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popsicle_cell\Documents\cloud\"/>
    </mc:Choice>
  </mc:AlternateContent>
  <xr:revisionPtr revIDLastSave="0" documentId="13_ncr:1_{2EC5553E-E1F5-47A0-AFD6-27908495C84D}" xr6:coauthVersionLast="47" xr6:coauthVersionMax="47" xr10:uidLastSave="{00000000-0000-0000-0000-000000000000}"/>
  <bookViews>
    <workbookView xWindow="-108" yWindow="-108" windowWidth="23256" windowHeight="13176" tabRatio="13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61" i="1" l="1"/>
  <c r="AS165" i="1"/>
  <c r="AW165" i="1" s="1"/>
  <c r="BA165" i="1" s="1"/>
  <c r="AR165" i="1"/>
  <c r="AV165" i="1" s="1"/>
  <c r="AQ165" i="1"/>
  <c r="AU165" i="1" s="1"/>
  <c r="AY165" i="1" s="1"/>
  <c r="AR164" i="1"/>
  <c r="AV164" i="1" s="1"/>
  <c r="AS164" i="1"/>
  <c r="AW164" i="1" s="1"/>
  <c r="AQ164" i="1"/>
  <c r="AU164" i="1" s="1"/>
  <c r="AA165" i="1"/>
  <c r="AK165" i="1"/>
  <c r="AA164" i="1"/>
  <c r="AK164" i="1"/>
  <c r="AW163" i="1"/>
  <c r="BA163" i="1" s="1"/>
  <c r="AV163" i="1"/>
  <c r="AZ163" i="1" s="1"/>
  <c r="AU163" i="1"/>
  <c r="AY163" i="1" s="1"/>
  <c r="AW162" i="1"/>
  <c r="BA162" i="1" s="1"/>
  <c r="AV162" i="1"/>
  <c r="AZ162" i="1" s="1"/>
  <c r="AU162" i="1"/>
  <c r="AY162" i="1" s="1"/>
  <c r="AL163" i="1"/>
  <c r="AL162" i="1"/>
  <c r="AL161" i="1"/>
  <c r="AK163" i="1"/>
  <c r="AA163" i="1"/>
  <c r="AK162" i="1"/>
  <c r="AA162" i="1"/>
  <c r="AW161" i="1"/>
  <c r="BA161" i="1" s="1"/>
  <c r="AV161" i="1"/>
  <c r="AZ161" i="1" s="1"/>
  <c r="AU161" i="1"/>
  <c r="AY161" i="1" s="1"/>
  <c r="AK161" i="1"/>
  <c r="AA160" i="1"/>
  <c r="AL160" i="1" s="1"/>
  <c r="AK169" i="1"/>
  <c r="AK160" i="1"/>
  <c r="AK159" i="1"/>
  <c r="AK158" i="1"/>
  <c r="AK157" i="1"/>
  <c r="BA170" i="1"/>
  <c r="AZ170" i="1"/>
  <c r="AY170" i="1"/>
  <c r="AL170" i="1"/>
  <c r="AK170" i="1"/>
  <c r="BA169" i="1"/>
  <c r="AZ169" i="1"/>
  <c r="AY169" i="1"/>
  <c r="AL169" i="1"/>
  <c r="AY65" i="1"/>
  <c r="AZ65" i="1"/>
  <c r="BA65" i="1"/>
  <c r="AY66" i="1"/>
  <c r="AZ66" i="1"/>
  <c r="BA66" i="1"/>
  <c r="AY67" i="1"/>
  <c r="AZ67" i="1"/>
  <c r="BA67" i="1"/>
  <c r="AY68" i="1"/>
  <c r="AZ68" i="1"/>
  <c r="BA68" i="1"/>
  <c r="AY69" i="1"/>
  <c r="AZ69" i="1"/>
  <c r="BA69" i="1"/>
  <c r="AY71" i="1"/>
  <c r="AZ71" i="1"/>
  <c r="BA71" i="1"/>
  <c r="AY72" i="1"/>
  <c r="AZ72" i="1"/>
  <c r="BA72" i="1"/>
  <c r="AY74" i="1"/>
  <c r="AZ74" i="1"/>
  <c r="BA74" i="1"/>
  <c r="AY75" i="1"/>
  <c r="AZ75" i="1"/>
  <c r="BA75" i="1"/>
  <c r="AY76" i="1"/>
  <c r="AZ76" i="1"/>
  <c r="BA76" i="1"/>
  <c r="AY79" i="1"/>
  <c r="AZ79" i="1"/>
  <c r="BA79" i="1"/>
  <c r="AY80" i="1"/>
  <c r="AZ80" i="1"/>
  <c r="BA80" i="1"/>
  <c r="AY81" i="1"/>
  <c r="AZ81" i="1"/>
  <c r="BA81" i="1"/>
  <c r="AY82" i="1"/>
  <c r="AZ82" i="1"/>
  <c r="BA82" i="1"/>
  <c r="AY83" i="1"/>
  <c r="AZ83" i="1"/>
  <c r="BA83" i="1"/>
  <c r="AY84" i="1"/>
  <c r="AZ84" i="1"/>
  <c r="BA84" i="1"/>
  <c r="AY85" i="1"/>
  <c r="AZ85" i="1"/>
  <c r="BA85" i="1"/>
  <c r="AY86" i="1"/>
  <c r="AZ86" i="1"/>
  <c r="BA86" i="1"/>
  <c r="AY87" i="1"/>
  <c r="AZ87" i="1"/>
  <c r="BA87" i="1"/>
  <c r="AY88" i="1"/>
  <c r="AZ88" i="1"/>
  <c r="BA88" i="1"/>
  <c r="AY89" i="1"/>
  <c r="AZ89" i="1"/>
  <c r="BA89" i="1"/>
  <c r="AY90" i="1"/>
  <c r="AZ90" i="1"/>
  <c r="BA90" i="1"/>
  <c r="AY91" i="1"/>
  <c r="AZ91" i="1"/>
  <c r="BA91" i="1"/>
  <c r="AY92" i="1"/>
  <c r="AZ92" i="1"/>
  <c r="BA92" i="1"/>
  <c r="AY93" i="1"/>
  <c r="AZ93" i="1"/>
  <c r="BA93" i="1"/>
  <c r="AY94" i="1"/>
  <c r="AZ94" i="1"/>
  <c r="BA94" i="1"/>
  <c r="AY95" i="1"/>
  <c r="AZ95" i="1"/>
  <c r="BA95" i="1"/>
  <c r="AY96" i="1"/>
  <c r="AZ96" i="1"/>
  <c r="BA96" i="1"/>
  <c r="AY97" i="1"/>
  <c r="AZ97" i="1"/>
  <c r="BA97" i="1"/>
  <c r="AY98" i="1"/>
  <c r="AZ98" i="1"/>
  <c r="BA98" i="1"/>
  <c r="AY99" i="1"/>
  <c r="AZ99" i="1"/>
  <c r="BA99" i="1"/>
  <c r="AY107" i="1"/>
  <c r="AZ107" i="1"/>
  <c r="BA107" i="1"/>
  <c r="AY109" i="1"/>
  <c r="AZ109" i="1"/>
  <c r="BA109" i="1"/>
  <c r="AY112" i="1"/>
  <c r="AZ112" i="1"/>
  <c r="BA112" i="1"/>
  <c r="AY141" i="1"/>
  <c r="AZ141" i="1"/>
  <c r="BA141" i="1"/>
  <c r="AY142" i="1"/>
  <c r="AZ142" i="1"/>
  <c r="BA142" i="1"/>
  <c r="AY143" i="1"/>
  <c r="AZ143" i="1"/>
  <c r="BA143" i="1"/>
  <c r="AY144" i="1"/>
  <c r="AZ144" i="1"/>
  <c r="BA144" i="1"/>
  <c r="AY145" i="1"/>
  <c r="AZ145" i="1"/>
  <c r="BA145" i="1"/>
  <c r="AY146" i="1"/>
  <c r="AZ146" i="1"/>
  <c r="BA146" i="1"/>
  <c r="AY147" i="1"/>
  <c r="AZ147" i="1"/>
  <c r="BA147" i="1"/>
  <c r="AY148" i="1"/>
  <c r="AZ148" i="1"/>
  <c r="BA148" i="1"/>
  <c r="AY154" i="1"/>
  <c r="AZ154" i="1"/>
  <c r="BA154" i="1"/>
  <c r="AY171" i="1"/>
  <c r="AZ171" i="1"/>
  <c r="BA171" i="1"/>
  <c r="AU160" i="1"/>
  <c r="AY160" i="1" s="1"/>
  <c r="AV160" i="1"/>
  <c r="AZ160" i="1" s="1"/>
  <c r="AW160" i="1"/>
  <c r="BA160" i="1" s="1"/>
  <c r="AU159" i="1"/>
  <c r="AY159" i="1" s="1"/>
  <c r="AV159" i="1"/>
  <c r="AZ159" i="1" s="1"/>
  <c r="AW159" i="1"/>
  <c r="BA159" i="1" s="1"/>
  <c r="AA159" i="1"/>
  <c r="AL159" i="1" s="1"/>
  <c r="AA158" i="1"/>
  <c r="AL158" i="1" s="1"/>
  <c r="AA157" i="1"/>
  <c r="AL157" i="1" s="1"/>
  <c r="AU158" i="1"/>
  <c r="AY158" i="1" s="1"/>
  <c r="AV158" i="1"/>
  <c r="AZ158" i="1" s="1"/>
  <c r="AW158" i="1"/>
  <c r="BA158" i="1" s="1"/>
  <c r="AW157" i="1"/>
  <c r="BA157" i="1" s="1"/>
  <c r="AV157" i="1"/>
  <c r="AZ157" i="1" s="1"/>
  <c r="AU157" i="1"/>
  <c r="AY157" i="1" s="1"/>
  <c r="AK171" i="1"/>
  <c r="AL171" i="1"/>
  <c r="AW156" i="1"/>
  <c r="BA156" i="1" s="1"/>
  <c r="AV156" i="1"/>
  <c r="AZ156" i="1" s="1"/>
  <c r="AU156" i="1"/>
  <c r="AY156" i="1" s="1"/>
  <c r="AW155" i="1"/>
  <c r="BA155" i="1" s="1"/>
  <c r="AV155" i="1"/>
  <c r="AZ155" i="1" s="1"/>
  <c r="AU155" i="1"/>
  <c r="AY155" i="1" s="1"/>
  <c r="AA156" i="1"/>
  <c r="AL156" i="1" s="1"/>
  <c r="AA155" i="1"/>
  <c r="AL155" i="1" s="1"/>
  <c r="AK156" i="1"/>
  <c r="AA154" i="1"/>
  <c r="AL154" i="1" s="1"/>
  <c r="AK155" i="1"/>
  <c r="AW152" i="1"/>
  <c r="BA152" i="1" s="1"/>
  <c r="AV152" i="1"/>
  <c r="AZ152" i="1" s="1"/>
  <c r="AU152" i="1"/>
  <c r="AY152" i="1" s="1"/>
  <c r="AA152" i="1"/>
  <c r="AL152" i="1" s="1"/>
  <c r="AA153" i="1"/>
  <c r="AL153" i="1" s="1"/>
  <c r="AU153" i="1"/>
  <c r="AY153" i="1" s="1"/>
  <c r="AV153" i="1"/>
  <c r="AZ153" i="1" s="1"/>
  <c r="AW153" i="1"/>
  <c r="BA153" i="1" s="1"/>
  <c r="AK154" i="1"/>
  <c r="AA151" i="1"/>
  <c r="AL151" i="1" s="1"/>
  <c r="AW151" i="1"/>
  <c r="BA151" i="1" s="1"/>
  <c r="AV151" i="1"/>
  <c r="AZ151" i="1" s="1"/>
  <c r="AU151" i="1"/>
  <c r="AY151" i="1" s="1"/>
  <c r="AW150" i="1"/>
  <c r="BA150" i="1" s="1"/>
  <c r="AV150" i="1"/>
  <c r="AZ150" i="1" s="1"/>
  <c r="AU150" i="1"/>
  <c r="AY150" i="1" s="1"/>
  <c r="AA150" i="1"/>
  <c r="AL150" i="1" s="1"/>
  <c r="AW149" i="1"/>
  <c r="BA149" i="1" s="1"/>
  <c r="AV149" i="1"/>
  <c r="AZ149" i="1" s="1"/>
  <c r="AU149" i="1"/>
  <c r="AY149" i="1" s="1"/>
  <c r="AA149" i="1"/>
  <c r="AL149" i="1" s="1"/>
  <c r="AK142" i="1"/>
  <c r="AL142" i="1"/>
  <c r="AK143" i="1"/>
  <c r="AL143" i="1"/>
  <c r="AK144" i="1"/>
  <c r="AL144" i="1"/>
  <c r="AK145" i="1"/>
  <c r="AL145" i="1"/>
  <c r="AK146" i="1"/>
  <c r="AL146" i="1"/>
  <c r="AK147" i="1"/>
  <c r="AL147" i="1"/>
  <c r="AK148" i="1"/>
  <c r="AL148" i="1"/>
  <c r="AA140" i="1"/>
  <c r="AL140" i="1" s="1"/>
  <c r="AU140" i="1"/>
  <c r="AY140" i="1" s="1"/>
  <c r="AV140" i="1"/>
  <c r="AZ140" i="1" s="1"/>
  <c r="AW140" i="1"/>
  <c r="BA140" i="1" s="1"/>
  <c r="AK141" i="1"/>
  <c r="AL141" i="1"/>
  <c r="AK138" i="1"/>
  <c r="AK140" i="1"/>
  <c r="AK136" i="1"/>
  <c r="AK135" i="1"/>
  <c r="AK134" i="1"/>
  <c r="AK133" i="1"/>
  <c r="AK132" i="1"/>
  <c r="AK131" i="1"/>
  <c r="AK130" i="1"/>
  <c r="AK129" i="1"/>
  <c r="AK128" i="1"/>
  <c r="AK127" i="1"/>
  <c r="AK126" i="1"/>
  <c r="AW139" i="1"/>
  <c r="BA139" i="1" s="1"/>
  <c r="AV139" i="1"/>
  <c r="AZ139" i="1" s="1"/>
  <c r="AU139" i="1"/>
  <c r="AY139" i="1" s="1"/>
  <c r="AW138" i="1"/>
  <c r="BA138" i="1" s="1"/>
  <c r="AV138" i="1"/>
  <c r="AZ138" i="1" s="1"/>
  <c r="AU138" i="1"/>
  <c r="AY138" i="1" s="1"/>
  <c r="AW137" i="1"/>
  <c r="BA137" i="1" s="1"/>
  <c r="AV137" i="1"/>
  <c r="AZ137" i="1" s="1"/>
  <c r="AU137" i="1"/>
  <c r="AY137" i="1" s="1"/>
  <c r="AW136" i="1"/>
  <c r="BA136" i="1" s="1"/>
  <c r="AV136" i="1"/>
  <c r="AZ136" i="1" s="1"/>
  <c r="AU136" i="1"/>
  <c r="AY136" i="1" s="1"/>
  <c r="AW135" i="1"/>
  <c r="BA135" i="1" s="1"/>
  <c r="AV135" i="1"/>
  <c r="AZ135" i="1" s="1"/>
  <c r="AU135" i="1"/>
  <c r="AY135" i="1" s="1"/>
  <c r="AW134" i="1"/>
  <c r="BA134" i="1" s="1"/>
  <c r="AV134" i="1"/>
  <c r="AZ134" i="1" s="1"/>
  <c r="AU134" i="1"/>
  <c r="AY134" i="1" s="1"/>
  <c r="AW133" i="1"/>
  <c r="BA133" i="1" s="1"/>
  <c r="AV133" i="1"/>
  <c r="AZ133" i="1" s="1"/>
  <c r="AU133" i="1"/>
  <c r="AY133" i="1" s="1"/>
  <c r="AW132" i="1"/>
  <c r="BA132" i="1" s="1"/>
  <c r="AV132" i="1"/>
  <c r="AZ132" i="1" s="1"/>
  <c r="AU132" i="1"/>
  <c r="AY132" i="1" s="1"/>
  <c r="AW131" i="1"/>
  <c r="BA131" i="1" s="1"/>
  <c r="AV131" i="1"/>
  <c r="AZ131" i="1" s="1"/>
  <c r="AU131" i="1"/>
  <c r="AY131" i="1" s="1"/>
  <c r="AA139" i="1"/>
  <c r="AL139" i="1" s="1"/>
  <c r="AA138" i="1"/>
  <c r="AL138" i="1" s="1"/>
  <c r="AA137" i="1"/>
  <c r="AL137" i="1" s="1"/>
  <c r="AA136" i="1"/>
  <c r="AL136" i="1" s="1"/>
  <c r="AA135" i="1"/>
  <c r="AL135" i="1" s="1"/>
  <c r="AA134" i="1"/>
  <c r="AL134" i="1" s="1"/>
  <c r="AA133" i="1"/>
  <c r="AL133" i="1" s="1"/>
  <c r="AA132" i="1"/>
  <c r="AL132" i="1" s="1"/>
  <c r="AA131" i="1"/>
  <c r="AL131" i="1" s="1"/>
  <c r="AA121" i="1"/>
  <c r="AA122" i="1"/>
  <c r="AA123" i="1"/>
  <c r="AA124" i="1"/>
  <c r="AA125" i="1"/>
  <c r="AA126" i="1"/>
  <c r="AA127" i="1"/>
  <c r="AA128" i="1"/>
  <c r="AA129" i="1"/>
  <c r="AW130" i="1"/>
  <c r="BA130" i="1" s="1"/>
  <c r="AV130" i="1"/>
  <c r="AZ130" i="1" s="1"/>
  <c r="AU130" i="1"/>
  <c r="AY130" i="1" s="1"/>
  <c r="AA130" i="1"/>
  <c r="AL130" i="1" s="1"/>
  <c r="AU129" i="1"/>
  <c r="AY129" i="1" s="1"/>
  <c r="AV129" i="1"/>
  <c r="AZ129" i="1" s="1"/>
  <c r="AW129" i="1"/>
  <c r="BA129" i="1" s="1"/>
  <c r="AU128" i="1"/>
  <c r="AY128" i="1" s="1"/>
  <c r="AV128" i="1"/>
  <c r="AZ128" i="1" s="1"/>
  <c r="AW128" i="1"/>
  <c r="BA128" i="1" s="1"/>
  <c r="AU127" i="1"/>
  <c r="AY127" i="1" s="1"/>
  <c r="AV127" i="1"/>
  <c r="AZ127" i="1" s="1"/>
  <c r="AW127" i="1"/>
  <c r="BA127" i="1" s="1"/>
  <c r="AL165" i="1" l="1"/>
  <c r="AZ165" i="1"/>
  <c r="AZ164" i="1"/>
  <c r="BA164" i="1"/>
  <c r="AL164" i="1"/>
  <c r="AY164" i="1"/>
  <c r="AL129" i="1"/>
  <c r="AL128" i="1"/>
  <c r="AL127" i="1"/>
  <c r="AW126" i="1"/>
  <c r="BA126" i="1" s="1"/>
  <c r="AV126" i="1"/>
  <c r="AZ126" i="1" s="1"/>
  <c r="AU126" i="1"/>
  <c r="AY126" i="1" s="1"/>
  <c r="AL126" i="1"/>
  <c r="AU122" i="1"/>
  <c r="AY122" i="1" s="1"/>
  <c r="AV122" i="1"/>
  <c r="AZ122" i="1" s="1"/>
  <c r="AW122" i="1"/>
  <c r="BA122" i="1" s="1"/>
  <c r="AW125" i="1"/>
  <c r="BA125" i="1" s="1"/>
  <c r="AV125" i="1"/>
  <c r="AZ125" i="1" s="1"/>
  <c r="AU125" i="1"/>
  <c r="AY125" i="1" s="1"/>
  <c r="AW124" i="1"/>
  <c r="BA124" i="1" s="1"/>
  <c r="AV124" i="1"/>
  <c r="AZ124" i="1" s="1"/>
  <c r="AU124" i="1"/>
  <c r="AY124" i="1" s="1"/>
  <c r="AW123" i="1"/>
  <c r="BA123" i="1" s="1"/>
  <c r="AV123" i="1"/>
  <c r="AZ123" i="1" s="1"/>
  <c r="AU123" i="1"/>
  <c r="AY123" i="1" s="1"/>
  <c r="AK121" i="1"/>
  <c r="AK120" i="1"/>
  <c r="AU121" i="1" l="1"/>
  <c r="AY121" i="1" s="1"/>
  <c r="AV121" i="1"/>
  <c r="AZ121" i="1" s="1"/>
  <c r="AW121" i="1"/>
  <c r="BA121" i="1" s="1"/>
  <c r="AW120" i="1"/>
  <c r="BA120" i="1" s="1"/>
  <c r="AV120" i="1"/>
  <c r="AZ120" i="1" s="1"/>
  <c r="AU120" i="1"/>
  <c r="AY120" i="1" s="1"/>
  <c r="AL121" i="1"/>
  <c r="AA120" i="1"/>
  <c r="AL120" i="1" s="1"/>
  <c r="AW119" i="1" l="1"/>
  <c r="BA119" i="1" s="1"/>
  <c r="AV119" i="1"/>
  <c r="AZ119" i="1" s="1"/>
  <c r="AU119" i="1"/>
  <c r="AY119" i="1" s="1"/>
  <c r="AA119" i="1"/>
  <c r="AW118" i="1"/>
  <c r="BA118" i="1" s="1"/>
  <c r="AV118" i="1"/>
  <c r="AZ118" i="1" s="1"/>
  <c r="AU118" i="1"/>
  <c r="AY118" i="1" s="1"/>
  <c r="AA118" i="1"/>
  <c r="AA117" i="1"/>
  <c r="AW115" i="1"/>
  <c r="BA115" i="1" s="1"/>
  <c r="AV115" i="1"/>
  <c r="AZ115" i="1" s="1"/>
  <c r="AU115" i="1"/>
  <c r="AY115" i="1" s="1"/>
  <c r="AU114" i="1"/>
  <c r="AY114" i="1" s="1"/>
  <c r="AV114" i="1"/>
  <c r="AZ114" i="1" s="1"/>
  <c r="AW114" i="1"/>
  <c r="BA114" i="1" s="1"/>
  <c r="AA115" i="1"/>
  <c r="AA114" i="1"/>
  <c r="AW117" i="1"/>
  <c r="BA117" i="1" s="1"/>
  <c r="AV117" i="1"/>
  <c r="AZ117" i="1" s="1"/>
  <c r="AU117" i="1"/>
  <c r="AY117" i="1" s="1"/>
  <c r="AA116" i="1"/>
  <c r="AU116" i="1"/>
  <c r="AY116" i="1" s="1"/>
  <c r="AV116" i="1"/>
  <c r="AZ116" i="1" s="1"/>
  <c r="AW116" i="1"/>
  <c r="BA116" i="1" s="1"/>
  <c r="AW113" i="1"/>
  <c r="BA113" i="1" s="1"/>
  <c r="AV113" i="1"/>
  <c r="AZ113" i="1" s="1"/>
  <c r="AU113" i="1"/>
  <c r="AY113" i="1" s="1"/>
  <c r="AA113" i="1"/>
  <c r="AL113" i="1" s="1"/>
  <c r="AW111" i="1"/>
  <c r="BA111" i="1" s="1"/>
  <c r="AV111" i="1"/>
  <c r="AZ111" i="1" s="1"/>
  <c r="AU111" i="1"/>
  <c r="AY111" i="1" s="1"/>
  <c r="AW110" i="1"/>
  <c r="BA110" i="1" s="1"/>
  <c r="AV110" i="1"/>
  <c r="AZ110" i="1" s="1"/>
  <c r="AU110" i="1"/>
  <c r="AY110" i="1" s="1"/>
  <c r="AW108" i="1"/>
  <c r="BA108" i="1" s="1"/>
  <c r="AV108" i="1"/>
  <c r="AZ108" i="1" s="1"/>
  <c r="AU108" i="1"/>
  <c r="AY108" i="1" s="1"/>
  <c r="AW106" i="1"/>
  <c r="BA106" i="1" s="1"/>
  <c r="AV106" i="1"/>
  <c r="AZ106" i="1" s="1"/>
  <c r="AU106" i="1"/>
  <c r="AY106" i="1" s="1"/>
  <c r="AU100" i="1"/>
  <c r="AY100" i="1" s="1"/>
  <c r="AV100" i="1"/>
  <c r="AZ100" i="1" s="1"/>
  <c r="AW100" i="1"/>
  <c r="BA100" i="1" s="1"/>
  <c r="AW105" i="1"/>
  <c r="BA105" i="1" s="1"/>
  <c r="AV105" i="1"/>
  <c r="AZ105" i="1" s="1"/>
  <c r="AU105" i="1"/>
  <c r="AY105" i="1" s="1"/>
  <c r="AW104" i="1"/>
  <c r="BA104" i="1" s="1"/>
  <c r="AV104" i="1"/>
  <c r="AZ104" i="1" s="1"/>
  <c r="AU104" i="1"/>
  <c r="AY104" i="1" s="1"/>
  <c r="AW103" i="1"/>
  <c r="BA103" i="1" s="1"/>
  <c r="AV103" i="1"/>
  <c r="AZ103" i="1" s="1"/>
  <c r="AU103" i="1"/>
  <c r="AY103" i="1" s="1"/>
  <c r="AW102" i="1"/>
  <c r="BA102" i="1" s="1"/>
  <c r="AV102" i="1"/>
  <c r="AZ102" i="1" s="1"/>
  <c r="AU102" i="1"/>
  <c r="AY102" i="1" s="1"/>
  <c r="AW101" i="1"/>
  <c r="BA101" i="1" s="1"/>
  <c r="AV101" i="1"/>
  <c r="AZ101" i="1" s="1"/>
  <c r="AU101" i="1"/>
  <c r="AY101" i="1" s="1"/>
  <c r="AR73" i="1"/>
  <c r="AZ73" i="1" s="1"/>
  <c r="AS73" i="1"/>
  <c r="BA73" i="1" s="1"/>
  <c r="AQ73" i="1"/>
  <c r="AY73" i="1" s="1"/>
  <c r="AW70" i="1"/>
  <c r="BA70" i="1" s="1"/>
  <c r="AV70" i="1"/>
  <c r="AZ70" i="1" s="1"/>
  <c r="AU70" i="1"/>
  <c r="AY70" i="1" s="1"/>
  <c r="AW64" i="1"/>
  <c r="AV64" i="1"/>
  <c r="AU64" i="1"/>
  <c r="AL64" i="1"/>
  <c r="AK46" i="1"/>
  <c r="AK44" i="1"/>
  <c r="AK63" i="1"/>
  <c r="AK62" i="1"/>
  <c r="AK61" i="1"/>
  <c r="AK60" i="1"/>
  <c r="AK59" i="1"/>
  <c r="AK58" i="1"/>
  <c r="AK57" i="1"/>
  <c r="AK56" i="1"/>
  <c r="AK55" i="1"/>
  <c r="AK54" i="1"/>
  <c r="AK53" i="1"/>
  <c r="AK52" i="1"/>
  <c r="AK51" i="1"/>
  <c r="AK50" i="1"/>
  <c r="AK49" i="1"/>
  <c r="AK48" i="1"/>
  <c r="AK47" i="1"/>
  <c r="AK45" i="1"/>
  <c r="AK31" i="1"/>
  <c r="AK30" i="1"/>
  <c r="AK29" i="1"/>
  <c r="AK27" i="1"/>
  <c r="AK24" i="1"/>
  <c r="AK23" i="1"/>
  <c r="AK22" i="1"/>
  <c r="AK21" i="1"/>
  <c r="AK20" i="1"/>
  <c r="AK19" i="1"/>
  <c r="AK18" i="1"/>
  <c r="AK17" i="1"/>
  <c r="AK16" i="1"/>
  <c r="AK15" i="1"/>
  <c r="AK12" i="1"/>
  <c r="AK3"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W47" i="1"/>
  <c r="AV47" i="1"/>
  <c r="AU47" i="1"/>
  <c r="AA63" i="1"/>
  <c r="AL63" i="1" s="1"/>
  <c r="AA62" i="1"/>
  <c r="AL62" i="1" s="1"/>
  <c r="AA61" i="1"/>
  <c r="AL61" i="1" s="1"/>
  <c r="AA60" i="1"/>
  <c r="AL60" i="1" s="1"/>
  <c r="AA59" i="1"/>
  <c r="AL59" i="1" s="1"/>
  <c r="AA58" i="1"/>
  <c r="AL58" i="1" s="1"/>
  <c r="AA57" i="1"/>
  <c r="AL57" i="1" s="1"/>
  <c r="AA56" i="1"/>
  <c r="AL56" i="1" s="1"/>
  <c r="AA55" i="1"/>
  <c r="AL55" i="1" s="1"/>
  <c r="AA54" i="1"/>
  <c r="AL54" i="1" s="1"/>
  <c r="AA53" i="1"/>
  <c r="AL53" i="1" s="1"/>
  <c r="AA52" i="1"/>
  <c r="AL52" i="1" s="1"/>
  <c r="AA51" i="1"/>
  <c r="AL51" i="1" s="1"/>
  <c r="AA50" i="1"/>
  <c r="AL50" i="1" s="1"/>
  <c r="AA49" i="1"/>
  <c r="AL49" i="1" s="1"/>
  <c r="AA48" i="1"/>
  <c r="AL48" i="1" s="1"/>
  <c r="AA47" i="1"/>
  <c r="AL47" i="1" s="1"/>
  <c r="AW46" i="1"/>
  <c r="AV46" i="1"/>
  <c r="AU46" i="1"/>
  <c r="AA46" i="1"/>
  <c r="AL46" i="1" s="1"/>
  <c r="AA32" i="1"/>
  <c r="AA2" i="1"/>
  <c r="AA45" i="1"/>
  <c r="AL45" i="1" s="1"/>
  <c r="AU45" i="1"/>
  <c r="AV45" i="1"/>
  <c r="AW45" i="1"/>
  <c r="AA43" i="1"/>
  <c r="AL43" i="1" s="1"/>
  <c r="AU43" i="1"/>
  <c r="AV43" i="1"/>
  <c r="AW43" i="1"/>
  <c r="AA44" i="1"/>
  <c r="AL44" i="1" s="1"/>
  <c r="AU44" i="1"/>
  <c r="AV44" i="1"/>
  <c r="AW44" i="1"/>
  <c r="AA42" i="1"/>
  <c r="AL42" i="1" s="1"/>
  <c r="AU42" i="1"/>
  <c r="AV42" i="1"/>
  <c r="AW42" i="1"/>
  <c r="AA40" i="1"/>
  <c r="AL40" i="1" s="1"/>
  <c r="AU40" i="1"/>
  <c r="AV40" i="1"/>
  <c r="AW40" i="1"/>
  <c r="AA41" i="1"/>
  <c r="AL41" i="1" s="1"/>
  <c r="AU41" i="1"/>
  <c r="AV41" i="1"/>
  <c r="AW41" i="1"/>
  <c r="AA39" i="1"/>
  <c r="AL39" i="1" s="1"/>
  <c r="AU39" i="1"/>
  <c r="AV39" i="1"/>
  <c r="AW39" i="1"/>
  <c r="AA38" i="1"/>
  <c r="AL38" i="1" s="1"/>
  <c r="AU38" i="1"/>
  <c r="AV38" i="1"/>
  <c r="AW38" i="1"/>
  <c r="AA37" i="1"/>
  <c r="AL37" i="1" s="1"/>
  <c r="AU37" i="1"/>
  <c r="AV37" i="1"/>
  <c r="AW37" i="1"/>
  <c r="AU36" i="1"/>
  <c r="AV36" i="1"/>
  <c r="AW36" i="1"/>
  <c r="AA36" i="1"/>
  <c r="AL36" i="1" s="1"/>
  <c r="AA35" i="1"/>
  <c r="AL35" i="1" s="1"/>
  <c r="AU35" i="1"/>
  <c r="AV35" i="1"/>
  <c r="AW35" i="1"/>
  <c r="AW34" i="1"/>
  <c r="AV34" i="1"/>
  <c r="AU34" i="1"/>
  <c r="AW33" i="1"/>
  <c r="AV33" i="1"/>
  <c r="AU33" i="1"/>
  <c r="AW32" i="1"/>
  <c r="AV32" i="1"/>
  <c r="AU32" i="1"/>
  <c r="AW31" i="1"/>
  <c r="AV31" i="1"/>
  <c r="AU31" i="1"/>
  <c r="AW30" i="1"/>
  <c r="AV30" i="1"/>
  <c r="AU30" i="1"/>
  <c r="AA34" i="1"/>
  <c r="AL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L33" i="1"/>
  <c r="AL32" i="1"/>
  <c r="AL31" i="1"/>
  <c r="AL30" i="1"/>
  <c r="AL29" i="1"/>
  <c r="AU29" i="1"/>
  <c r="AV29" i="1"/>
  <c r="AW29" i="1"/>
  <c r="AL28" i="1"/>
  <c r="AU28" i="1"/>
  <c r="AV28" i="1"/>
  <c r="AW28" i="1"/>
  <c r="AL27" i="1"/>
  <c r="AU27" i="1"/>
  <c r="AV27" i="1"/>
  <c r="AW27" i="1"/>
  <c r="AS9" i="1"/>
  <c r="AW9" i="1" s="1"/>
  <c r="AR9" i="1"/>
  <c r="AV9" i="1" s="1"/>
  <c r="AQ9" i="1"/>
  <c r="AU9" i="1" s="1"/>
</calcChain>
</file>

<file path=xl/sharedStrings.xml><?xml version="1.0" encoding="utf-8"?>
<sst xmlns="http://schemas.openxmlformats.org/spreadsheetml/2006/main" count="4670" uniqueCount="664">
  <si>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</si>
  <si>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</si>
  <si>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</si>
  <si>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</si>
  <si>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</si>
  <si>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</si>
  <si>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</si>
  <si>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</si>
  <si>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</si>
  <si>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</si>
  <si>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</si>
  <si>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</si>
  <si>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</si>
  <si>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</si>
  <si>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</si>
  <si>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</si>
  <si>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</si>
  <si>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</si>
  <si>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</si>
  <si>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</si>
  <si>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</si>
  <si>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</si>
  <si>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</si>
  <si>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</si>
  <si>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</si>
  <si>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</si>
  <si>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</si>
  <si>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</si>
  <si>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</si>
  <si>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</si>
  <si>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</si>
  <si>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</si>
  <si>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</si>
  <si>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</si>
  <si>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</si>
  <si>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</si>
  <si>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</si>
  <si>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</si>
  <si>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</si>
  <si>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</si>
  <si>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</si>
  <si>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</si>
  <si>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</si>
  <si>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</si>
  <si>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</si>
  <si>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</si>
  <si>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</si>
  <si>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</si>
  <si>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</si>
  <si>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</si>
  <si>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</si>
  <si>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</si>
  <si>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</si>
  <si>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</si>
  <si>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</si>
  <si>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</si>
  <si>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</si>
  <si>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</si>
  <si>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</si>
  <si>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</si>
  <si>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</si>
  <si>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</si>
  <si>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</si>
  <si>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</si>
  <si>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</si>
  <si>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</si>
  <si>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</si>
  <si>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</si>
  <si>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</si>
  <si>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</si>
  <si>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</si>
  <si>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</si>
  <si>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</si>
  <si>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</si>
  <si>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</si>
  <si>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</si>
  <si>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</si>
  <si>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</si>
  <si>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</si>
  <si>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</si>
  <si>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</si>
  <si>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</si>
  <si>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</si>
  <si>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</si>
  <si>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</si>
  <si>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</si>
  <si>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</si>
  <si>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</si>
  <si>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</si>
  <si>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</si>
  <si>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</si>
  <si>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</si>
  <si>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</si>
  <si>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</si>
  <si>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</si>
  <si>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</si>
  <si>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</si>
  <si>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</si>
  <si>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</si>
  <si>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</si>
  <si>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</si>
  <si>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</si>
  <si>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</si>
  <si>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</si>
  <si>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</si>
  <si>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</si>
  <si>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</si>
  <si>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</si>
  <si>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</si>
  <si>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</si>
  <si>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</si>
  <si>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</si>
  <si>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</si>
  <si>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</si>
  <si>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</si>
  <si>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</si>
  <si>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</si>
  <si>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</si>
  <si>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</si>
  <si>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</si>
  <si>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</si>
  <si>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</si>
  <si>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</si>
  <si>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</si>
  <si>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</si>
  <si>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</si>
  <si>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</si>
  <si>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</si>
  <si>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</si>
  <si>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</si>
  <si>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</si>
  <si>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</si>
  <si>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</si>
  <si>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</si>
  <si>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</si>
  <si>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</si>
  <si>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</si>
  <si>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</si>
  <si>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</si>
  <si>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</si>
  <si>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</si>
  <si>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</si>
  <si>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</si>
  <si>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</si>
  <si>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</si>
  <si>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</si>
  <si>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</si>
  <si>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</si>
  <si>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</si>
  <si>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</si>
  <si>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</si>
  <si>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</si>
  <si>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</si>
  <si>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</si>
  <si>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</si>
  <si>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</si>
  <si>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</si>
  <si>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</si>
  <si>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</si>
  <si>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</si>
  <si>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</si>
  <si>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</si>
  <si>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</si>
  <si>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</si>
  <si>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</si>
  <si>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</si>
  <si>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</si>
  <si>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</si>
  <si>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</si>
  <si>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</si>
  <si>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</si>
  <si>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</si>
  <si>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</si>
  <si>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</si>
  <si>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</si>
  <si>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</si>
  <si>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</si>
  <si>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</si>
  <si>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</si>
  <si>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</si>
  <si>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</si>
  <si>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</si>
  <si>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</si>
  <si>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</si>
  <si>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</si>
  <si>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</si>
  <si>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</si>
  <si>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</si>
  <si>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</si>
  <si>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</si>
  <si>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</si>
  <si>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</si>
  <si>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</si>
  <si>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</si>
  <si>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</si>
  <si>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</si>
  <si>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</si>
  <si>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</si>
  <si>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</si>
  <si>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</si>
  <si>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</si>
  <si>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</si>
  <si>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</si>
  <si>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</si>
  <si>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</si>
  <si>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</si>
  <si>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</si>
  <si>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</si>
  <si>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</si>
  <si>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</si>
  <si>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</si>
  <si>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</si>
  <si>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</si>
  <si>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</si>
  <si>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</si>
  <si>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</si>
  <si>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</si>
  <si>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</si>
  <si>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</si>
  <si>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</si>
  <si>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</si>
  <si>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</si>
  <si>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</si>
  <si>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</si>
  <si>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</si>
  <si>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</si>
  <si>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</si>
  <si>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</si>
  <si>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</si>
  <si>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</si>
  <si>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</si>
  <si>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</si>
  <si>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</si>
  <si>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</si>
  <si>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</si>
  <si>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</si>
  <si>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</si>
  <si>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</si>
  <si>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</si>
  <si>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</si>
  <si>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</si>
  <si>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</si>
  <si>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</si>
  <si>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</si>
  <si>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</si>
  <si>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</si>
  <si>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</si>
  <si>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</si>
  <si>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</si>
  <si>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</si>
  <si>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</si>
  <si>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</si>
  <si>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</si>
  <si>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</si>
  <si>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</si>
  <si>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</si>
  <si>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</si>
  <si>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</si>
  <si>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</si>
  <si>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</si>
  <si>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</si>
  <si>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</si>
  <si>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</si>
  <si>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</si>
  <si>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</si>
  <si>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</si>
  <si>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</si>
  <si>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</si>
  <si>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</si>
  <si>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</si>
  <si>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</si>
  <si>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</si>
  <si>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</si>
  <si>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</si>
  <si>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</si>
  <si>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</si>
  <si>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</si>
  <si>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</si>
  <si>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</si>
  <si>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</si>
  <si>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</si>
  <si>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</si>
  <si>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</si>
  <si>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</si>
  <si>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</si>
  <si>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</si>
  <si>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</si>
  <si>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</si>
  <si>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</si>
  <si>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</si>
  <si>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</si>
  <si>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</si>
  <si>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</si>
  <si>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</si>
  <si>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</si>
  <si>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</si>
  <si>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</si>
  <si>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</si>
  <si>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</si>
  <si>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</si>
  <si>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</si>
  <si>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</si>
  <si>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</si>
  <si>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</si>
  <si>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</si>
  <si>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</si>
  <si>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</si>
  <si>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</si>
  <si>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</si>
  <si>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</si>
  <si>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</si>
  <si>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</si>
  <si>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</si>
  <si>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</si>
  <si>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</si>
  <si>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</si>
  <si>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</si>
  <si>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</si>
  <si>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</si>
  <si>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</si>
  <si>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</si>
  <si>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</si>
  <si>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</si>
  <si>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</si>
  <si>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</si>
  <si>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</si>
  <si>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</si>
  <si>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</si>
  <si>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</si>
  <si>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</si>
  <si>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</si>
  <si>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</si>
  <si>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</si>
  <si>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</si>
  <si>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</si>
  <si>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</si>
  <si>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</si>
  <si>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</si>
  <si>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</si>
  <si>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</si>
  <si>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</si>
  <si>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</si>
  <si>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</si>
  <si>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</si>
  <si>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</si>
  <si>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</si>
  <si>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</si>
  <si>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</si>
  <si>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</si>
  <si>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</si>
  <si>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</si>
  <si>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</si>
  <si>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</si>
  <si>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</si>
  <si>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</si>
  <si>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</si>
  <si>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</si>
  <si>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</si>
  <si>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</si>
  <si>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</si>
  <si>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</si>
  <si>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</si>
  <si>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</si>
  <si>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</si>
  <si>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</si>
  <si>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</si>
  <si>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</si>
  <si>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</si>
  <si>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</si>
  <si>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</si>
  <si>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</si>
  <si>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</si>
  <si>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</si>
  <si>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</si>
  <si>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</si>
  <si>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</si>
  <si>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</si>
  <si>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</si>
  <si>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</si>
  <si>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</si>
  <si>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</si>
  <si>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</si>
  <si>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</si>
  <si>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</si>
  <si>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</si>
  <si>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</si>
  <si>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</si>
  <si>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</si>
  <si>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</si>
  <si>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</si>
  <si>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</si>
  <si>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</si>
  <si>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</si>
  <si>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</si>
  <si>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</si>
  <si>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</si>
  <si>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</si>
  <si>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</si>
  <si>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</si>
  <si>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</si>
  <si>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</si>
  <si>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</si>
  <si>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</si>
  <si>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</si>
  <si>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</si>
  <si>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</si>
  <si>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</si>
  <si>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</si>
  <si>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</si>
  <si>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</si>
  <si>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</si>
  <si>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</si>
  <si>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</si>
  <si>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</si>
  <si>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</si>
  <si>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</si>
  <si>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</si>
  <si>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</si>
  <si>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</si>
  <si>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</si>
  <si>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</si>
  <si>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</si>
  <si>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</si>
  <si>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</si>
  <si>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</si>
  <si>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</si>
  <si>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</si>
  <si>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</si>
  <si>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</si>
  <si>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</si>
  <si>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</si>
  <si>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</si>
  <si>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</si>
  <si>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</si>
  <si>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</si>
  <si>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</si>
  <si>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</si>
  <si>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</si>
  <si>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</si>
  <si>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</si>
  <si>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</si>
  <si>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</si>
  <si>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</si>
  <si>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</si>
  <si>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</si>
  <si>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</si>
  <si>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</si>
  <si>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</si>
  <si>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</si>
  <si>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</si>
  <si>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</si>
  <si>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</si>
  <si>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</si>
  <si>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</si>
  <si>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</si>
  <si>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</si>
  <si>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</si>
  <si>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</si>
  <si>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</si>
  <si>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</si>
  <si>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</si>
  <si>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</si>
  <si>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</si>
  <si>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</si>
  <si>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</si>
  <si>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</si>
  <si>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</si>
  <si>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</si>
  <si>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</si>
  <si>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</si>
  <si>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</si>
  <si>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</si>
  <si>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</si>
  <si>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</si>
  <si>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</si>
  <si>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</si>
  <si>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</si>
  <si>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</si>
  <si>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</si>
  <si>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</si>
  <si>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</si>
  <si>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</si>
  <si>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</si>
  <si>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</si>
  <si>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</si>
  <si>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</si>
  <si>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</si>
  <si>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</si>
  <si>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</si>
  <si>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</si>
  <si>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</si>
  <si>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</si>
  <si>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</si>
  <si>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</si>
  <si>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</si>
  <si>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</si>
  <si>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</si>
  <si>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</si>
  <si>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</si>
  <si>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</si>
  <si>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</si>
  <si>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</si>
  <si>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</si>
  <si>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</si>
  <si>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</si>
  <si>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</si>
  <si>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</si>
  <si>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</si>
  <si>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</si>
  <si>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</si>
  <si>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</si>
  <si>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</si>
  <si>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</si>
  <si>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</si>
  <si>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</si>
  <si>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</si>
  <si>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</si>
  <si>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</si>
  <si>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</si>
  <si>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</si>
  <si>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</si>
  <si>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</si>
  <si>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</si>
  <si>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</si>
  <si>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</si>
  <si>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</si>
  <si>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</si>
  <si>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</si>
  <si>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</si>
  <si>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</si>
  <si>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</si>
  <si>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</si>
  <si>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</si>
  <si>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</si>
  <si>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</si>
  <si>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</si>
  <si>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</si>
  <si>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</si>
  <si>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</si>
  <si>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</si>
  <si>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</si>
  <si>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</si>
  <si>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</si>
  <si>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</si>
  <si>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</si>
  <si>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</si>
  <si>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</si>
  <si>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</si>
  <si>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</si>
  <si>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</si>
  <si>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</si>
  <si>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</si>
  <si>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</si>
  <si>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</si>
  <si>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</si>
  <si>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</si>
  <si>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</si>
  <si>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</si>
  <si>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</si>
  <si>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</si>
  <si>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</si>
  <si>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</si>
  <si>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</si>
  <si>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</si>
  <si>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</si>
  <si>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</si>
  <si>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</si>
  <si>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</si>
  <si>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</si>
  <si>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</si>
  <si>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</si>
  <si>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</si>
  <si>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</si>
  <si>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</si>
  <si>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</si>
  <si>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</si>
  <si>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</si>
  <si>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</si>
  <si>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</si>
  <si>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</si>
  <si>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</si>
  <si>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</si>
  <si>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</si>
  <si>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</si>
  <si>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</si>
  <si>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</si>
  <si>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</si>
  <si>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</si>
  <si>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</si>
  <si>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</si>
  <si>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</si>
  <si>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</si>
  <si>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</si>
  <si>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</si>
  <si>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</si>
  <si>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</si>
  <si>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</si>
  <si>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</si>
  <si>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</si>
  <si>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</si>
  <si>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</si>
  <si>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</si>
  <si>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240201-2</t>
  </si>
  <si>
    <t>chain autofluo heart (dataset04.a) from fluo heart pre-trained model (dataset07.0) - (id6val id7test) in all chained datasets</t>
  </si>
  <si>
    <t>Will the autofluo heart model improve if fluo pre-trained weights are provided?</t>
  </si>
  <si>
    <t>Success = answer + finish training</t>
  </si>
  <si>
    <t>Segment 3D model 10.b best checkpoint on val &amp; test images</t>
  </si>
  <si>
    <t>Segment 3D model 10.b last checkpoint on val &amp; test images</t>
  </si>
  <si>
    <t>Segment 3D model 10.c best checkpoint on val &amp; test images</t>
  </si>
  <si>
    <t>Segment 3D model 10.c last checkpoint on val &amp; test images</t>
  </si>
  <si>
    <t>240201-3</t>
  </si>
  <si>
    <t>240201-4</t>
  </si>
  <si>
    <t>fluo eye FAIL</t>
  </si>
  <si>
    <t>fluo eye</t>
  </si>
  <si>
    <t>fluo eye 3-2-2 val loss exp FAIL</t>
  </si>
  <si>
    <t>fluo eye 3-2-2 val loss exp</t>
  </si>
  <si>
    <t>1(?)</t>
  </si>
  <si>
    <t>patch = same as first training in model chain (?)</t>
  </si>
  <si>
    <t>stride = same as first training in model chain (?)</t>
  </si>
  <si>
    <t>patch = same as during model training</t>
  </si>
  <si>
    <t>stride = same as during model training</t>
  </si>
  <si>
    <t>240131-8 last, autofluo eye</t>
  </si>
  <si>
    <t>240131-8 best, autofluo eye</t>
  </si>
  <si>
    <t>different LR factor, now 10 steps - better than dataset10.b models with less steps?</t>
  </si>
  <si>
    <t>different LR factor, now 10 steps - better than dataset10.b models with less steps? (expect last_checkpoint to be better because boundary model and volume input labels)</t>
  </si>
  <si>
    <t>Increase LR steps to 10 with a factor of .588. (*this is fine.: Adapt patch shape for eyes to be in the patch for sure (y shape critical) - faulty assumption. Everything fine, just RNG stuff of tensorboard stats that looks weird.)</t>
  </si>
  <si>
    <t>240201-5</t>
  </si>
  <si>
    <t>autofluo eye, 10 LR steps at factor .588, patience 10</t>
  </si>
  <si>
    <t>LR scheduler experiment: Compare with 240131-8 (best &amp; last checkpoint, best checkpoint starts to rival last checkpoint in this model): Increase only patience</t>
  </si>
  <si>
    <t>patch = same as during this experiment's control model training (240131-8)</t>
  </si>
  <si>
    <t>stride = same as during this experiment's control model training (240131-8)</t>
  </si>
  <si>
    <t>autofluo eye, patience 20 (x2), val frequency 30 (x1/1.5) =&gt; 3x train time</t>
  </si>
  <si>
    <t>240202-0</t>
  </si>
  <si>
    <t>240202-1</t>
  </si>
  <si>
    <t>240202-2</t>
  </si>
  <si>
    <t>sample data wolny sample_ovule.h5</t>
  </si>
  <si>
    <t>3DUnet_lightsheet_nuclei</t>
  </si>
  <si>
    <t>Do boundary vs. nuclei models produce different segmentations (edges vs. volumes)?</t>
  </si>
  <si>
    <t>Expect nuclei = volume, boundary = edge segmentation in predict3dunet output</t>
  </si>
  <si>
    <t>patch = arbitrary large number &lt;= min image size - 2</t>
  </si>
  <si>
    <t>autofluo eye, nuclei model type</t>
  </si>
  <si>
    <t>hyperparameter experiment invalid due to wrong 3dunet architecture (boundary) chosen for volumetric blob-like eye segmentation</t>
  </si>
  <si>
    <t>time limit reached</t>
  </si>
  <si>
    <t>VRAM experiment/study: n_patch relevant or only patch shape? Change stride</t>
  </si>
  <si>
    <t>expect patch number to be irrelevant</t>
  </si>
  <si>
    <t>VRAM experiment/study: n_patch relevant or only patch shape? Control session.</t>
  </si>
  <si>
    <t>VRAM experiment/study: n_patch relevant or only patch shape? Change patch shape</t>
  </si>
  <si>
    <t>patch = same as in control session 240202-3</t>
  </si>
  <si>
    <r>
      <t xml:space="preserve">stride = floor (resolution(=min.resolution) - patch) / </t>
    </r>
    <r>
      <rPr>
        <b/>
        <i/>
        <u/>
        <sz val="11"/>
        <color theme="1"/>
        <rFont val="Calibri"/>
        <family val="2"/>
        <scheme val="minor"/>
      </rPr>
      <t>6</t>
    </r>
  </si>
  <si>
    <r>
      <t xml:space="preserve">stride = floor (resolution(=min.resolution) - patch) / </t>
    </r>
    <r>
      <rPr>
        <b/>
        <i/>
        <u/>
        <sz val="11"/>
        <color theme="1"/>
        <rFont val="Calibri"/>
        <family val="2"/>
        <scheme val="minor"/>
      </rPr>
      <t>4</t>
    </r>
  </si>
  <si>
    <t>stride = same as in control session 240202-3</t>
  </si>
  <si>
    <t>patch = 1.26 of control session 240202-3 (so patch z*y*x = 2 * (z*y*x)_control)</t>
  </si>
  <si>
    <t>patch = 1.26^2 of control session 240202-3 (so patch z*y*x = 2^2 * (z*y*x)_control)</t>
  </si>
  <si>
    <t>240203-3</t>
  </si>
  <si>
    <t>240203-4</t>
  </si>
  <si>
    <t>240203-0</t>
  </si>
  <si>
    <t>240203-1</t>
  </si>
  <si>
    <t>240203-2</t>
  </si>
  <si>
    <t>240203-?</t>
  </si>
  <si>
    <t>1?</t>
  </si>
  <si>
    <t>21.96% underestimated</t>
  </si>
  <si>
    <t>n_patch irrelevant: correct</t>
  </si>
  <si>
    <t>19.30% underestimated</t>
  </si>
  <si>
    <t>29.08% underestimated, precisely 2* previous run (k^3*vram ~ patch(k*x * k*y * k*z))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</si>
</sst>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i/>
      <sz val="11"/>
      <name val="Calibri"/>
      <family val="2"/>
      <scheme val="minor"/>
    </font>
    <font>
      <i/>
      <sz val="11"/>
      <color theme="1"/>
      <name val="Calibri"/>
      <family val="2"/>
      <scheme val="minor"/>
    </font>
    <font>
      <sz val="11"/>
      <color rgb="FF9C0006"/>
      <name val="Calibri"/>
      <family val="2"/>
      <scheme val="minor"/>
    </font>
    <font>
      <b/>
      <i/>
      <sz val="11"/>
      <color theme="1"/>
      <name val="Calibri"/>
      <family val="2"/>
      <scheme val="minor"/>
    </font>
    <font>
      <b/>
      <i/>
      <u/>
      <sz val="11"/>
      <color theme="1"/>
      <name val="Calibri"/>
      <family val="2"/>
      <scheme val="minor"/>
    </font>
    <font>
      <b/>
      <i/>
      <sz val="11"/>
      <name val="Calibri"/>
      <family val="2"/>
      <scheme val="minor"/>
    </font>
    <font>
      <sz val="11"/>
      <color rgb="FF006100"/>
      <name val="Calibri"/>
      <family val="2"/>
      <scheme val="minor"/>
    </font>
    <font>
      <sz val="11"/>
      <color rgb="FF00B050"/>
      <name val="Calibri"/>
      <family val="2"/>
      <scheme val="minor"/>
    </font>
  </fonts>
  <fills count="5">
    <fill>
      <patternFill patternType="none"/>
    </fill>
    <fill>
      <patternFill patternType="gray125"/>
    </fill>
    <fill>
      <patternFill patternType="solid">
        <fgColor rgb="FFFFC7CE"/>
      </patternFill>
    </fill>
    <fill>
      <patternFill patternType="solid">
        <fgColor rgb="FFFFEB9C"/>
      </patternFill>
    </fill>
    <fill>
      <patternFill patternType="solid">
        <fgColor rgb="FFD6EE8A"/>
        <bgColor indexed="64"/>
      </patternFill>
    </fill>
  </fills>
  <borders count="26">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6" fillId="2" borderId="0" applyNumberFormat="0" applyBorder="0" applyAlignment="0" applyProtection="0"/>
    <xf numFmtId="0" fontId="10" fillId="4" borderId="0" applyFont="0"/>
    <xf numFmtId="0" fontId="11" fillId="3" borderId="0" applyBorder="0" applyAlignment="0" applyProtection="0"/>
  </cellStyleXfs>
  <cellXfs count="67">
    <xf numFmtId="0" fontId="0" fillId="0" borderId="0" xfId="0"/>
    <xf numFmtId="0" fontId="0" fillId="0" borderId="0" xfId="0" applyAlignment="1">
      <alignment wrapText="1"/>
    </xf>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6" xfId="0" applyFont="1" applyBorder="1"/>
    <xf numFmtId="0" fontId="3" fillId="0" borderId="12" xfId="0" applyFont="1" applyBorder="1"/>
    <xf numFmtId="0" fontId="0" fillId="0" borderId="11" xfId="0" applyBorder="1"/>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3" fillId="0" borderId="11" xfId="0" applyFont="1" applyBorder="1" applyAlignment="1">
      <alignment vertical="center"/>
    </xf>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0" fillId="0" borderId="19" xfId="0" applyBorder="1"/>
    <xf numFmtId="0" fontId="0" fillId="0" borderId="23" xfId="0" applyBorder="1"/>
    <xf numFmtId="0" fontId="0" fillId="0" borderId="24"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4" xfId="0" applyFont="1" applyBorder="1" applyAlignment="1">
      <alignment vertical="center"/>
    </xf>
    <xf numFmtId="0" fontId="3" fillId="0" borderId="10" xfId="0" applyFont="1" applyBorder="1"/>
    <xf numFmtId="0" fontId="3" fillId="0" borderId="8" xfId="0" applyFont="1" applyBorder="1" applyAlignment="1">
      <alignment vertical="center"/>
    </xf>
    <xf numFmtId="0" fontId="3" fillId="0" borderId="9" xfId="0" applyFont="1" applyBorder="1" applyAlignment="1">
      <alignment vertical="center"/>
    </xf>
    <xf numFmtId="0" fontId="0" fillId="0" borderId="18" xfId="0" applyBorder="1"/>
    <xf numFmtId="0" fontId="5" fillId="0" borderId="18" xfId="0" applyFont="1" applyBorder="1"/>
    <xf numFmtId="0" fontId="4" fillId="0" borderId="8" xfId="0" applyFont="1" applyBorder="1" applyAlignment="1">
      <alignment vertical="center"/>
    </xf>
    <xf numFmtId="0" fontId="5" fillId="0" borderId="4" xfId="0" applyFont="1" applyBorder="1"/>
    <xf numFmtId="0" fontId="5" fillId="0" borderId="10" xfId="0" applyFont="1" applyBorder="1"/>
    <xf numFmtId="0" fontId="4" fillId="0" borderId="10" xfId="0" applyFont="1" applyBorder="1" applyAlignment="1">
      <alignment vertical="center"/>
    </xf>
    <xf numFmtId="0" fontId="0" fillId="0" borderId="21" xfId="0" applyBorder="1"/>
    <xf numFmtId="0" fontId="3" fillId="0" borderId="22" xfId="0" applyFont="1" applyBorder="1" applyAlignment="1">
      <alignment vertical="center"/>
    </xf>
    <xf numFmtId="0" fontId="0" fillId="0" borderId="20" xfId="0" applyBorder="1"/>
    <xf numFmtId="0" fontId="5" fillId="0" borderId="5" xfId="0" applyFont="1" applyBorder="1"/>
    <xf numFmtId="0" fontId="5" fillId="0" borderId="12" xfId="0" applyFont="1" applyBorder="1"/>
    <xf numFmtId="0" fontId="0" fillId="0" borderId="2" xfId="0" quotePrefix="1" applyBorder="1"/>
    <xf numFmtId="0" fontId="6" fillId="2" borderId="0" xfId="1"/>
    <xf numFmtId="0" fontId="6" fillId="2" borderId="0" xfId="1" applyBorder="1"/>
    <xf numFmtId="0" fontId="0" fillId="0" borderId="12" xfId="0" applyBorder="1"/>
    <xf numFmtId="0" fontId="7" fillId="0" borderId="0" xfId="0" applyFont="1"/>
    <xf numFmtId="0" fontId="9" fillId="0" borderId="8" xfId="0" applyFont="1" applyBorder="1" applyAlignment="1">
      <alignment vertical="center"/>
    </xf>
    <xf numFmtId="0" fontId="11" fillId="3" borderId="0" xfId="3"/>
  </cellXfs>
  <cellStyles count="4">
    <cellStyle name="Bad" xfId="1" builtinId="27"/>
    <cellStyle name="gelb grün" xfId="2" xr:uid="{C6C8E641-F74F-4C6C-A8F4-FD2B0DFFAC6F}"/>
    <cellStyle name="Neutral-Good" xfId="3" xr:uid="{7D20F6EC-0149-4C40-9844-566C0E598255}"/>
    <cellStyle name="Normal" xfId="0" builtinId="0"/>
  </cellStyles>
  <dxfs count="0"/>
  <tableStyles count="0" defaultTableStyle="TableStyleMedium2" defaultPivotStyle="PivotStyleLight16"/>
  <colors>
    <mruColors>
      <color rgb="FFD6EE8A"/>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G171"/>
  <sheetViews>
    <sheetView tabSelected="1" zoomScaleNormal="100" workbookViewId="0">
      <pane xSplit="1" ySplit="1" topLeftCell="V139" activePane="bottomRight" state="frozen"/>
      <selection pane="topRight" activeCell="B1" sqref="B1"/>
      <selection pane="bottomLeft" activeCell="A2" sqref="A2"/>
      <selection pane="bottomRight" activeCell="AL164" sqref="AL164"/>
    </sheetView>
  </sheetViews>
  <sheetFormatPr defaultRowHeight="14.4" outlineLevelRow="1" outlineLevelCol="1" x14ac:dyDescent="0.3"/>
  <cols>
    <col min="1" max="1" width="11.109375" customWidth="1"/>
    <col min="2" max="2" width="30.109375" customWidth="1"/>
    <col min="3" max="3" width="15.109375" customWidth="1"/>
    <col min="4" max="4" width="18.44140625" customWidth="1"/>
    <col min="5" max="5" width="6.5546875" customWidth="1"/>
    <col min="6" max="6" width="30.109375" customWidth="1"/>
    <col min="7" max="7" width="57" style="38" customWidth="1" outlineLevel="1"/>
    <col min="8" max="8" width="35.5546875" customWidth="1" outlineLevel="1"/>
    <col min="9" max="9" width="64.5546875" customWidth="1" outlineLevel="1"/>
    <col min="10" max="10" width="14.5546875" style="4" customWidth="1"/>
    <col min="11" max="11" width="8.5546875" customWidth="1"/>
    <col min="12" max="12" width="30.6640625" customWidth="1"/>
    <col min="13" max="13" width="9.44140625" customWidth="1"/>
    <col min="14" max="14" width="33" customWidth="1"/>
    <col min="15" max="21" width="9.109375" hidden="1" customWidth="1" outlineLevel="1"/>
    <col min="22" max="22" width="9.109375" style="17" collapsed="1"/>
    <col min="23" max="23" width="9.109375" customWidth="1"/>
    <col min="24" max="24" width="6.6640625" customWidth="1"/>
    <col min="25" max="25" width="5.109375" customWidth="1"/>
    <col min="26" max="26" width="6" customWidth="1"/>
    <col min="27" max="27" width="11.109375" customWidth="1"/>
    <col min="29" max="29" width="7.6640625" customWidth="1"/>
    <col min="30" max="30" width="9.5546875" customWidth="1"/>
    <col min="31" max="31" width="9" customWidth="1"/>
    <col min="32" max="32" width="8.88671875" customWidth="1"/>
    <col min="33" max="33" width="9.88671875" customWidth="1"/>
    <col min="34" max="34" width="9.6640625" style="8" customWidth="1"/>
    <col min="35" max="35" width="11.6640625" customWidth="1"/>
    <col min="36" max="36" width="10.44140625" customWidth="1"/>
    <col min="37" max="37" width="9.6640625" customWidth="1"/>
    <col min="38" max="38" width="15.44140625" customWidth="1"/>
    <col min="39" max="39" width="26.33203125" style="8" hidden="1" customWidth="1" outlineLevel="1"/>
    <col min="40" max="40" width="6.5546875" customWidth="1" collapsed="1"/>
    <col min="41" max="41" width="6.6640625" customWidth="1"/>
    <col min="42" max="42" width="6.6640625" style="17" customWidth="1"/>
    <col min="43" max="43" width="5.33203125" customWidth="1"/>
    <col min="44" max="44" width="6.109375" customWidth="1"/>
    <col min="45" max="45" width="5" customWidth="1"/>
    <col min="46" max="46" width="5" style="17" customWidth="1"/>
    <col min="47" max="47" width="6.109375" customWidth="1"/>
    <col min="48" max="48" width="6.5546875" customWidth="1"/>
    <col min="49" max="49" width="5" customWidth="1"/>
    <col min="50" max="50" width="6" style="17" customWidth="1"/>
    <col min="51" max="52" width="6" hidden="1" customWidth="1" outlineLevel="1"/>
    <col min="53" max="53" width="6" style="8" hidden="1" customWidth="1" outlineLevel="1"/>
    <col min="54" max="54" width="32.109375" customWidth="1" collapsed="1"/>
    <col min="55" max="55" width="35.44140625" customWidth="1"/>
    <col min="56" max="56" width="5.109375" customWidth="1"/>
    <col min="57" max="57" width="135.33203125" hidden="1" customWidth="1" outlineLevel="1"/>
    <col min="58" max="58" width="206" hidden="1" customWidth="1" outlineLevel="1"/>
    <col min="59" max="59" width="20.109375" bestFit="1" customWidth="1" collapsed="1"/>
    <col min="60" max="60" width="14.33203125" bestFit="1" customWidth="1"/>
    <col min="61" max="61" width="20.33203125" bestFit="1" customWidth="1"/>
    <col min="62" max="62" width="12.6640625" customWidth="1"/>
    <col min="63" max="63" width="12.109375" customWidth="1"/>
  </cols>
  <sheetData>
    <row r="1" spans="1:58" s="3" customFormat="1" x14ac:dyDescent="0.3">
      <c r="A1" s="3" t="s">
        <v>33</v>
      </c>
      <c r="B1" s="3" t="s">
        <v>491</v>
      </c>
      <c r="C1" s="3" t="s">
        <v>66</v>
      </c>
      <c r="D1" s="3" t="s">
        <v>411</v>
      </c>
      <c r="E1" s="3" t="s">
        <v>408</v>
      </c>
      <c r="F1" s="3" t="s">
        <v>410</v>
      </c>
      <c r="G1" s="37" t="s">
        <v>52</v>
      </c>
      <c r="H1" s="3" t="s">
        <v>64</v>
      </c>
      <c r="I1" s="3" t="s">
        <v>157</v>
      </c>
      <c r="J1" s="5" t="s">
        <v>396</v>
      </c>
      <c r="K1" s="3" t="s">
        <v>130</v>
      </c>
      <c r="L1" s="3" t="s">
        <v>132</v>
      </c>
      <c r="M1" s="3" t="s">
        <v>129</v>
      </c>
      <c r="N1" s="3" t="s">
        <v>131</v>
      </c>
      <c r="O1" s="3" t="s">
        <v>115</v>
      </c>
      <c r="P1" s="3" t="s">
        <v>260</v>
      </c>
      <c r="Q1" s="3" t="s">
        <v>259</v>
      </c>
      <c r="R1" s="3" t="s">
        <v>114</v>
      </c>
      <c r="S1" s="3" t="s">
        <v>256</v>
      </c>
      <c r="T1" s="3" t="s">
        <v>257</v>
      </c>
      <c r="U1" s="3" t="s">
        <v>258</v>
      </c>
      <c r="V1" s="19" t="s">
        <v>116</v>
      </c>
      <c r="W1" s="3" t="s">
        <v>3</v>
      </c>
      <c r="X1" s="3" t="s">
        <v>74</v>
      </c>
      <c r="Y1" s="3" t="s">
        <v>75</v>
      </c>
      <c r="Z1" s="3" t="s">
        <v>208</v>
      </c>
      <c r="AA1" s="3" t="s">
        <v>171</v>
      </c>
      <c r="AB1" s="3" t="s">
        <v>4</v>
      </c>
      <c r="AC1" s="3" t="s">
        <v>5</v>
      </c>
      <c r="AD1" s="3" t="s">
        <v>77</v>
      </c>
      <c r="AE1" s="3" t="s">
        <v>97</v>
      </c>
      <c r="AF1" s="3" t="s">
        <v>76</v>
      </c>
      <c r="AG1" s="3" t="s">
        <v>78</v>
      </c>
      <c r="AH1" s="23" t="s">
        <v>95</v>
      </c>
      <c r="AI1" s="3" t="s">
        <v>110</v>
      </c>
      <c r="AJ1" s="3" t="s">
        <v>207</v>
      </c>
      <c r="AK1" s="3" t="s">
        <v>253</v>
      </c>
      <c r="AL1" s="3" t="s">
        <v>147</v>
      </c>
      <c r="AM1" s="23" t="s">
        <v>34</v>
      </c>
      <c r="AN1" s="3" t="s">
        <v>526</v>
      </c>
      <c r="AO1" s="3" t="s">
        <v>527</v>
      </c>
      <c r="AP1" s="19" t="s">
        <v>528</v>
      </c>
      <c r="AQ1" s="3" t="s">
        <v>0</v>
      </c>
      <c r="AR1" s="3" t="s">
        <v>1</v>
      </c>
      <c r="AS1" s="3" t="s">
        <v>2</v>
      </c>
      <c r="AT1" s="19" t="s">
        <v>49</v>
      </c>
      <c r="AU1" s="3" t="s">
        <v>71</v>
      </c>
      <c r="AV1" s="3" t="s">
        <v>72</v>
      </c>
      <c r="AW1" s="3" t="s">
        <v>73</v>
      </c>
      <c r="AX1" s="19" t="s">
        <v>50</v>
      </c>
      <c r="AY1" s="3" t="s">
        <v>305</v>
      </c>
      <c r="AZ1" s="3" t="s">
        <v>306</v>
      </c>
      <c r="BA1" s="23" t="s">
        <v>307</v>
      </c>
      <c r="BB1" s="3" t="s">
        <v>20</v>
      </c>
      <c r="BC1" s="3" t="s">
        <v>19</v>
      </c>
      <c r="BD1" s="3" t="s">
        <v>148</v>
      </c>
      <c r="BE1" s="3" t="s">
        <v>149</v>
      </c>
      <c r="BF1" s="3" t="s">
        <v>282</v>
      </c>
    </row>
    <row r="2" spans="1:58" outlineLevel="1" x14ac:dyDescent="0.3">
      <c r="A2" t="s">
        <v>122</v>
      </c>
      <c r="C2" t="s">
        <v>67</v>
      </c>
      <c r="D2" t="s">
        <v>400</v>
      </c>
      <c r="E2" t="s">
        <v>406</v>
      </c>
      <c r="F2" t="s">
        <v>409</v>
      </c>
      <c r="G2" s="38" t="s">
        <v>124</v>
      </c>
      <c r="H2" t="s">
        <v>126</v>
      </c>
      <c r="I2" t="s">
        <v>127</v>
      </c>
      <c r="J2" s="4">
        <v>0</v>
      </c>
      <c r="K2">
        <v>0</v>
      </c>
      <c r="L2" t="s">
        <v>8</v>
      </c>
      <c r="M2">
        <v>1</v>
      </c>
      <c r="N2" t="s">
        <v>134</v>
      </c>
      <c r="O2" t="s">
        <v>8</v>
      </c>
      <c r="P2" t="s">
        <v>8</v>
      </c>
      <c r="Q2" t="s">
        <v>8</v>
      </c>
      <c r="R2" t="s">
        <v>8</v>
      </c>
      <c r="S2" t="s">
        <v>8</v>
      </c>
      <c r="T2" t="s">
        <v>8</v>
      </c>
      <c r="U2" t="s">
        <v>8</v>
      </c>
      <c r="V2" s="17">
        <v>0</v>
      </c>
      <c r="W2">
        <v>5</v>
      </c>
      <c r="X2">
        <v>3</v>
      </c>
      <c r="Y2">
        <v>2</v>
      </c>
      <c r="Z2">
        <v>2</v>
      </c>
      <c r="AA2">
        <f t="shared" ref="AA2:AA24" si="0" xml:space="preserve"> X2 + Y2</f>
        <v>5</v>
      </c>
      <c r="AB2">
        <v>5</v>
      </c>
      <c r="AC2">
        <v>3</v>
      </c>
      <c r="AD2">
        <v>16</v>
      </c>
      <c r="AE2" t="s">
        <v>94</v>
      </c>
      <c r="AF2">
        <v>1</v>
      </c>
      <c r="AG2">
        <v>8</v>
      </c>
      <c r="AH2" s="8" t="s">
        <v>96</v>
      </c>
      <c r="AI2" t="s">
        <v>8</v>
      </c>
      <c r="AJ2" s="11" t="s">
        <v>8</v>
      </c>
      <c r="AK2" t="s">
        <v>8</v>
      </c>
      <c r="AL2" s="11" t="s">
        <v>8</v>
      </c>
      <c r="AM2" s="21" t="s">
        <v>8</v>
      </c>
      <c r="AN2" s="11">
        <v>125</v>
      </c>
      <c r="AO2" s="11">
        <v>1169</v>
      </c>
      <c r="AP2" s="20">
        <v>414</v>
      </c>
      <c r="AQ2" s="11">
        <v>64</v>
      </c>
      <c r="AR2" s="11">
        <v>896</v>
      </c>
      <c r="AS2" s="11">
        <v>160</v>
      </c>
      <c r="AT2" s="20" t="s">
        <v>45</v>
      </c>
      <c r="AU2" s="11">
        <v>32</v>
      </c>
      <c r="AV2" s="11">
        <v>128</v>
      </c>
      <c r="AW2" s="11">
        <v>80</v>
      </c>
      <c r="AX2" s="20" t="s">
        <v>45</v>
      </c>
      <c r="AY2" s="11"/>
      <c r="AZ2" s="11"/>
      <c r="BA2" s="11"/>
      <c r="BB2" s="11" t="s">
        <v>261</v>
      </c>
      <c r="BC2" s="11" t="s">
        <v>262</v>
      </c>
      <c r="BD2">
        <v>1</v>
      </c>
      <c r="BE2" t="s">
        <v>135</v>
      </c>
      <c r="BF2" t="s">
        <v>8</v>
      </c>
    </row>
    <row r="3" spans="1:58" outlineLevel="1" x14ac:dyDescent="0.3">
      <c r="A3" t="s">
        <v>123</v>
      </c>
      <c r="C3" t="s">
        <v>67</v>
      </c>
      <c r="D3" t="s">
        <v>400</v>
      </c>
      <c r="E3" t="s">
        <v>406</v>
      </c>
      <c r="F3" t="s">
        <v>409</v>
      </c>
      <c r="G3" s="38" t="s">
        <v>124</v>
      </c>
      <c r="H3" t="s">
        <v>126</v>
      </c>
      <c r="I3" t="s">
        <v>128</v>
      </c>
      <c r="J3" s="4">
        <v>0</v>
      </c>
      <c r="K3">
        <v>0</v>
      </c>
      <c r="L3" t="s">
        <v>8</v>
      </c>
      <c r="M3">
        <v>1</v>
      </c>
      <c r="N3" t="s">
        <v>138</v>
      </c>
      <c r="O3">
        <v>0</v>
      </c>
      <c r="P3">
        <v>0</v>
      </c>
      <c r="Q3">
        <v>0</v>
      </c>
      <c r="R3">
        <v>1</v>
      </c>
      <c r="S3">
        <v>0</v>
      </c>
      <c r="T3" t="s">
        <v>8</v>
      </c>
      <c r="U3" t="s">
        <v>8</v>
      </c>
      <c r="V3" s="17">
        <v>1</v>
      </c>
      <c r="W3">
        <v>5</v>
      </c>
      <c r="X3">
        <v>3</v>
      </c>
      <c r="Y3">
        <v>2</v>
      </c>
      <c r="Z3">
        <v>2</v>
      </c>
      <c r="AA3">
        <f t="shared" si="0"/>
        <v>5</v>
      </c>
      <c r="AB3">
        <v>5</v>
      </c>
      <c r="AC3">
        <v>3</v>
      </c>
      <c r="AD3">
        <v>16</v>
      </c>
      <c r="AE3" t="s">
        <v>94</v>
      </c>
      <c r="AF3">
        <v>1</v>
      </c>
      <c r="AG3">
        <v>8</v>
      </c>
      <c r="AH3" s="8" t="s">
        <v>96</v>
      </c>
      <c r="AI3">
        <v>20769</v>
      </c>
      <c r="AJ3" s="11">
        <v>11731</v>
      </c>
      <c r="AK3">
        <f>AI3+AJ3</f>
        <v>32500</v>
      </c>
      <c r="AL3" s="11" t="s">
        <v>8</v>
      </c>
      <c r="AM3" s="21" t="s">
        <v>30</v>
      </c>
      <c r="AN3" s="11">
        <v>125</v>
      </c>
      <c r="AO3" s="11">
        <v>1169</v>
      </c>
      <c r="AP3" s="20">
        <v>414</v>
      </c>
      <c r="AQ3" s="11">
        <v>64</v>
      </c>
      <c r="AR3" s="11">
        <v>896</v>
      </c>
      <c r="AS3" s="11">
        <v>160</v>
      </c>
      <c r="AT3" s="20" t="s">
        <v>45</v>
      </c>
      <c r="AU3" s="11">
        <v>32</v>
      </c>
      <c r="AV3" s="11">
        <v>128</v>
      </c>
      <c r="AW3" s="11">
        <v>80</v>
      </c>
      <c r="AX3" s="20" t="s">
        <v>45</v>
      </c>
      <c r="AY3" s="11"/>
      <c r="AZ3" s="11"/>
      <c r="BA3" s="21"/>
      <c r="BB3" s="11" t="s">
        <v>261</v>
      </c>
      <c r="BC3" s="11" t="s">
        <v>262</v>
      </c>
      <c r="BD3">
        <v>0</v>
      </c>
      <c r="BE3" t="s">
        <v>8</v>
      </c>
      <c r="BF3" t="s">
        <v>8</v>
      </c>
    </row>
    <row r="4" spans="1:58" s="6" customFormat="1" ht="15" outlineLevel="1" thickBot="1" x14ac:dyDescent="0.35">
      <c r="A4" s="6" t="s">
        <v>51</v>
      </c>
      <c r="C4" s="6" t="s">
        <v>67</v>
      </c>
      <c r="D4" s="6" t="s">
        <v>400</v>
      </c>
      <c r="E4" s="6" t="s">
        <v>406</v>
      </c>
      <c r="F4" s="6" t="s">
        <v>409</v>
      </c>
      <c r="G4" s="39" t="s">
        <v>118</v>
      </c>
      <c r="H4" s="6" t="s">
        <v>125</v>
      </c>
      <c r="I4" s="6" t="s">
        <v>79</v>
      </c>
      <c r="J4" s="7">
        <v>0</v>
      </c>
      <c r="K4" s="6">
        <v>1</v>
      </c>
      <c r="L4" s="6" t="s">
        <v>79</v>
      </c>
      <c r="M4" s="6">
        <v>0</v>
      </c>
      <c r="N4" s="6" t="s">
        <v>8</v>
      </c>
      <c r="O4" s="6" t="s">
        <v>8</v>
      </c>
      <c r="P4" s="6" t="s">
        <v>8</v>
      </c>
      <c r="Q4" s="6" t="s">
        <v>8</v>
      </c>
      <c r="R4" s="6" t="s">
        <v>8</v>
      </c>
      <c r="S4" s="6" t="s">
        <v>8</v>
      </c>
      <c r="T4" s="6" t="s">
        <v>8</v>
      </c>
      <c r="U4" s="6" t="s">
        <v>8</v>
      </c>
      <c r="V4" s="18">
        <v>0</v>
      </c>
      <c r="W4" s="6">
        <v>5</v>
      </c>
      <c r="X4" s="6">
        <v>3</v>
      </c>
      <c r="Y4" s="6">
        <v>2</v>
      </c>
      <c r="Z4" s="6">
        <v>2</v>
      </c>
      <c r="AA4" s="6">
        <f t="shared" si="0"/>
        <v>5</v>
      </c>
      <c r="AB4" s="6">
        <v>5</v>
      </c>
      <c r="AC4" s="6">
        <v>3</v>
      </c>
      <c r="AD4" s="6">
        <v>16</v>
      </c>
      <c r="AE4" s="6" t="s">
        <v>94</v>
      </c>
      <c r="AF4" s="6">
        <v>1</v>
      </c>
      <c r="AG4" s="6">
        <v>8</v>
      </c>
      <c r="AH4" s="63" t="s">
        <v>96</v>
      </c>
      <c r="AI4" s="6">
        <v>-1</v>
      </c>
      <c r="AJ4" s="14">
        <v>-1</v>
      </c>
      <c r="AK4" s="6">
        <v>32500</v>
      </c>
      <c r="AL4" s="14" t="s">
        <v>8</v>
      </c>
      <c r="AM4" s="22" t="s">
        <v>30</v>
      </c>
      <c r="AN4" s="14">
        <v>125</v>
      </c>
      <c r="AO4" s="14">
        <v>1169</v>
      </c>
      <c r="AP4" s="46">
        <v>414</v>
      </c>
      <c r="AQ4" s="14">
        <v>105</v>
      </c>
      <c r="AR4" s="14">
        <v>1149</v>
      </c>
      <c r="AS4" s="14">
        <v>394</v>
      </c>
      <c r="AT4" s="46" t="s">
        <v>45</v>
      </c>
      <c r="AU4" s="14">
        <v>10</v>
      </c>
      <c r="AV4" s="14">
        <v>10</v>
      </c>
      <c r="AW4" s="14">
        <v>10</v>
      </c>
      <c r="AX4" s="46" t="s">
        <v>45</v>
      </c>
      <c r="AY4" s="14"/>
      <c r="AZ4" s="14"/>
      <c r="BA4" s="22"/>
      <c r="BB4" s="14" t="s">
        <v>21</v>
      </c>
      <c r="BC4" s="14" t="s">
        <v>12</v>
      </c>
      <c r="BD4" s="6">
        <v>0</v>
      </c>
      <c r="BE4" s="6" t="s">
        <v>8</v>
      </c>
      <c r="BF4" s="6" t="s">
        <v>8</v>
      </c>
    </row>
    <row r="5" spans="1:58" outlineLevel="1" x14ac:dyDescent="0.3">
      <c r="A5" t="s">
        <v>6</v>
      </c>
      <c r="C5" t="s">
        <v>67</v>
      </c>
      <c r="D5" t="s">
        <v>400</v>
      </c>
      <c r="E5" t="s">
        <v>406</v>
      </c>
      <c r="F5" t="s">
        <v>409</v>
      </c>
      <c r="G5" s="38" t="s">
        <v>119</v>
      </c>
      <c r="H5" t="s">
        <v>98</v>
      </c>
      <c r="I5" t="s">
        <v>79</v>
      </c>
      <c r="J5" s="4">
        <v>0</v>
      </c>
      <c r="K5">
        <v>1</v>
      </c>
      <c r="L5" t="s">
        <v>79</v>
      </c>
      <c r="M5" s="9">
        <v>0</v>
      </c>
      <c r="N5" t="s">
        <v>8</v>
      </c>
      <c r="O5" t="s">
        <v>8</v>
      </c>
      <c r="P5" t="s">
        <v>8</v>
      </c>
      <c r="Q5" t="s">
        <v>8</v>
      </c>
      <c r="R5" t="s">
        <v>8</v>
      </c>
      <c r="S5" t="s">
        <v>8</v>
      </c>
      <c r="T5" t="s">
        <v>8</v>
      </c>
      <c r="U5" t="s">
        <v>8</v>
      </c>
      <c r="V5" s="17">
        <v>0</v>
      </c>
      <c r="W5">
        <v>5</v>
      </c>
      <c r="X5">
        <v>3</v>
      </c>
      <c r="Y5">
        <v>2</v>
      </c>
      <c r="Z5">
        <v>2</v>
      </c>
      <c r="AA5">
        <f t="shared" si="0"/>
        <v>5</v>
      </c>
      <c r="AB5">
        <v>10</v>
      </c>
      <c r="AC5">
        <v>3</v>
      </c>
      <c r="AD5">
        <v>16</v>
      </c>
      <c r="AE5" t="s">
        <v>94</v>
      </c>
      <c r="AF5">
        <v>1</v>
      </c>
      <c r="AG5">
        <v>8</v>
      </c>
      <c r="AH5" s="8" t="s">
        <v>96</v>
      </c>
      <c r="AI5">
        <v>-1</v>
      </c>
      <c r="AJ5" s="11">
        <v>-1</v>
      </c>
      <c r="AK5">
        <v>32500</v>
      </c>
      <c r="AL5" t="s">
        <v>8</v>
      </c>
      <c r="AM5" s="8" t="s">
        <v>30</v>
      </c>
      <c r="AN5">
        <v>125</v>
      </c>
      <c r="AO5">
        <v>1169</v>
      </c>
      <c r="AP5" s="17">
        <v>414</v>
      </c>
      <c r="AQ5">
        <v>100</v>
      </c>
      <c r="AR5">
        <v>1100</v>
      </c>
      <c r="AS5">
        <v>390</v>
      </c>
      <c r="AT5" s="17" t="s">
        <v>45</v>
      </c>
      <c r="AU5">
        <v>10</v>
      </c>
      <c r="AV5">
        <v>10</v>
      </c>
      <c r="AW5">
        <v>10</v>
      </c>
      <c r="AX5" s="17" t="s">
        <v>45</v>
      </c>
      <c r="BB5" s="11" t="s">
        <v>21</v>
      </c>
      <c r="BC5" s="11" t="s">
        <v>12</v>
      </c>
      <c r="BD5">
        <v>0</v>
      </c>
      <c r="BE5" t="s">
        <v>8</v>
      </c>
      <c r="BF5" t="s">
        <v>8</v>
      </c>
    </row>
    <row r="6" spans="1:58" outlineLevel="1" x14ac:dyDescent="0.3">
      <c r="A6" t="s">
        <v>7</v>
      </c>
      <c r="C6" t="s">
        <v>67</v>
      </c>
      <c r="D6" t="s">
        <v>400</v>
      </c>
      <c r="E6" t="s">
        <v>406</v>
      </c>
      <c r="F6" t="s">
        <v>409</v>
      </c>
      <c r="G6" s="38" t="s">
        <v>81</v>
      </c>
      <c r="H6" t="s">
        <v>44</v>
      </c>
      <c r="I6" t="s">
        <v>83</v>
      </c>
      <c r="J6" s="4">
        <v>0</v>
      </c>
      <c r="K6">
        <v>1</v>
      </c>
      <c r="L6" t="s">
        <v>185</v>
      </c>
      <c r="M6">
        <v>0</v>
      </c>
      <c r="N6" t="s">
        <v>8</v>
      </c>
      <c r="O6" t="s">
        <v>8</v>
      </c>
      <c r="P6" t="s">
        <v>8</v>
      </c>
      <c r="Q6" t="s">
        <v>8</v>
      </c>
      <c r="R6" t="s">
        <v>8</v>
      </c>
      <c r="S6" t="s">
        <v>8</v>
      </c>
      <c r="T6" t="s">
        <v>8</v>
      </c>
      <c r="U6" t="s">
        <v>8</v>
      </c>
      <c r="V6" s="17">
        <v>0</v>
      </c>
      <c r="W6">
        <v>5</v>
      </c>
      <c r="X6">
        <v>3</v>
      </c>
      <c r="Y6">
        <v>2</v>
      </c>
      <c r="Z6">
        <v>2</v>
      </c>
      <c r="AA6">
        <f t="shared" si="0"/>
        <v>5</v>
      </c>
      <c r="AB6" t="s">
        <v>8</v>
      </c>
      <c r="AC6">
        <v>3</v>
      </c>
      <c r="AD6">
        <v>16</v>
      </c>
      <c r="AE6" t="s">
        <v>94</v>
      </c>
      <c r="AF6">
        <v>1</v>
      </c>
      <c r="AG6">
        <v>8</v>
      </c>
      <c r="AH6" s="8" t="s">
        <v>96</v>
      </c>
      <c r="AI6" t="s">
        <v>8</v>
      </c>
      <c r="AJ6" s="11" t="s">
        <v>8</v>
      </c>
      <c r="AK6">
        <v>32500</v>
      </c>
      <c r="AL6" t="s">
        <v>8</v>
      </c>
      <c r="AM6" s="8" t="s">
        <v>30</v>
      </c>
      <c r="AN6">
        <v>125</v>
      </c>
      <c r="AO6">
        <v>1169</v>
      </c>
      <c r="AP6" s="17">
        <v>414</v>
      </c>
      <c r="AQ6">
        <v>100</v>
      </c>
      <c r="AR6">
        <v>1100</v>
      </c>
      <c r="AS6">
        <v>390</v>
      </c>
      <c r="AT6" s="17" t="s">
        <v>45</v>
      </c>
      <c r="AU6">
        <v>26</v>
      </c>
      <c r="AV6">
        <v>70</v>
      </c>
      <c r="AW6">
        <v>25</v>
      </c>
      <c r="AX6" s="17" t="s">
        <v>45</v>
      </c>
      <c r="BB6" t="s">
        <v>21</v>
      </c>
      <c r="BC6" t="s">
        <v>10</v>
      </c>
      <c r="BD6">
        <v>1</v>
      </c>
      <c r="BE6" t="s">
        <v>11</v>
      </c>
      <c r="BF6" t="s">
        <v>8</v>
      </c>
    </row>
    <row r="7" spans="1:58" outlineLevel="1" x14ac:dyDescent="0.3">
      <c r="A7" t="s">
        <v>13</v>
      </c>
      <c r="C7" t="s">
        <v>67</v>
      </c>
      <c r="D7" t="s">
        <v>400</v>
      </c>
      <c r="E7" t="s">
        <v>406</v>
      </c>
      <c r="F7" t="s">
        <v>409</v>
      </c>
      <c r="G7" s="38" t="s">
        <v>82</v>
      </c>
      <c r="H7" t="s">
        <v>44</v>
      </c>
      <c r="I7" t="s">
        <v>83</v>
      </c>
      <c r="J7" s="4">
        <v>0</v>
      </c>
      <c r="K7">
        <v>1</v>
      </c>
      <c r="L7" t="s">
        <v>185</v>
      </c>
      <c r="M7">
        <v>0</v>
      </c>
      <c r="N7" t="s">
        <v>8</v>
      </c>
      <c r="O7" t="s">
        <v>8</v>
      </c>
      <c r="P7" t="s">
        <v>8</v>
      </c>
      <c r="Q7" t="s">
        <v>8</v>
      </c>
      <c r="R7" t="s">
        <v>8</v>
      </c>
      <c r="S7" t="s">
        <v>8</v>
      </c>
      <c r="T7" t="s">
        <v>8</v>
      </c>
      <c r="U7" t="s">
        <v>8</v>
      </c>
      <c r="V7" s="17">
        <v>0</v>
      </c>
      <c r="W7">
        <v>5</v>
      </c>
      <c r="X7">
        <v>3</v>
      </c>
      <c r="Y7">
        <v>2</v>
      </c>
      <c r="Z7">
        <v>2</v>
      </c>
      <c r="AA7">
        <f t="shared" si="0"/>
        <v>5</v>
      </c>
      <c r="AB7" t="s">
        <v>8</v>
      </c>
      <c r="AC7">
        <v>3</v>
      </c>
      <c r="AD7">
        <v>16</v>
      </c>
      <c r="AE7" t="s">
        <v>94</v>
      </c>
      <c r="AF7">
        <v>1</v>
      </c>
      <c r="AG7">
        <v>8</v>
      </c>
      <c r="AH7" s="8" t="s">
        <v>96</v>
      </c>
      <c r="AI7" t="s">
        <v>8</v>
      </c>
      <c r="AJ7" s="11" t="s">
        <v>8</v>
      </c>
      <c r="AK7">
        <v>32500</v>
      </c>
      <c r="AL7" t="s">
        <v>8</v>
      </c>
      <c r="AM7" s="8" t="s">
        <v>30</v>
      </c>
      <c r="AN7">
        <v>125</v>
      </c>
      <c r="AO7">
        <v>1169</v>
      </c>
      <c r="AP7" s="17">
        <v>414</v>
      </c>
      <c r="AQ7">
        <v>100</v>
      </c>
      <c r="AR7">
        <v>1100</v>
      </c>
      <c r="AS7">
        <v>390</v>
      </c>
      <c r="AT7" s="17" t="s">
        <v>45</v>
      </c>
      <c r="AU7">
        <v>25</v>
      </c>
      <c r="AV7">
        <v>69</v>
      </c>
      <c r="AW7">
        <v>24</v>
      </c>
      <c r="AX7" s="17" t="s">
        <v>45</v>
      </c>
      <c r="BB7" t="s">
        <v>21</v>
      </c>
      <c r="BC7" t="s">
        <v>9</v>
      </c>
      <c r="BD7">
        <v>1</v>
      </c>
      <c r="BE7" t="s">
        <v>11</v>
      </c>
      <c r="BF7" t="s">
        <v>8</v>
      </c>
    </row>
    <row r="8" spans="1:58" outlineLevel="1" x14ac:dyDescent="0.3">
      <c r="A8" t="s">
        <v>14</v>
      </c>
      <c r="C8" t="s">
        <v>67</v>
      </c>
      <c r="D8" t="s">
        <v>400</v>
      </c>
      <c r="E8" t="s">
        <v>406</v>
      </c>
      <c r="F8" t="s">
        <v>409</v>
      </c>
      <c r="G8" s="38" t="s">
        <v>85</v>
      </c>
      <c r="H8" t="s">
        <v>45</v>
      </c>
      <c r="I8" t="s">
        <v>84</v>
      </c>
      <c r="J8" s="4">
        <v>0</v>
      </c>
      <c r="K8">
        <v>1</v>
      </c>
      <c r="L8" t="s">
        <v>79</v>
      </c>
      <c r="M8">
        <v>0</v>
      </c>
      <c r="N8" t="s">
        <v>8</v>
      </c>
      <c r="O8" t="s">
        <v>8</v>
      </c>
      <c r="P8" t="s">
        <v>8</v>
      </c>
      <c r="Q8" t="s">
        <v>8</v>
      </c>
      <c r="R8" t="s">
        <v>8</v>
      </c>
      <c r="S8" t="s">
        <v>8</v>
      </c>
      <c r="T8" t="s">
        <v>8</v>
      </c>
      <c r="U8" t="s">
        <v>8</v>
      </c>
      <c r="V8" s="17">
        <v>0</v>
      </c>
      <c r="W8">
        <v>5</v>
      </c>
      <c r="X8">
        <v>3</v>
      </c>
      <c r="Y8">
        <v>2</v>
      </c>
      <c r="Z8">
        <v>2</v>
      </c>
      <c r="AA8">
        <f t="shared" si="0"/>
        <v>5</v>
      </c>
      <c r="AB8">
        <v>5</v>
      </c>
      <c r="AC8">
        <v>3</v>
      </c>
      <c r="AD8">
        <v>16</v>
      </c>
      <c r="AE8" t="s">
        <v>94</v>
      </c>
      <c r="AF8">
        <v>1</v>
      </c>
      <c r="AG8">
        <v>8</v>
      </c>
      <c r="AH8" s="8" t="s">
        <v>96</v>
      </c>
      <c r="AI8">
        <v>-1</v>
      </c>
      <c r="AJ8" s="11">
        <v>-1</v>
      </c>
      <c r="AK8">
        <v>32500</v>
      </c>
      <c r="AL8" t="s">
        <v>8</v>
      </c>
      <c r="AM8" s="8" t="s">
        <v>30</v>
      </c>
      <c r="AN8">
        <v>125</v>
      </c>
      <c r="AO8">
        <v>1169</v>
      </c>
      <c r="AP8" s="17">
        <v>414</v>
      </c>
      <c r="AQ8">
        <v>101</v>
      </c>
      <c r="AR8">
        <v>1009</v>
      </c>
      <c r="AS8">
        <v>400</v>
      </c>
      <c r="AT8" s="17" t="s">
        <v>45</v>
      </c>
      <c r="AU8">
        <v>12</v>
      </c>
      <c r="AV8">
        <v>90</v>
      </c>
      <c r="AW8">
        <v>7</v>
      </c>
      <c r="AX8" s="17" t="s">
        <v>45</v>
      </c>
      <c r="BB8" t="s">
        <v>21</v>
      </c>
      <c r="BC8" t="s">
        <v>12</v>
      </c>
      <c r="BD8">
        <v>1</v>
      </c>
      <c r="BE8" t="s">
        <v>18</v>
      </c>
      <c r="BF8" t="s">
        <v>8</v>
      </c>
    </row>
    <row r="9" spans="1:58" outlineLevel="1" x14ac:dyDescent="0.3">
      <c r="A9" t="s">
        <v>15</v>
      </c>
      <c r="C9" t="s">
        <v>67</v>
      </c>
      <c r="D9" t="s">
        <v>400</v>
      </c>
      <c r="E9" t="s">
        <v>406</v>
      </c>
      <c r="F9" t="s">
        <v>409</v>
      </c>
      <c r="G9" s="38" t="s">
        <v>119</v>
      </c>
      <c r="H9" t="s">
        <v>45</v>
      </c>
      <c r="I9" t="s">
        <v>80</v>
      </c>
      <c r="J9" s="4">
        <v>0</v>
      </c>
      <c r="K9">
        <v>1</v>
      </c>
      <c r="L9" t="s">
        <v>185</v>
      </c>
      <c r="M9">
        <v>0</v>
      </c>
      <c r="N9" t="s">
        <v>8</v>
      </c>
      <c r="O9" t="s">
        <v>8</v>
      </c>
      <c r="P9" t="s">
        <v>8</v>
      </c>
      <c r="Q9" t="s">
        <v>8</v>
      </c>
      <c r="R9" t="s">
        <v>8</v>
      </c>
      <c r="S9" t="s">
        <v>8</v>
      </c>
      <c r="T9" t="s">
        <v>8</v>
      </c>
      <c r="U9" t="s">
        <v>8</v>
      </c>
      <c r="V9" s="17">
        <v>0</v>
      </c>
      <c r="W9">
        <v>5</v>
      </c>
      <c r="X9">
        <v>3</v>
      </c>
      <c r="Y9">
        <v>2</v>
      </c>
      <c r="Z9">
        <v>2</v>
      </c>
      <c r="AA9">
        <f t="shared" si="0"/>
        <v>5</v>
      </c>
      <c r="AB9">
        <v>5</v>
      </c>
      <c r="AC9">
        <v>3</v>
      </c>
      <c r="AD9">
        <v>16</v>
      </c>
      <c r="AE9" t="s">
        <v>94</v>
      </c>
      <c r="AF9">
        <v>1</v>
      </c>
      <c r="AG9">
        <v>8</v>
      </c>
      <c r="AH9" s="8" t="s">
        <v>96</v>
      </c>
      <c r="AI9">
        <v>20319</v>
      </c>
      <c r="AJ9" s="11">
        <v>12181</v>
      </c>
      <c r="AK9">
        <v>32500</v>
      </c>
      <c r="AL9" t="s">
        <v>8</v>
      </c>
      <c r="AM9" s="8" t="s">
        <v>30</v>
      </c>
      <c r="AN9">
        <v>125</v>
      </c>
      <c r="AO9">
        <v>1169</v>
      </c>
      <c r="AP9" s="17">
        <v>414</v>
      </c>
      <c r="AQ9">
        <f>AN9-50</f>
        <v>75</v>
      </c>
      <c r="AR9">
        <f>AO9-240</f>
        <v>929</v>
      </c>
      <c r="AS9">
        <f>AP9-110</f>
        <v>304</v>
      </c>
      <c r="AT9" s="17" t="s">
        <v>45</v>
      </c>
      <c r="AU9">
        <f>(AN9-AQ9)/2</f>
        <v>25</v>
      </c>
      <c r="AV9">
        <f>(AO9-AR9)/2</f>
        <v>120</v>
      </c>
      <c r="AW9">
        <f>(AP9-AS9)/2</f>
        <v>55</v>
      </c>
      <c r="AX9" s="17" t="s">
        <v>45</v>
      </c>
      <c r="BB9" t="s">
        <v>21</v>
      </c>
      <c r="BC9" t="s">
        <v>12</v>
      </c>
      <c r="BD9">
        <v>1</v>
      </c>
      <c r="BE9" t="s">
        <v>22</v>
      </c>
      <c r="BF9" t="s">
        <v>8</v>
      </c>
    </row>
    <row r="10" spans="1:58" outlineLevel="1" x14ac:dyDescent="0.3">
      <c r="A10" t="s">
        <v>16</v>
      </c>
      <c r="C10" t="s">
        <v>67</v>
      </c>
      <c r="D10" t="s">
        <v>400</v>
      </c>
      <c r="E10" t="s">
        <v>406</v>
      </c>
      <c r="F10" t="s">
        <v>409</v>
      </c>
      <c r="G10" s="38" t="s">
        <v>87</v>
      </c>
      <c r="H10" t="s">
        <v>45</v>
      </c>
      <c r="I10" t="s">
        <v>80</v>
      </c>
      <c r="J10" s="4">
        <v>0</v>
      </c>
      <c r="K10">
        <v>1</v>
      </c>
      <c r="L10" t="s">
        <v>185</v>
      </c>
      <c r="M10">
        <v>0</v>
      </c>
      <c r="N10" t="s">
        <v>8</v>
      </c>
      <c r="O10" t="s">
        <v>8</v>
      </c>
      <c r="P10" t="s">
        <v>8</v>
      </c>
      <c r="Q10" t="s">
        <v>8</v>
      </c>
      <c r="R10" t="s">
        <v>8</v>
      </c>
      <c r="S10" t="s">
        <v>8</v>
      </c>
      <c r="T10" t="s">
        <v>8</v>
      </c>
      <c r="U10" t="s">
        <v>8</v>
      </c>
      <c r="V10" s="17">
        <v>0</v>
      </c>
      <c r="W10">
        <v>5</v>
      </c>
      <c r="X10">
        <v>3</v>
      </c>
      <c r="Y10">
        <v>2</v>
      </c>
      <c r="Z10">
        <v>2</v>
      </c>
      <c r="AA10">
        <f t="shared" si="0"/>
        <v>5</v>
      </c>
      <c r="AB10">
        <v>5</v>
      </c>
      <c r="AC10">
        <v>3</v>
      </c>
      <c r="AD10">
        <v>16</v>
      </c>
      <c r="AE10" t="s">
        <v>94</v>
      </c>
      <c r="AF10">
        <v>1</v>
      </c>
      <c r="AG10">
        <v>8</v>
      </c>
      <c r="AH10" s="8" t="s">
        <v>96</v>
      </c>
      <c r="AI10">
        <v>19417</v>
      </c>
      <c r="AJ10" s="11">
        <v>13083</v>
      </c>
      <c r="AK10">
        <v>32500</v>
      </c>
      <c r="AL10" t="s">
        <v>8</v>
      </c>
      <c r="AM10" s="8" t="s">
        <v>30</v>
      </c>
      <c r="AN10">
        <v>125</v>
      </c>
      <c r="AO10">
        <v>1169</v>
      </c>
      <c r="AP10" s="17">
        <v>414</v>
      </c>
      <c r="AQ10">
        <v>72</v>
      </c>
      <c r="AR10">
        <v>928</v>
      </c>
      <c r="AS10">
        <v>304</v>
      </c>
      <c r="AT10" s="17" t="s">
        <v>45</v>
      </c>
      <c r="AU10">
        <v>24</v>
      </c>
      <c r="AV10">
        <v>120</v>
      </c>
      <c r="AW10">
        <v>48</v>
      </c>
      <c r="AX10" s="17" t="s">
        <v>45</v>
      </c>
      <c r="BB10" t="s">
        <v>25</v>
      </c>
      <c r="BC10" t="s">
        <v>69</v>
      </c>
      <c r="BD10">
        <v>1</v>
      </c>
      <c r="BE10" t="s">
        <v>22</v>
      </c>
      <c r="BF10" t="s">
        <v>23</v>
      </c>
    </row>
    <row r="11" spans="1:58" ht="15.75" customHeight="1" outlineLevel="1" x14ac:dyDescent="0.3">
      <c r="A11" t="s">
        <v>17</v>
      </c>
      <c r="C11" t="s">
        <v>67</v>
      </c>
      <c r="D11" t="s">
        <v>400</v>
      </c>
      <c r="E11" t="s">
        <v>406</v>
      </c>
      <c r="F11" t="s">
        <v>409</v>
      </c>
      <c r="G11" s="38" t="s">
        <v>92</v>
      </c>
      <c r="H11" t="s">
        <v>45</v>
      </c>
      <c r="I11" t="s">
        <v>84</v>
      </c>
      <c r="J11" s="4">
        <v>0</v>
      </c>
      <c r="K11">
        <v>1</v>
      </c>
      <c r="L11" t="s">
        <v>79</v>
      </c>
      <c r="M11">
        <v>0</v>
      </c>
      <c r="N11" t="s">
        <v>8</v>
      </c>
      <c r="O11" t="s">
        <v>8</v>
      </c>
      <c r="P11" t="s">
        <v>8</v>
      </c>
      <c r="Q11" t="s">
        <v>8</v>
      </c>
      <c r="R11" t="s">
        <v>8</v>
      </c>
      <c r="S11" t="s">
        <v>8</v>
      </c>
      <c r="T11" t="s">
        <v>8</v>
      </c>
      <c r="U11" t="s">
        <v>8</v>
      </c>
      <c r="V11" s="17">
        <v>0</v>
      </c>
      <c r="W11">
        <v>5</v>
      </c>
      <c r="X11">
        <v>3</v>
      </c>
      <c r="Y11">
        <v>2</v>
      </c>
      <c r="Z11">
        <v>2</v>
      </c>
      <c r="AA11">
        <f t="shared" si="0"/>
        <v>5</v>
      </c>
      <c r="AB11">
        <v>5</v>
      </c>
      <c r="AC11">
        <v>3</v>
      </c>
      <c r="AD11">
        <v>16</v>
      </c>
      <c r="AE11" t="s">
        <v>94</v>
      </c>
      <c r="AF11">
        <v>1</v>
      </c>
      <c r="AG11">
        <v>8</v>
      </c>
      <c r="AH11" s="8" t="s">
        <v>96</v>
      </c>
      <c r="AI11">
        <v>-1</v>
      </c>
      <c r="AJ11" s="11">
        <v>-1</v>
      </c>
      <c r="AK11">
        <v>32500</v>
      </c>
      <c r="AL11" t="s">
        <v>8</v>
      </c>
      <c r="AM11" s="8" t="s">
        <v>30</v>
      </c>
      <c r="AN11">
        <v>125</v>
      </c>
      <c r="AO11">
        <v>1169</v>
      </c>
      <c r="AP11" s="17">
        <v>414</v>
      </c>
      <c r="AQ11">
        <v>64</v>
      </c>
      <c r="AR11">
        <v>928</v>
      </c>
      <c r="AS11">
        <v>304</v>
      </c>
      <c r="AT11" s="17" t="s">
        <v>45</v>
      </c>
      <c r="AU11">
        <v>24</v>
      </c>
      <c r="AV11">
        <v>120</v>
      </c>
      <c r="AW11">
        <v>40</v>
      </c>
      <c r="AX11" s="17" t="s">
        <v>45</v>
      </c>
      <c r="BB11" t="s">
        <v>24</v>
      </c>
      <c r="BC11" t="s">
        <v>26</v>
      </c>
      <c r="BD11">
        <v>1</v>
      </c>
      <c r="BE11" t="s">
        <v>27</v>
      </c>
      <c r="BF11" s="1" t="s">
        <v>29</v>
      </c>
    </row>
    <row r="12" spans="1:58" outlineLevel="1" x14ac:dyDescent="0.3">
      <c r="A12" t="s">
        <v>28</v>
      </c>
      <c r="C12" t="s">
        <v>67</v>
      </c>
      <c r="D12" t="s">
        <v>400</v>
      </c>
      <c r="E12" t="s">
        <v>406</v>
      </c>
      <c r="F12" t="s">
        <v>409</v>
      </c>
      <c r="G12" s="38" t="s">
        <v>93</v>
      </c>
      <c r="H12" t="s">
        <v>45</v>
      </c>
      <c r="I12" t="s">
        <v>45</v>
      </c>
      <c r="J12" s="4">
        <v>0</v>
      </c>
      <c r="K12">
        <v>0</v>
      </c>
      <c r="L12" t="s">
        <v>8</v>
      </c>
      <c r="M12">
        <v>1</v>
      </c>
      <c r="N12" t="s">
        <v>137</v>
      </c>
      <c r="O12">
        <v>0</v>
      </c>
      <c r="P12">
        <v>0</v>
      </c>
      <c r="Q12">
        <v>0</v>
      </c>
      <c r="R12">
        <v>0</v>
      </c>
      <c r="S12">
        <v>0</v>
      </c>
      <c r="T12" t="s">
        <v>8</v>
      </c>
      <c r="U12" t="s">
        <v>8</v>
      </c>
      <c r="V12" s="17">
        <v>1</v>
      </c>
      <c r="W12">
        <v>5</v>
      </c>
      <c r="X12">
        <v>3</v>
      </c>
      <c r="Y12">
        <v>2</v>
      </c>
      <c r="Z12">
        <v>2</v>
      </c>
      <c r="AA12">
        <f t="shared" si="0"/>
        <v>5</v>
      </c>
      <c r="AB12">
        <v>5</v>
      </c>
      <c r="AC12">
        <v>3</v>
      </c>
      <c r="AD12">
        <v>16</v>
      </c>
      <c r="AE12" t="s">
        <v>94</v>
      </c>
      <c r="AF12">
        <v>1</v>
      </c>
      <c r="AG12">
        <v>8</v>
      </c>
      <c r="AH12" s="8" t="s">
        <v>96</v>
      </c>
      <c r="AI12">
        <v>10135</v>
      </c>
      <c r="AJ12" s="11">
        <v>22365</v>
      </c>
      <c r="AK12">
        <f>AI12+AJ12</f>
        <v>32500</v>
      </c>
      <c r="AL12" t="s">
        <v>8</v>
      </c>
      <c r="AM12" s="8" t="s">
        <v>30</v>
      </c>
      <c r="AN12">
        <v>125</v>
      </c>
      <c r="AO12">
        <v>1169</v>
      </c>
      <c r="AP12" s="17">
        <v>414</v>
      </c>
      <c r="AQ12">
        <v>64</v>
      </c>
      <c r="AR12">
        <v>400</v>
      </c>
      <c r="AS12">
        <v>160</v>
      </c>
      <c r="AT12" s="17" t="s">
        <v>45</v>
      </c>
      <c r="AU12">
        <v>24</v>
      </c>
      <c r="AV12">
        <v>376</v>
      </c>
      <c r="AW12">
        <v>120</v>
      </c>
      <c r="AX12" s="17" t="s">
        <v>45</v>
      </c>
      <c r="BB12" t="s">
        <v>24</v>
      </c>
      <c r="BC12" t="s">
        <v>26</v>
      </c>
      <c r="BD12">
        <v>0</v>
      </c>
      <c r="BE12" t="s">
        <v>8</v>
      </c>
      <c r="BF12" t="s">
        <v>8</v>
      </c>
    </row>
    <row r="13" spans="1:58" outlineLevel="1" x14ac:dyDescent="0.3">
      <c r="A13" t="s">
        <v>32</v>
      </c>
      <c r="C13" t="s">
        <v>67</v>
      </c>
      <c r="D13" t="s">
        <v>400</v>
      </c>
      <c r="E13" t="s">
        <v>406</v>
      </c>
      <c r="F13" t="s">
        <v>409</v>
      </c>
      <c r="G13" s="38" t="s">
        <v>36</v>
      </c>
      <c r="H13" t="s">
        <v>88</v>
      </c>
      <c r="I13" t="s">
        <v>44</v>
      </c>
      <c r="J13" s="4">
        <v>0</v>
      </c>
      <c r="K13">
        <v>1</v>
      </c>
      <c r="L13" t="s">
        <v>185</v>
      </c>
      <c r="M13">
        <v>0</v>
      </c>
      <c r="N13" t="s">
        <v>8</v>
      </c>
      <c r="O13" t="s">
        <v>8</v>
      </c>
      <c r="P13" t="s">
        <v>8</v>
      </c>
      <c r="Q13" t="s">
        <v>8</v>
      </c>
      <c r="R13" t="s">
        <v>8</v>
      </c>
      <c r="S13" t="s">
        <v>8</v>
      </c>
      <c r="T13" t="s">
        <v>8</v>
      </c>
      <c r="U13" t="s">
        <v>8</v>
      </c>
      <c r="V13" s="17">
        <v>0</v>
      </c>
      <c r="W13">
        <v>5</v>
      </c>
      <c r="X13">
        <v>3</v>
      </c>
      <c r="Y13">
        <v>2</v>
      </c>
      <c r="Z13">
        <v>2</v>
      </c>
      <c r="AA13">
        <f t="shared" si="0"/>
        <v>5</v>
      </c>
      <c r="AB13">
        <v>5</v>
      </c>
      <c r="AC13">
        <v>3</v>
      </c>
      <c r="AD13">
        <v>16</v>
      </c>
      <c r="AE13" t="s">
        <v>94</v>
      </c>
      <c r="AF13">
        <v>1</v>
      </c>
      <c r="AG13">
        <v>8</v>
      </c>
      <c r="AH13" s="8" t="s">
        <v>96</v>
      </c>
      <c r="AI13" t="s">
        <v>8</v>
      </c>
      <c r="AJ13" s="11" t="s">
        <v>8</v>
      </c>
      <c r="AK13">
        <v>32500</v>
      </c>
      <c r="AL13" t="s">
        <v>8</v>
      </c>
      <c r="AM13" s="8" t="s">
        <v>30</v>
      </c>
      <c r="AN13">
        <v>125</v>
      </c>
      <c r="AO13">
        <v>1169</v>
      </c>
      <c r="AP13" s="17">
        <v>414</v>
      </c>
      <c r="AQ13">
        <v>72</v>
      </c>
      <c r="AR13">
        <v>408</v>
      </c>
      <c r="AS13">
        <v>168</v>
      </c>
      <c r="AT13" s="17" t="s">
        <v>45</v>
      </c>
      <c r="AU13">
        <v>24</v>
      </c>
      <c r="AV13">
        <v>376</v>
      </c>
      <c r="AW13">
        <v>120</v>
      </c>
      <c r="AX13" s="17" t="s">
        <v>45</v>
      </c>
      <c r="BB13" t="s">
        <v>31</v>
      </c>
      <c r="BC13" t="s">
        <v>26</v>
      </c>
      <c r="BD13">
        <v>1</v>
      </c>
      <c r="BE13" t="s">
        <v>35</v>
      </c>
      <c r="BF13" t="s">
        <v>23</v>
      </c>
    </row>
    <row r="14" spans="1:58" outlineLevel="1" x14ac:dyDescent="0.3">
      <c r="A14" t="s">
        <v>40</v>
      </c>
      <c r="C14" t="s">
        <v>67</v>
      </c>
      <c r="D14" t="s">
        <v>400</v>
      </c>
      <c r="E14" t="s">
        <v>406</v>
      </c>
      <c r="F14" t="s">
        <v>409</v>
      </c>
      <c r="G14" s="38" t="s">
        <v>37</v>
      </c>
      <c r="H14" t="s">
        <v>88</v>
      </c>
      <c r="I14" t="s">
        <v>44</v>
      </c>
      <c r="J14" s="4">
        <v>0</v>
      </c>
      <c r="K14">
        <v>1</v>
      </c>
      <c r="L14" t="s">
        <v>185</v>
      </c>
      <c r="M14">
        <v>0</v>
      </c>
      <c r="N14" t="s">
        <v>8</v>
      </c>
      <c r="O14" t="s">
        <v>8</v>
      </c>
      <c r="P14" t="s">
        <v>8</v>
      </c>
      <c r="Q14" t="s">
        <v>8</v>
      </c>
      <c r="R14" t="s">
        <v>8</v>
      </c>
      <c r="S14" t="s">
        <v>8</v>
      </c>
      <c r="T14" t="s">
        <v>8</v>
      </c>
      <c r="U14" t="s">
        <v>8</v>
      </c>
      <c r="V14" s="17">
        <v>0</v>
      </c>
      <c r="W14">
        <v>5</v>
      </c>
      <c r="X14">
        <v>3</v>
      </c>
      <c r="Y14">
        <v>2</v>
      </c>
      <c r="Z14">
        <v>2</v>
      </c>
      <c r="AA14">
        <f t="shared" si="0"/>
        <v>5</v>
      </c>
      <c r="AB14">
        <v>5</v>
      </c>
      <c r="AC14">
        <v>3</v>
      </c>
      <c r="AD14">
        <v>16</v>
      </c>
      <c r="AE14" t="s">
        <v>94</v>
      </c>
      <c r="AF14">
        <v>1</v>
      </c>
      <c r="AG14">
        <v>8</v>
      </c>
      <c r="AH14" s="8" t="s">
        <v>96</v>
      </c>
      <c r="AI14" t="s">
        <v>8</v>
      </c>
      <c r="AJ14" s="11" t="s">
        <v>8</v>
      </c>
      <c r="AK14">
        <v>32500</v>
      </c>
      <c r="AL14" t="s">
        <v>8</v>
      </c>
      <c r="AM14" s="8" t="s">
        <v>30</v>
      </c>
      <c r="AN14">
        <v>125</v>
      </c>
      <c r="AO14">
        <v>1169</v>
      </c>
      <c r="AP14" s="17">
        <v>414</v>
      </c>
      <c r="AQ14">
        <v>72</v>
      </c>
      <c r="AR14">
        <v>408</v>
      </c>
      <c r="AS14">
        <v>168</v>
      </c>
      <c r="AT14" s="17" t="s">
        <v>45</v>
      </c>
      <c r="AU14">
        <v>16</v>
      </c>
      <c r="AV14">
        <v>368</v>
      </c>
      <c r="AW14">
        <v>112</v>
      </c>
      <c r="AX14" s="17" t="s">
        <v>45</v>
      </c>
      <c r="BB14" t="s">
        <v>31</v>
      </c>
      <c r="BC14" t="s">
        <v>43</v>
      </c>
      <c r="BD14">
        <v>1</v>
      </c>
      <c r="BE14" t="s">
        <v>35</v>
      </c>
      <c r="BF14" t="s">
        <v>23</v>
      </c>
    </row>
    <row r="15" spans="1:58" outlineLevel="1" x14ac:dyDescent="0.3">
      <c r="A15" t="s">
        <v>41</v>
      </c>
      <c r="C15" t="s">
        <v>67</v>
      </c>
      <c r="D15" t="s">
        <v>400</v>
      </c>
      <c r="E15" t="s">
        <v>406</v>
      </c>
      <c r="F15" t="s">
        <v>409</v>
      </c>
      <c r="G15" s="38" t="s">
        <v>38</v>
      </c>
      <c r="H15" t="s">
        <v>89</v>
      </c>
      <c r="I15" t="s">
        <v>45</v>
      </c>
      <c r="J15" s="4">
        <v>0</v>
      </c>
      <c r="K15">
        <v>0</v>
      </c>
      <c r="L15" t="s">
        <v>8</v>
      </c>
      <c r="M15">
        <v>1</v>
      </c>
      <c r="N15" t="s">
        <v>137</v>
      </c>
      <c r="O15">
        <v>0</v>
      </c>
      <c r="P15">
        <v>0</v>
      </c>
      <c r="Q15">
        <v>0</v>
      </c>
      <c r="R15">
        <v>0</v>
      </c>
      <c r="S15">
        <v>0</v>
      </c>
      <c r="T15" t="s">
        <v>8</v>
      </c>
      <c r="U15" t="s">
        <v>8</v>
      </c>
      <c r="V15" s="17">
        <v>1</v>
      </c>
      <c r="W15">
        <v>5</v>
      </c>
      <c r="X15">
        <v>3</v>
      </c>
      <c r="Y15">
        <v>2</v>
      </c>
      <c r="Z15">
        <v>2</v>
      </c>
      <c r="AA15">
        <f t="shared" si="0"/>
        <v>5</v>
      </c>
      <c r="AB15">
        <v>5</v>
      </c>
      <c r="AC15">
        <v>3</v>
      </c>
      <c r="AD15">
        <v>16</v>
      </c>
      <c r="AE15" t="s">
        <v>94</v>
      </c>
      <c r="AF15">
        <v>1</v>
      </c>
      <c r="AG15">
        <v>8</v>
      </c>
      <c r="AH15" s="8" t="s">
        <v>96</v>
      </c>
      <c r="AI15">
        <v>13843</v>
      </c>
      <c r="AJ15" s="11">
        <v>18657</v>
      </c>
      <c r="AK15">
        <f t="shared" ref="AK15:AK24" si="1">AI15+AJ15</f>
        <v>32500</v>
      </c>
      <c r="AL15" t="s">
        <v>8</v>
      </c>
      <c r="AM15" s="8" t="s">
        <v>30</v>
      </c>
      <c r="AN15">
        <v>125</v>
      </c>
      <c r="AO15">
        <v>1169</v>
      </c>
      <c r="AP15" s="17">
        <v>414</v>
      </c>
      <c r="AQ15">
        <v>80</v>
      </c>
      <c r="AR15">
        <v>416</v>
      </c>
      <c r="AS15">
        <v>176</v>
      </c>
      <c r="AT15" s="17" t="s">
        <v>45</v>
      </c>
      <c r="AU15">
        <v>8</v>
      </c>
      <c r="AV15">
        <v>376</v>
      </c>
      <c r="AW15">
        <v>104</v>
      </c>
      <c r="AX15" s="17" t="s">
        <v>45</v>
      </c>
      <c r="BB15" t="s">
        <v>24</v>
      </c>
      <c r="BC15" t="s">
        <v>26</v>
      </c>
      <c r="BD15">
        <v>0</v>
      </c>
      <c r="BE15" t="s">
        <v>8</v>
      </c>
      <c r="BF15" t="s">
        <v>8</v>
      </c>
    </row>
    <row r="16" spans="1:58" s="3" customFormat="1" outlineLevel="1" x14ac:dyDescent="0.3">
      <c r="A16" s="3" t="s">
        <v>42</v>
      </c>
      <c r="C16" s="3" t="s">
        <v>67</v>
      </c>
      <c r="D16" s="3" t="s">
        <v>400</v>
      </c>
      <c r="E16" s="3" t="s">
        <v>406</v>
      </c>
      <c r="F16" s="3" t="s">
        <v>409</v>
      </c>
      <c r="G16" s="37" t="s">
        <v>39</v>
      </c>
      <c r="H16" s="3" t="s">
        <v>89</v>
      </c>
      <c r="I16" s="3" t="s">
        <v>45</v>
      </c>
      <c r="J16" s="5">
        <v>0</v>
      </c>
      <c r="K16" s="3">
        <v>0</v>
      </c>
      <c r="L16" s="3" t="s">
        <v>8</v>
      </c>
      <c r="M16" s="3">
        <v>1</v>
      </c>
      <c r="N16" s="3" t="s">
        <v>137</v>
      </c>
      <c r="O16" s="3">
        <v>0</v>
      </c>
      <c r="P16" s="3">
        <v>0</v>
      </c>
      <c r="Q16" s="3">
        <v>0</v>
      </c>
      <c r="R16" s="3">
        <v>0</v>
      </c>
      <c r="S16" s="3">
        <v>0</v>
      </c>
      <c r="T16" s="3" t="s">
        <v>8</v>
      </c>
      <c r="U16" s="3" t="s">
        <v>8</v>
      </c>
      <c r="V16" s="19">
        <v>1</v>
      </c>
      <c r="W16" s="3">
        <v>5</v>
      </c>
      <c r="X16" s="3">
        <v>3</v>
      </c>
      <c r="Y16" s="3">
        <v>2</v>
      </c>
      <c r="Z16" s="3">
        <v>2</v>
      </c>
      <c r="AA16" s="3">
        <f t="shared" si="0"/>
        <v>5</v>
      </c>
      <c r="AB16" s="3">
        <v>5</v>
      </c>
      <c r="AC16" s="3">
        <v>3</v>
      </c>
      <c r="AD16" s="3">
        <v>16</v>
      </c>
      <c r="AE16" s="3" t="s">
        <v>94</v>
      </c>
      <c r="AF16" s="3">
        <v>1</v>
      </c>
      <c r="AG16" s="3">
        <v>8</v>
      </c>
      <c r="AH16" s="23" t="s">
        <v>96</v>
      </c>
      <c r="AI16" s="3">
        <v>13843</v>
      </c>
      <c r="AJ16" s="12">
        <v>18657</v>
      </c>
      <c r="AK16" s="3">
        <f t="shared" si="1"/>
        <v>32500</v>
      </c>
      <c r="AL16" s="3" t="s">
        <v>8</v>
      </c>
      <c r="AM16" s="23" t="s">
        <v>30</v>
      </c>
      <c r="AN16" s="3">
        <v>125</v>
      </c>
      <c r="AO16" s="3">
        <v>1169</v>
      </c>
      <c r="AP16" s="19">
        <v>414</v>
      </c>
      <c r="AQ16" s="3">
        <v>80</v>
      </c>
      <c r="AR16" s="3">
        <v>416</v>
      </c>
      <c r="AS16" s="3">
        <v>176</v>
      </c>
      <c r="AT16" s="19" t="s">
        <v>45</v>
      </c>
      <c r="AU16" s="3">
        <v>16</v>
      </c>
      <c r="AV16" s="3">
        <v>368</v>
      </c>
      <c r="AW16" s="3">
        <v>112</v>
      </c>
      <c r="AX16" s="19" t="s">
        <v>45</v>
      </c>
      <c r="BA16" s="23"/>
      <c r="BB16" s="3" t="s">
        <v>63</v>
      </c>
      <c r="BC16" s="3" t="s">
        <v>43</v>
      </c>
      <c r="BD16" s="3">
        <v>0</v>
      </c>
      <c r="BE16" s="3" t="s">
        <v>8</v>
      </c>
      <c r="BF16" s="3" t="s">
        <v>8</v>
      </c>
    </row>
    <row r="17" spans="1:58" outlineLevel="1" x14ac:dyDescent="0.3">
      <c r="A17" t="s">
        <v>46</v>
      </c>
      <c r="C17" t="s">
        <v>67</v>
      </c>
      <c r="D17" t="s">
        <v>400</v>
      </c>
      <c r="E17" t="s">
        <v>406</v>
      </c>
      <c r="F17" t="s">
        <v>409</v>
      </c>
      <c r="G17" s="38" t="s">
        <v>57</v>
      </c>
      <c r="H17" t="s">
        <v>86</v>
      </c>
      <c r="I17" t="s">
        <v>61</v>
      </c>
      <c r="J17" s="4">
        <v>0</v>
      </c>
      <c r="K17">
        <v>0</v>
      </c>
      <c r="L17" t="s">
        <v>8</v>
      </c>
      <c r="M17">
        <v>1</v>
      </c>
      <c r="N17" t="s">
        <v>136</v>
      </c>
      <c r="O17">
        <v>0</v>
      </c>
      <c r="P17">
        <v>0</v>
      </c>
      <c r="Q17">
        <v>0</v>
      </c>
      <c r="R17">
        <v>0</v>
      </c>
      <c r="S17">
        <v>0</v>
      </c>
      <c r="T17" t="s">
        <v>8</v>
      </c>
      <c r="U17" t="s">
        <v>8</v>
      </c>
      <c r="V17" s="17">
        <v>1</v>
      </c>
      <c r="W17">
        <v>5</v>
      </c>
      <c r="X17">
        <v>3</v>
      </c>
      <c r="Y17">
        <v>2</v>
      </c>
      <c r="Z17">
        <v>2</v>
      </c>
      <c r="AA17">
        <f t="shared" si="0"/>
        <v>5</v>
      </c>
      <c r="AB17" s="2">
        <v>10</v>
      </c>
      <c r="AC17">
        <v>3</v>
      </c>
      <c r="AD17">
        <v>16</v>
      </c>
      <c r="AE17" t="s">
        <v>94</v>
      </c>
      <c r="AF17">
        <v>1</v>
      </c>
      <c r="AG17">
        <v>8</v>
      </c>
      <c r="AH17" s="8" t="s">
        <v>96</v>
      </c>
      <c r="AI17">
        <v>10135</v>
      </c>
      <c r="AJ17" s="11">
        <v>22365</v>
      </c>
      <c r="AK17">
        <f t="shared" si="1"/>
        <v>32500</v>
      </c>
      <c r="AL17" t="s">
        <v>8</v>
      </c>
      <c r="AM17" s="8" t="s">
        <v>30</v>
      </c>
      <c r="AN17">
        <v>125</v>
      </c>
      <c r="AO17">
        <v>1169</v>
      </c>
      <c r="AP17" s="17">
        <v>414</v>
      </c>
      <c r="AQ17">
        <v>64</v>
      </c>
      <c r="AR17">
        <v>400</v>
      </c>
      <c r="AS17">
        <v>160</v>
      </c>
      <c r="AT17" s="17" t="s">
        <v>45</v>
      </c>
      <c r="AU17">
        <v>8</v>
      </c>
      <c r="AV17">
        <v>368</v>
      </c>
      <c r="AW17">
        <v>96</v>
      </c>
      <c r="AX17" s="17" t="s">
        <v>45</v>
      </c>
      <c r="BB17" t="s">
        <v>63</v>
      </c>
      <c r="BC17" t="s">
        <v>70</v>
      </c>
      <c r="BD17">
        <v>0</v>
      </c>
      <c r="BE17" t="s">
        <v>8</v>
      </c>
      <c r="BF17" t="s">
        <v>8</v>
      </c>
    </row>
    <row r="18" spans="1:58" outlineLevel="1" x14ac:dyDescent="0.3">
      <c r="A18" t="s">
        <v>47</v>
      </c>
      <c r="C18" t="s">
        <v>67</v>
      </c>
      <c r="D18" t="s">
        <v>400</v>
      </c>
      <c r="E18" t="s">
        <v>406</v>
      </c>
      <c r="F18" t="s">
        <v>409</v>
      </c>
      <c r="G18" s="38" t="s">
        <v>57</v>
      </c>
      <c r="H18" t="s">
        <v>90</v>
      </c>
      <c r="I18" t="s">
        <v>45</v>
      </c>
      <c r="J18" s="4">
        <v>0</v>
      </c>
      <c r="K18">
        <v>0</v>
      </c>
      <c r="L18" t="s">
        <v>8</v>
      </c>
      <c r="M18">
        <v>1</v>
      </c>
      <c r="N18" t="s">
        <v>136</v>
      </c>
      <c r="O18">
        <v>0</v>
      </c>
      <c r="P18">
        <v>0</v>
      </c>
      <c r="Q18">
        <v>0</v>
      </c>
      <c r="R18">
        <v>0</v>
      </c>
      <c r="S18">
        <v>0</v>
      </c>
      <c r="T18" t="s">
        <v>8</v>
      </c>
      <c r="U18" t="s">
        <v>8</v>
      </c>
      <c r="V18" s="17">
        <v>1</v>
      </c>
      <c r="W18">
        <v>5</v>
      </c>
      <c r="X18">
        <v>3</v>
      </c>
      <c r="Y18">
        <v>2</v>
      </c>
      <c r="Z18">
        <v>2</v>
      </c>
      <c r="AA18">
        <f t="shared" si="0"/>
        <v>5</v>
      </c>
      <c r="AB18">
        <v>5</v>
      </c>
      <c r="AC18">
        <v>3</v>
      </c>
      <c r="AD18">
        <v>16</v>
      </c>
      <c r="AE18" t="s">
        <v>94</v>
      </c>
      <c r="AF18">
        <v>1</v>
      </c>
      <c r="AG18">
        <v>8</v>
      </c>
      <c r="AH18" s="8" t="s">
        <v>96</v>
      </c>
      <c r="AI18">
        <v>10135</v>
      </c>
      <c r="AJ18" s="11">
        <v>22365</v>
      </c>
      <c r="AK18">
        <f t="shared" si="1"/>
        <v>32500</v>
      </c>
      <c r="AL18" t="s">
        <v>8</v>
      </c>
      <c r="AM18" s="8" t="s">
        <v>30</v>
      </c>
      <c r="AN18">
        <v>125</v>
      </c>
      <c r="AO18">
        <v>1169</v>
      </c>
      <c r="AP18" s="17">
        <v>414</v>
      </c>
      <c r="AQ18">
        <v>64</v>
      </c>
      <c r="AR18">
        <v>400</v>
      </c>
      <c r="AS18">
        <v>160</v>
      </c>
      <c r="AT18" s="17" t="s">
        <v>45</v>
      </c>
      <c r="AU18">
        <v>24</v>
      </c>
      <c r="AV18">
        <v>384</v>
      </c>
      <c r="AW18">
        <v>120</v>
      </c>
      <c r="AX18" s="17" t="s">
        <v>45</v>
      </c>
      <c r="BB18" t="s">
        <v>63</v>
      </c>
      <c r="BC18" t="s">
        <v>68</v>
      </c>
      <c r="BD18">
        <v>0</v>
      </c>
      <c r="BE18" t="s">
        <v>8</v>
      </c>
      <c r="BF18" t="s">
        <v>8</v>
      </c>
    </row>
    <row r="19" spans="1:58" outlineLevel="1" x14ac:dyDescent="0.3">
      <c r="A19" t="s">
        <v>48</v>
      </c>
      <c r="C19" t="s">
        <v>67</v>
      </c>
      <c r="D19" t="s">
        <v>400</v>
      </c>
      <c r="E19" t="s">
        <v>406</v>
      </c>
      <c r="F19" t="s">
        <v>409</v>
      </c>
      <c r="G19" s="38" t="s">
        <v>58</v>
      </c>
      <c r="H19" t="s">
        <v>91</v>
      </c>
      <c r="I19" t="s">
        <v>45</v>
      </c>
      <c r="J19" s="4">
        <v>0</v>
      </c>
      <c r="K19">
        <v>0</v>
      </c>
      <c r="L19" t="s">
        <v>8</v>
      </c>
      <c r="M19">
        <v>1</v>
      </c>
      <c r="N19" t="s">
        <v>136</v>
      </c>
      <c r="O19">
        <v>0</v>
      </c>
      <c r="P19">
        <v>0</v>
      </c>
      <c r="Q19">
        <v>0</v>
      </c>
      <c r="R19">
        <v>0</v>
      </c>
      <c r="S19">
        <v>0</v>
      </c>
      <c r="T19" t="s">
        <v>8</v>
      </c>
      <c r="U19" t="s">
        <v>8</v>
      </c>
      <c r="V19" s="17">
        <v>1</v>
      </c>
      <c r="W19">
        <v>5</v>
      </c>
      <c r="X19">
        <v>3</v>
      </c>
      <c r="Y19">
        <v>2</v>
      </c>
      <c r="Z19">
        <v>2</v>
      </c>
      <c r="AA19">
        <f t="shared" si="0"/>
        <v>5</v>
      </c>
      <c r="AB19">
        <v>5</v>
      </c>
      <c r="AC19">
        <v>3</v>
      </c>
      <c r="AD19">
        <v>16</v>
      </c>
      <c r="AE19" t="s">
        <v>94</v>
      </c>
      <c r="AF19">
        <v>1</v>
      </c>
      <c r="AG19">
        <v>8</v>
      </c>
      <c r="AH19" s="8" t="s">
        <v>96</v>
      </c>
      <c r="AI19">
        <v>10999</v>
      </c>
      <c r="AJ19" s="11">
        <v>21501</v>
      </c>
      <c r="AK19">
        <f t="shared" si="1"/>
        <v>32500</v>
      </c>
      <c r="AL19" t="s">
        <v>8</v>
      </c>
      <c r="AM19" s="8" t="s">
        <v>30</v>
      </c>
      <c r="AN19">
        <v>125</v>
      </c>
      <c r="AO19">
        <v>1169</v>
      </c>
      <c r="AP19" s="17">
        <v>414</v>
      </c>
      <c r="AQ19">
        <v>64</v>
      </c>
      <c r="AR19">
        <v>400</v>
      </c>
      <c r="AS19">
        <v>176</v>
      </c>
      <c r="AT19" s="17" t="s">
        <v>45</v>
      </c>
      <c r="AU19">
        <v>24</v>
      </c>
      <c r="AV19">
        <v>384</v>
      </c>
      <c r="AW19">
        <v>112</v>
      </c>
      <c r="AX19" s="17" t="s">
        <v>45</v>
      </c>
      <c r="BB19" t="s">
        <v>63</v>
      </c>
      <c r="BC19" t="s">
        <v>68</v>
      </c>
      <c r="BD19">
        <v>0</v>
      </c>
      <c r="BE19" t="s">
        <v>8</v>
      </c>
      <c r="BF19" t="s">
        <v>8</v>
      </c>
    </row>
    <row r="20" spans="1:58" outlineLevel="1" x14ac:dyDescent="0.3">
      <c r="A20" t="s">
        <v>53</v>
      </c>
      <c r="C20" t="s">
        <v>67</v>
      </c>
      <c r="D20" t="s">
        <v>400</v>
      </c>
      <c r="E20" t="s">
        <v>406</v>
      </c>
      <c r="F20" t="s">
        <v>409</v>
      </c>
      <c r="G20" s="38" t="s">
        <v>58</v>
      </c>
      <c r="H20" t="s">
        <v>91</v>
      </c>
      <c r="I20" t="s">
        <v>45</v>
      </c>
      <c r="J20" s="4">
        <v>0</v>
      </c>
      <c r="K20">
        <v>0</v>
      </c>
      <c r="L20" t="s">
        <v>8</v>
      </c>
      <c r="M20">
        <v>1</v>
      </c>
      <c r="N20" t="s">
        <v>136</v>
      </c>
      <c r="O20">
        <v>0</v>
      </c>
      <c r="P20">
        <v>0</v>
      </c>
      <c r="Q20">
        <v>0</v>
      </c>
      <c r="R20">
        <v>0</v>
      </c>
      <c r="S20">
        <v>0</v>
      </c>
      <c r="T20" t="s">
        <v>8</v>
      </c>
      <c r="U20" t="s">
        <v>8</v>
      </c>
      <c r="V20" s="17">
        <v>1</v>
      </c>
      <c r="W20">
        <v>5</v>
      </c>
      <c r="X20">
        <v>3</v>
      </c>
      <c r="Y20">
        <v>2</v>
      </c>
      <c r="Z20">
        <v>2</v>
      </c>
      <c r="AA20">
        <f t="shared" si="0"/>
        <v>5</v>
      </c>
      <c r="AB20">
        <v>5</v>
      </c>
      <c r="AC20">
        <v>3</v>
      </c>
      <c r="AD20">
        <v>16</v>
      </c>
      <c r="AE20" t="s">
        <v>94</v>
      </c>
      <c r="AF20">
        <v>1</v>
      </c>
      <c r="AG20">
        <v>8</v>
      </c>
      <c r="AH20" s="8" t="s">
        <v>96</v>
      </c>
      <c r="AI20">
        <v>11843</v>
      </c>
      <c r="AJ20" s="11">
        <v>20657</v>
      </c>
      <c r="AK20">
        <f t="shared" si="1"/>
        <v>32500</v>
      </c>
      <c r="AL20" t="s">
        <v>8</v>
      </c>
      <c r="AM20" s="8" t="s">
        <v>30</v>
      </c>
      <c r="AN20">
        <v>125</v>
      </c>
      <c r="AO20">
        <v>1169</v>
      </c>
      <c r="AP20" s="17">
        <v>414</v>
      </c>
      <c r="AQ20">
        <v>64</v>
      </c>
      <c r="AR20">
        <v>400</v>
      </c>
      <c r="AS20">
        <v>192</v>
      </c>
      <c r="AT20" s="17" t="s">
        <v>45</v>
      </c>
      <c r="AU20">
        <v>24</v>
      </c>
      <c r="AV20">
        <v>384</v>
      </c>
      <c r="AW20">
        <v>104</v>
      </c>
      <c r="AX20" s="17" t="s">
        <v>45</v>
      </c>
      <c r="BB20" t="s">
        <v>63</v>
      </c>
      <c r="BC20" t="s">
        <v>68</v>
      </c>
      <c r="BD20">
        <v>0</v>
      </c>
      <c r="BE20" t="s">
        <v>8</v>
      </c>
      <c r="BF20" t="s">
        <v>8</v>
      </c>
    </row>
    <row r="21" spans="1:58" outlineLevel="1" x14ac:dyDescent="0.3">
      <c r="A21" t="s">
        <v>54</v>
      </c>
      <c r="C21" t="s">
        <v>67</v>
      </c>
      <c r="D21" t="s">
        <v>400</v>
      </c>
      <c r="E21" t="s">
        <v>406</v>
      </c>
      <c r="F21" t="s">
        <v>409</v>
      </c>
      <c r="G21" s="38" t="s">
        <v>59</v>
      </c>
      <c r="H21" t="s">
        <v>91</v>
      </c>
      <c r="I21" t="s">
        <v>45</v>
      </c>
      <c r="J21" s="4">
        <v>0</v>
      </c>
      <c r="K21">
        <v>0</v>
      </c>
      <c r="L21" t="s">
        <v>8</v>
      </c>
      <c r="M21">
        <v>1</v>
      </c>
      <c r="N21" t="s">
        <v>136</v>
      </c>
      <c r="O21">
        <v>0</v>
      </c>
      <c r="P21">
        <v>0</v>
      </c>
      <c r="Q21">
        <v>0</v>
      </c>
      <c r="R21">
        <v>0</v>
      </c>
      <c r="S21">
        <v>0</v>
      </c>
      <c r="T21" t="s">
        <v>8</v>
      </c>
      <c r="U21" t="s">
        <v>8</v>
      </c>
      <c r="V21" s="17">
        <v>1</v>
      </c>
      <c r="W21">
        <v>5</v>
      </c>
      <c r="X21">
        <v>3</v>
      </c>
      <c r="Y21">
        <v>2</v>
      </c>
      <c r="Z21">
        <v>2</v>
      </c>
      <c r="AA21">
        <f t="shared" si="0"/>
        <v>5</v>
      </c>
      <c r="AB21">
        <v>5</v>
      </c>
      <c r="AC21">
        <v>3</v>
      </c>
      <c r="AD21">
        <v>16</v>
      </c>
      <c r="AE21" t="s">
        <v>94</v>
      </c>
      <c r="AF21">
        <v>1</v>
      </c>
      <c r="AG21">
        <v>8</v>
      </c>
      <c r="AH21" s="8" t="s">
        <v>96</v>
      </c>
      <c r="AI21">
        <v>10473</v>
      </c>
      <c r="AJ21" s="11">
        <v>22027</v>
      </c>
      <c r="AK21">
        <f t="shared" si="1"/>
        <v>32500</v>
      </c>
      <c r="AL21" t="s">
        <v>8</v>
      </c>
      <c r="AM21" s="8" t="s">
        <v>30</v>
      </c>
      <c r="AN21">
        <v>125</v>
      </c>
      <c r="AO21">
        <v>1169</v>
      </c>
      <c r="AP21" s="17">
        <v>414</v>
      </c>
      <c r="AQ21">
        <v>64</v>
      </c>
      <c r="AR21">
        <v>416</v>
      </c>
      <c r="AS21">
        <v>160</v>
      </c>
      <c r="AT21" s="17" t="s">
        <v>45</v>
      </c>
      <c r="AU21">
        <v>24</v>
      </c>
      <c r="AV21">
        <v>376</v>
      </c>
      <c r="AW21">
        <v>120</v>
      </c>
      <c r="AX21" s="17" t="s">
        <v>45</v>
      </c>
      <c r="BB21" t="s">
        <v>63</v>
      </c>
      <c r="BC21" t="s">
        <v>68</v>
      </c>
      <c r="BD21">
        <v>0</v>
      </c>
      <c r="BE21" t="s">
        <v>8</v>
      </c>
      <c r="BF21" t="s">
        <v>8</v>
      </c>
    </row>
    <row r="22" spans="1:58" outlineLevel="1" x14ac:dyDescent="0.3">
      <c r="A22" t="s">
        <v>55</v>
      </c>
      <c r="C22" t="s">
        <v>67</v>
      </c>
      <c r="D22" t="s">
        <v>400</v>
      </c>
      <c r="E22" t="s">
        <v>406</v>
      </c>
      <c r="F22" t="s">
        <v>409</v>
      </c>
      <c r="G22" s="38" t="s">
        <v>59</v>
      </c>
      <c r="H22" t="s">
        <v>91</v>
      </c>
      <c r="I22" t="s">
        <v>45</v>
      </c>
      <c r="J22" s="4">
        <v>0</v>
      </c>
      <c r="K22">
        <v>0</v>
      </c>
      <c r="L22" t="s">
        <v>8</v>
      </c>
      <c r="M22">
        <v>1</v>
      </c>
      <c r="N22" t="s">
        <v>136</v>
      </c>
      <c r="O22">
        <v>0</v>
      </c>
      <c r="P22">
        <v>0</v>
      </c>
      <c r="Q22">
        <v>0</v>
      </c>
      <c r="R22">
        <v>0</v>
      </c>
      <c r="S22">
        <v>0</v>
      </c>
      <c r="T22" t="s">
        <v>8</v>
      </c>
      <c r="U22" t="s">
        <v>8</v>
      </c>
      <c r="V22" s="17">
        <v>1</v>
      </c>
      <c r="W22">
        <v>5</v>
      </c>
      <c r="X22">
        <v>3</v>
      </c>
      <c r="Y22">
        <v>2</v>
      </c>
      <c r="Z22">
        <v>2</v>
      </c>
      <c r="AA22">
        <f t="shared" si="0"/>
        <v>5</v>
      </c>
      <c r="AB22">
        <v>5</v>
      </c>
      <c r="AC22">
        <v>3</v>
      </c>
      <c r="AD22">
        <v>16</v>
      </c>
      <c r="AE22" t="s">
        <v>94</v>
      </c>
      <c r="AF22">
        <v>1</v>
      </c>
      <c r="AG22">
        <v>8</v>
      </c>
      <c r="AH22" s="8" t="s">
        <v>96</v>
      </c>
      <c r="AI22">
        <v>10825</v>
      </c>
      <c r="AJ22" s="11">
        <v>21675</v>
      </c>
      <c r="AK22">
        <f t="shared" si="1"/>
        <v>32500</v>
      </c>
      <c r="AL22" t="s">
        <v>8</v>
      </c>
      <c r="AM22" s="8" t="s">
        <v>30</v>
      </c>
      <c r="AN22">
        <v>125</v>
      </c>
      <c r="AO22">
        <v>1169</v>
      </c>
      <c r="AP22" s="17">
        <v>414</v>
      </c>
      <c r="AQ22">
        <v>64</v>
      </c>
      <c r="AR22">
        <v>432</v>
      </c>
      <c r="AS22">
        <v>160</v>
      </c>
      <c r="AT22" s="17" t="s">
        <v>45</v>
      </c>
      <c r="AU22">
        <v>24</v>
      </c>
      <c r="AV22">
        <v>368</v>
      </c>
      <c r="AW22">
        <v>120</v>
      </c>
      <c r="AX22" s="17" t="s">
        <v>45</v>
      </c>
      <c r="BB22" t="s">
        <v>63</v>
      </c>
      <c r="BC22" t="s">
        <v>68</v>
      </c>
      <c r="BD22">
        <v>0</v>
      </c>
      <c r="BE22" t="s">
        <v>8</v>
      </c>
      <c r="BF22" t="s">
        <v>8</v>
      </c>
    </row>
    <row r="23" spans="1:58" outlineLevel="1" x14ac:dyDescent="0.3">
      <c r="A23" t="s">
        <v>56</v>
      </c>
      <c r="C23" t="s">
        <v>67</v>
      </c>
      <c r="D23" t="s">
        <v>400</v>
      </c>
      <c r="E23" t="s">
        <v>406</v>
      </c>
      <c r="F23" t="s">
        <v>409</v>
      </c>
      <c r="G23" s="38" t="s">
        <v>60</v>
      </c>
      <c r="H23" t="s">
        <v>91</v>
      </c>
      <c r="I23" t="s">
        <v>45</v>
      </c>
      <c r="J23" s="4">
        <v>0</v>
      </c>
      <c r="K23">
        <v>0</v>
      </c>
      <c r="L23" t="s">
        <v>8</v>
      </c>
      <c r="M23">
        <v>1</v>
      </c>
      <c r="N23" t="s">
        <v>136</v>
      </c>
      <c r="O23">
        <v>0</v>
      </c>
      <c r="P23">
        <v>0</v>
      </c>
      <c r="Q23">
        <v>0</v>
      </c>
      <c r="R23">
        <v>0</v>
      </c>
      <c r="S23">
        <v>0</v>
      </c>
      <c r="T23" t="s">
        <v>8</v>
      </c>
      <c r="U23" t="s">
        <v>8</v>
      </c>
      <c r="V23" s="17">
        <v>1</v>
      </c>
      <c r="W23">
        <v>5</v>
      </c>
      <c r="X23">
        <v>3</v>
      </c>
      <c r="Y23">
        <v>2</v>
      </c>
      <c r="Z23">
        <v>2</v>
      </c>
      <c r="AA23">
        <f t="shared" si="0"/>
        <v>5</v>
      </c>
      <c r="AB23">
        <v>5</v>
      </c>
      <c r="AC23">
        <v>3</v>
      </c>
      <c r="AD23">
        <v>16</v>
      </c>
      <c r="AE23" t="s">
        <v>94</v>
      </c>
      <c r="AF23">
        <v>1</v>
      </c>
      <c r="AG23">
        <v>8</v>
      </c>
      <c r="AH23" s="8" t="s">
        <v>96</v>
      </c>
      <c r="AI23">
        <v>12317</v>
      </c>
      <c r="AJ23" s="11">
        <v>20183</v>
      </c>
      <c r="AK23">
        <f t="shared" si="1"/>
        <v>32500</v>
      </c>
      <c r="AL23" t="s">
        <v>8</v>
      </c>
      <c r="AM23" s="8" t="s">
        <v>30</v>
      </c>
      <c r="AN23">
        <v>125</v>
      </c>
      <c r="AO23">
        <v>1169</v>
      </c>
      <c r="AP23" s="17">
        <v>414</v>
      </c>
      <c r="AQ23">
        <v>80</v>
      </c>
      <c r="AR23">
        <v>400</v>
      </c>
      <c r="AS23">
        <v>160</v>
      </c>
      <c r="AT23" s="17" t="s">
        <v>45</v>
      </c>
      <c r="AU23">
        <v>16</v>
      </c>
      <c r="AV23">
        <v>384</v>
      </c>
      <c r="AW23">
        <v>120</v>
      </c>
      <c r="AX23" s="17" t="s">
        <v>45</v>
      </c>
      <c r="BB23" t="s">
        <v>63</v>
      </c>
      <c r="BC23" t="s">
        <v>68</v>
      </c>
      <c r="BD23">
        <v>0</v>
      </c>
      <c r="BE23" t="s">
        <v>8</v>
      </c>
      <c r="BF23" t="s">
        <v>8</v>
      </c>
    </row>
    <row r="24" spans="1:58" outlineLevel="1" x14ac:dyDescent="0.3">
      <c r="A24" t="s">
        <v>62</v>
      </c>
      <c r="C24" t="s">
        <v>67</v>
      </c>
      <c r="D24" t="s">
        <v>400</v>
      </c>
      <c r="E24" t="s">
        <v>406</v>
      </c>
      <c r="F24" t="s">
        <v>409</v>
      </c>
      <c r="G24" s="38" t="s">
        <v>60</v>
      </c>
      <c r="H24" t="s">
        <v>91</v>
      </c>
      <c r="I24" t="s">
        <v>45</v>
      </c>
      <c r="J24" s="4">
        <v>0</v>
      </c>
      <c r="K24">
        <v>0</v>
      </c>
      <c r="L24" t="s">
        <v>8</v>
      </c>
      <c r="M24">
        <v>1</v>
      </c>
      <c r="N24" t="s">
        <v>136</v>
      </c>
      <c r="O24">
        <v>0</v>
      </c>
      <c r="P24">
        <v>0</v>
      </c>
      <c r="Q24">
        <v>0</v>
      </c>
      <c r="R24">
        <v>0</v>
      </c>
      <c r="S24">
        <v>0</v>
      </c>
      <c r="T24" t="s">
        <v>8</v>
      </c>
      <c r="U24" t="s">
        <v>8</v>
      </c>
      <c r="V24" s="17">
        <v>1</v>
      </c>
      <c r="W24">
        <v>5</v>
      </c>
      <c r="X24">
        <v>3</v>
      </c>
      <c r="Y24">
        <v>2</v>
      </c>
      <c r="Z24">
        <v>2</v>
      </c>
      <c r="AA24">
        <f t="shared" si="0"/>
        <v>5</v>
      </c>
      <c r="AB24">
        <v>5</v>
      </c>
      <c r="AC24">
        <v>3</v>
      </c>
      <c r="AD24">
        <v>16</v>
      </c>
      <c r="AE24" t="s">
        <v>94</v>
      </c>
      <c r="AF24">
        <v>1</v>
      </c>
      <c r="AG24">
        <v>8</v>
      </c>
      <c r="AH24" s="8" t="s">
        <v>96</v>
      </c>
      <c r="AI24">
        <v>14443</v>
      </c>
      <c r="AJ24" s="11">
        <v>18057</v>
      </c>
      <c r="AK24">
        <f t="shared" si="1"/>
        <v>32500</v>
      </c>
      <c r="AL24" t="s">
        <v>8</v>
      </c>
      <c r="AM24" s="8" t="s">
        <v>30</v>
      </c>
      <c r="AN24">
        <v>125</v>
      </c>
      <c r="AO24">
        <v>1169</v>
      </c>
      <c r="AP24" s="17">
        <v>414</v>
      </c>
      <c r="AQ24">
        <v>96</v>
      </c>
      <c r="AR24">
        <v>400</v>
      </c>
      <c r="AS24">
        <v>160</v>
      </c>
      <c r="AT24" s="17" t="s">
        <v>45</v>
      </c>
      <c r="AU24">
        <v>8</v>
      </c>
      <c r="AV24">
        <v>384</v>
      </c>
      <c r="AW24">
        <v>120</v>
      </c>
      <c r="AX24" s="17" t="s">
        <v>45</v>
      </c>
      <c r="BB24" t="s">
        <v>63</v>
      </c>
      <c r="BC24" t="s">
        <v>68</v>
      </c>
      <c r="BD24">
        <v>0</v>
      </c>
      <c r="BE24" t="s">
        <v>8</v>
      </c>
      <c r="BF24" t="s">
        <v>8</v>
      </c>
    </row>
    <row r="25" spans="1:58" outlineLevel="1" x14ac:dyDescent="0.3">
      <c r="A25" t="s">
        <v>99</v>
      </c>
      <c r="C25" t="s">
        <v>8</v>
      </c>
      <c r="D25" t="s">
        <v>8</v>
      </c>
      <c r="G25" s="38" t="s">
        <v>8</v>
      </c>
      <c r="H25" t="s">
        <v>101</v>
      </c>
      <c r="I25" t="s">
        <v>102</v>
      </c>
      <c r="J25" s="4" t="s">
        <v>8</v>
      </c>
      <c r="K25" t="s">
        <v>8</v>
      </c>
      <c r="L25" t="s">
        <v>8</v>
      </c>
      <c r="M25" t="s">
        <v>8</v>
      </c>
      <c r="N25" t="s">
        <v>8</v>
      </c>
      <c r="O25" t="s">
        <v>8</v>
      </c>
      <c r="P25" t="s">
        <v>8</v>
      </c>
      <c r="Q25" t="s">
        <v>8</v>
      </c>
      <c r="R25" t="s">
        <v>8</v>
      </c>
      <c r="S25" t="s">
        <v>8</v>
      </c>
      <c r="T25" t="s">
        <v>8</v>
      </c>
      <c r="U25" t="s">
        <v>8</v>
      </c>
      <c r="V25" s="17" t="s">
        <v>8</v>
      </c>
      <c r="W25" t="s">
        <v>8</v>
      </c>
      <c r="X25" t="s">
        <v>8</v>
      </c>
      <c r="Y25" t="s">
        <v>8</v>
      </c>
      <c r="Z25" t="s">
        <v>8</v>
      </c>
      <c r="AA25" t="s">
        <v>8</v>
      </c>
      <c r="AB25" t="s">
        <v>8</v>
      </c>
      <c r="AC25" t="s">
        <v>8</v>
      </c>
      <c r="AD25" t="s">
        <v>8</v>
      </c>
      <c r="AE25" t="s">
        <v>8</v>
      </c>
      <c r="AF25" t="s">
        <v>8</v>
      </c>
      <c r="AG25" t="s">
        <v>8</v>
      </c>
      <c r="AH25" s="8" t="s">
        <v>8</v>
      </c>
      <c r="AI25" t="s">
        <v>8</v>
      </c>
      <c r="AJ25" t="s">
        <v>8</v>
      </c>
      <c r="AK25" t="s">
        <v>8</v>
      </c>
      <c r="AL25" t="s">
        <v>8</v>
      </c>
      <c r="AM25" s="8" t="s">
        <v>8</v>
      </c>
      <c r="AN25" t="s">
        <v>8</v>
      </c>
      <c r="AO25" t="s">
        <v>8</v>
      </c>
      <c r="AP25" s="17" t="s">
        <v>8</v>
      </c>
      <c r="AQ25" t="s">
        <v>8</v>
      </c>
      <c r="AR25" t="s">
        <v>8</v>
      </c>
      <c r="AS25" t="s">
        <v>8</v>
      </c>
      <c r="AT25" s="17" t="s">
        <v>8</v>
      </c>
      <c r="AU25" t="s">
        <v>8</v>
      </c>
      <c r="AV25" t="s">
        <v>8</v>
      </c>
      <c r="AW25" t="s">
        <v>8</v>
      </c>
      <c r="AX25" s="17" t="s">
        <v>8</v>
      </c>
      <c r="AY25" t="s">
        <v>8</v>
      </c>
      <c r="AZ25" t="s">
        <v>8</v>
      </c>
      <c r="BA25" s="8" t="s">
        <v>8</v>
      </c>
      <c r="BB25" t="s">
        <v>8</v>
      </c>
      <c r="BC25" t="s">
        <v>8</v>
      </c>
      <c r="BD25">
        <v>0</v>
      </c>
      <c r="BE25" t="s">
        <v>8</v>
      </c>
      <c r="BF25" t="s">
        <v>8</v>
      </c>
    </row>
    <row r="26" spans="1:58" s="3" customFormat="1" outlineLevel="1" x14ac:dyDescent="0.3">
      <c r="A26" s="3" t="s">
        <v>99</v>
      </c>
      <c r="C26" s="3" t="s">
        <v>8</v>
      </c>
      <c r="D26" s="3" t="s">
        <v>8</v>
      </c>
      <c r="G26" s="37" t="s">
        <v>8</v>
      </c>
      <c r="H26" s="3" t="s">
        <v>65</v>
      </c>
      <c r="I26" s="3" t="s">
        <v>103</v>
      </c>
      <c r="J26" s="5" t="s">
        <v>8</v>
      </c>
      <c r="K26" s="3" t="s">
        <v>8</v>
      </c>
      <c r="L26" s="3" t="s">
        <v>8</v>
      </c>
      <c r="M26" s="3" t="s">
        <v>8</v>
      </c>
      <c r="N26" s="3" t="s">
        <v>8</v>
      </c>
      <c r="O26" s="3" t="s">
        <v>8</v>
      </c>
      <c r="P26" s="3" t="s">
        <v>8</v>
      </c>
      <c r="Q26" s="3" t="s">
        <v>8</v>
      </c>
      <c r="R26" s="3" t="s">
        <v>8</v>
      </c>
      <c r="S26" s="3" t="s">
        <v>8</v>
      </c>
      <c r="T26" s="3" t="s">
        <v>8</v>
      </c>
      <c r="U26" s="3" t="s">
        <v>8</v>
      </c>
      <c r="V26" s="19" t="s">
        <v>8</v>
      </c>
      <c r="W26" s="3" t="s">
        <v>8</v>
      </c>
      <c r="X26" s="3" t="s">
        <v>8</v>
      </c>
      <c r="Y26" s="3" t="s">
        <v>8</v>
      </c>
      <c r="Z26" s="3" t="s">
        <v>8</v>
      </c>
      <c r="AA26" s="3" t="s">
        <v>8</v>
      </c>
      <c r="AB26" s="3" t="s">
        <v>8</v>
      </c>
      <c r="AC26" s="3" t="s">
        <v>8</v>
      </c>
      <c r="AD26" s="3" t="s">
        <v>8</v>
      </c>
      <c r="AE26" s="3" t="s">
        <v>8</v>
      </c>
      <c r="AF26" s="3" t="s">
        <v>8</v>
      </c>
      <c r="AG26" s="3" t="s">
        <v>8</v>
      </c>
      <c r="AH26" s="23" t="s">
        <v>8</v>
      </c>
      <c r="AI26" s="3" t="s">
        <v>8</v>
      </c>
      <c r="AJ26" s="3" t="s">
        <v>8</v>
      </c>
      <c r="AK26" s="3" t="s">
        <v>8</v>
      </c>
      <c r="AL26" s="3" t="s">
        <v>8</v>
      </c>
      <c r="AM26" s="23" t="s">
        <v>8</v>
      </c>
      <c r="AN26" s="3" t="s">
        <v>8</v>
      </c>
      <c r="AO26" s="3" t="s">
        <v>8</v>
      </c>
      <c r="AP26" s="19" t="s">
        <v>8</v>
      </c>
      <c r="AQ26" s="3" t="s">
        <v>8</v>
      </c>
      <c r="AR26" s="3" t="s">
        <v>8</v>
      </c>
      <c r="AS26" s="3" t="s">
        <v>8</v>
      </c>
      <c r="AT26" s="19" t="s">
        <v>8</v>
      </c>
      <c r="AU26" s="3" t="s">
        <v>8</v>
      </c>
      <c r="AV26" s="3" t="s">
        <v>8</v>
      </c>
      <c r="AW26" s="3" t="s">
        <v>8</v>
      </c>
      <c r="AX26" s="19" t="s">
        <v>8</v>
      </c>
      <c r="AY26" s="3" t="s">
        <v>8</v>
      </c>
      <c r="AZ26" s="3" t="s">
        <v>8</v>
      </c>
      <c r="BA26" s="23" t="s">
        <v>8</v>
      </c>
      <c r="BB26" s="3" t="s">
        <v>8</v>
      </c>
      <c r="BC26" s="3" t="s">
        <v>8</v>
      </c>
      <c r="BD26" s="3">
        <v>0</v>
      </c>
      <c r="BE26" s="3" t="s">
        <v>8</v>
      </c>
      <c r="BF26" s="3" t="s">
        <v>8</v>
      </c>
    </row>
    <row r="27" spans="1:58" outlineLevel="1" x14ac:dyDescent="0.3">
      <c r="A27" t="s">
        <v>100</v>
      </c>
      <c r="C27" t="s">
        <v>67</v>
      </c>
      <c r="D27" t="s">
        <v>400</v>
      </c>
      <c r="E27" t="s">
        <v>406</v>
      </c>
      <c r="F27" t="s">
        <v>409</v>
      </c>
      <c r="G27" s="38" t="s">
        <v>120</v>
      </c>
      <c r="H27" t="s">
        <v>107</v>
      </c>
      <c r="I27" t="s">
        <v>112</v>
      </c>
      <c r="J27" s="4">
        <v>0</v>
      </c>
      <c r="K27">
        <v>0</v>
      </c>
      <c r="L27" t="s">
        <v>8</v>
      </c>
      <c r="M27">
        <v>1</v>
      </c>
      <c r="N27" t="s">
        <v>133</v>
      </c>
      <c r="O27">
        <v>0</v>
      </c>
      <c r="P27">
        <v>0</v>
      </c>
      <c r="Q27">
        <v>0</v>
      </c>
      <c r="R27">
        <v>0</v>
      </c>
      <c r="S27">
        <v>0</v>
      </c>
      <c r="T27" t="s">
        <v>8</v>
      </c>
      <c r="U27" t="s">
        <v>8</v>
      </c>
      <c r="V27" s="17">
        <v>0</v>
      </c>
      <c r="W27">
        <v>5</v>
      </c>
      <c r="X27">
        <v>3</v>
      </c>
      <c r="Y27">
        <v>2</v>
      </c>
      <c r="Z27">
        <v>2</v>
      </c>
      <c r="AA27">
        <f t="shared" ref="AA27:AA63" si="2" xml:space="preserve"> X27 + Y27</f>
        <v>5</v>
      </c>
      <c r="AB27">
        <v>5</v>
      </c>
      <c r="AC27">
        <v>3</v>
      </c>
      <c r="AD27">
        <v>16</v>
      </c>
      <c r="AE27" t="s">
        <v>94</v>
      </c>
      <c r="AF27">
        <v>1</v>
      </c>
      <c r="AG27">
        <v>8</v>
      </c>
      <c r="AH27" s="8" t="s">
        <v>96</v>
      </c>
      <c r="AI27" s="11">
        <v>80545</v>
      </c>
      <c r="AJ27" s="11">
        <v>507</v>
      </c>
      <c r="AK27">
        <f>AI27+AJ27</f>
        <v>81052</v>
      </c>
      <c r="AL27">
        <f t="shared" ref="AL27:AL33" si="3" xml:space="preserve"> 1508.06553301511 + 0.00210606006752809 * (AQ27*AR27*AS27)</f>
        <v>83027.753778838392</v>
      </c>
      <c r="AM27" s="8" t="s">
        <v>105</v>
      </c>
      <c r="AN27">
        <v>125</v>
      </c>
      <c r="AO27">
        <v>1169</v>
      </c>
      <c r="AP27" s="17">
        <v>414</v>
      </c>
      <c r="AQ27">
        <v>112</v>
      </c>
      <c r="AR27">
        <v>864</v>
      </c>
      <c r="AS27">
        <v>400</v>
      </c>
      <c r="AT27" s="17" t="s">
        <v>45</v>
      </c>
      <c r="AU27">
        <f t="shared" ref="AU27:AU64" si="4" xml:space="preserve"> _xlfn.FLOOR.MATH((AN27 - AQ27) / 2)</f>
        <v>6</v>
      </c>
      <c r="AV27">
        <f t="shared" ref="AV27:AV64" si="5" xml:space="preserve"> _xlfn.FLOOR.MATH((AO27 - AR27) / 2)</f>
        <v>152</v>
      </c>
      <c r="AW27">
        <f t="shared" ref="AW27:AW64" si="6" xml:space="preserve"> _xlfn.FLOOR.MATH((AP27 - AS27) / 2)</f>
        <v>7</v>
      </c>
      <c r="AX27" s="17" t="s">
        <v>45</v>
      </c>
      <c r="BB27" t="s">
        <v>63</v>
      </c>
      <c r="BC27" t="s">
        <v>160</v>
      </c>
      <c r="BD27">
        <v>0</v>
      </c>
      <c r="BE27" t="s">
        <v>8</v>
      </c>
      <c r="BF27" t="s">
        <v>8</v>
      </c>
    </row>
    <row r="28" spans="1:58" outlineLevel="1" x14ac:dyDescent="0.3">
      <c r="A28" t="s">
        <v>104</v>
      </c>
      <c r="C28" t="s">
        <v>67</v>
      </c>
      <c r="D28" t="s">
        <v>400</v>
      </c>
      <c r="E28" t="s">
        <v>406</v>
      </c>
      <c r="F28" t="s">
        <v>409</v>
      </c>
      <c r="G28" s="38" t="s">
        <v>142</v>
      </c>
      <c r="H28" t="s">
        <v>106</v>
      </c>
      <c r="I28" t="s">
        <v>113</v>
      </c>
      <c r="J28" s="4">
        <v>0</v>
      </c>
      <c r="K28">
        <v>1</v>
      </c>
      <c r="L28" t="s">
        <v>79</v>
      </c>
      <c r="M28">
        <v>0</v>
      </c>
      <c r="N28" t="s">
        <v>8</v>
      </c>
      <c r="O28" t="s">
        <v>8</v>
      </c>
      <c r="P28" t="s">
        <v>8</v>
      </c>
      <c r="Q28" t="s">
        <v>8</v>
      </c>
      <c r="R28" t="s">
        <v>8</v>
      </c>
      <c r="S28" t="s">
        <v>8</v>
      </c>
      <c r="T28" t="s">
        <v>8</v>
      </c>
      <c r="U28" t="s">
        <v>8</v>
      </c>
      <c r="V28" s="17">
        <v>0</v>
      </c>
      <c r="W28">
        <v>5</v>
      </c>
      <c r="X28">
        <v>3</v>
      </c>
      <c r="Y28">
        <v>2</v>
      </c>
      <c r="Z28">
        <v>2</v>
      </c>
      <c r="AA28">
        <f t="shared" si="2"/>
        <v>5</v>
      </c>
      <c r="AB28">
        <v>5</v>
      </c>
      <c r="AC28">
        <v>3</v>
      </c>
      <c r="AD28">
        <v>16</v>
      </c>
      <c r="AE28" t="s">
        <v>94</v>
      </c>
      <c r="AF28">
        <v>1</v>
      </c>
      <c r="AG28">
        <v>8</v>
      </c>
      <c r="AH28" s="8" t="s">
        <v>96</v>
      </c>
      <c r="AI28" s="11">
        <v>-1</v>
      </c>
      <c r="AJ28" s="11">
        <v>-1</v>
      </c>
      <c r="AK28">
        <v>81052</v>
      </c>
      <c r="AL28">
        <f t="shared" si="3"/>
        <v>81518.129922434266</v>
      </c>
      <c r="AM28" s="8" t="s">
        <v>105</v>
      </c>
      <c r="AN28">
        <v>125</v>
      </c>
      <c r="AO28">
        <v>1169</v>
      </c>
      <c r="AP28" s="17">
        <v>414</v>
      </c>
      <c r="AQ28">
        <v>112</v>
      </c>
      <c r="AR28">
        <v>848</v>
      </c>
      <c r="AS28">
        <v>400</v>
      </c>
      <c r="AT28" s="17" t="s">
        <v>45</v>
      </c>
      <c r="AU28">
        <f t="shared" si="4"/>
        <v>6</v>
      </c>
      <c r="AV28">
        <f t="shared" si="5"/>
        <v>160</v>
      </c>
      <c r="AW28">
        <f t="shared" si="6"/>
        <v>7</v>
      </c>
      <c r="AX28" s="17" t="s">
        <v>45</v>
      </c>
      <c r="BB28" t="s">
        <v>63</v>
      </c>
      <c r="BC28" t="s">
        <v>160</v>
      </c>
      <c r="BD28">
        <v>1</v>
      </c>
      <c r="BE28" t="s">
        <v>108</v>
      </c>
      <c r="BF28" t="s">
        <v>109</v>
      </c>
    </row>
    <row r="29" spans="1:58" outlineLevel="1" x14ac:dyDescent="0.3">
      <c r="A29" t="s">
        <v>111</v>
      </c>
      <c r="C29" t="s">
        <v>67</v>
      </c>
      <c r="D29" t="s">
        <v>400</v>
      </c>
      <c r="E29" t="s">
        <v>406</v>
      </c>
      <c r="F29" t="s">
        <v>409</v>
      </c>
      <c r="G29" s="38" t="s">
        <v>121</v>
      </c>
      <c r="H29" t="s">
        <v>140</v>
      </c>
      <c r="I29" t="s">
        <v>139</v>
      </c>
      <c r="J29" s="4">
        <v>0</v>
      </c>
      <c r="K29">
        <v>1</v>
      </c>
      <c r="L29" t="s">
        <v>158</v>
      </c>
      <c r="M29">
        <v>0</v>
      </c>
      <c r="N29" t="s">
        <v>8</v>
      </c>
      <c r="O29">
        <v>1</v>
      </c>
      <c r="P29">
        <v>1</v>
      </c>
      <c r="Q29" t="s">
        <v>8</v>
      </c>
      <c r="R29" t="s">
        <v>8</v>
      </c>
      <c r="S29" t="s">
        <v>8</v>
      </c>
      <c r="T29" t="s">
        <v>8</v>
      </c>
      <c r="U29" t="s">
        <v>8</v>
      </c>
      <c r="V29" s="17">
        <v>1</v>
      </c>
      <c r="W29">
        <v>5</v>
      </c>
      <c r="X29">
        <v>3</v>
      </c>
      <c r="Y29">
        <v>2</v>
      </c>
      <c r="Z29">
        <v>2</v>
      </c>
      <c r="AA29">
        <f t="shared" si="2"/>
        <v>5</v>
      </c>
      <c r="AB29">
        <v>5</v>
      </c>
      <c r="AC29">
        <v>3</v>
      </c>
      <c r="AD29">
        <v>16</v>
      </c>
      <c r="AE29" t="s">
        <v>94</v>
      </c>
      <c r="AF29">
        <v>1</v>
      </c>
      <c r="AG29">
        <v>8</v>
      </c>
      <c r="AH29" s="8" t="s">
        <v>96</v>
      </c>
      <c r="AI29" s="11">
        <v>78019</v>
      </c>
      <c r="AJ29" s="11">
        <v>3033</v>
      </c>
      <c r="AK29">
        <f>AI29+AJ29</f>
        <v>81052</v>
      </c>
      <c r="AL29">
        <f t="shared" si="3"/>
        <v>76989.258353221856</v>
      </c>
      <c r="AM29" s="8" t="s">
        <v>105</v>
      </c>
      <c r="AN29">
        <v>125</v>
      </c>
      <c r="AO29">
        <v>1169</v>
      </c>
      <c r="AP29" s="17">
        <v>414</v>
      </c>
      <c r="AQ29">
        <v>112</v>
      </c>
      <c r="AR29">
        <v>800</v>
      </c>
      <c r="AS29">
        <v>400</v>
      </c>
      <c r="AT29" s="17" t="s">
        <v>45</v>
      </c>
      <c r="AU29">
        <f t="shared" si="4"/>
        <v>6</v>
      </c>
      <c r="AV29">
        <f t="shared" si="5"/>
        <v>184</v>
      </c>
      <c r="AW29">
        <f t="shared" si="6"/>
        <v>7</v>
      </c>
      <c r="AX29" s="17" t="s">
        <v>45</v>
      </c>
      <c r="BB29" t="s">
        <v>162</v>
      </c>
      <c r="BC29" t="s">
        <v>160</v>
      </c>
      <c r="BD29">
        <v>0</v>
      </c>
      <c r="BE29" t="s">
        <v>8</v>
      </c>
      <c r="BF29" t="s">
        <v>8</v>
      </c>
    </row>
    <row r="30" spans="1:58" outlineLevel="1" x14ac:dyDescent="0.3">
      <c r="A30" t="s">
        <v>141</v>
      </c>
      <c r="C30" t="s">
        <v>67</v>
      </c>
      <c r="D30" t="s">
        <v>400</v>
      </c>
      <c r="E30" t="s">
        <v>406</v>
      </c>
      <c r="F30" t="s">
        <v>409</v>
      </c>
      <c r="G30" s="38" t="s">
        <v>150</v>
      </c>
      <c r="H30" t="s">
        <v>146</v>
      </c>
      <c r="I30" t="s">
        <v>151</v>
      </c>
      <c r="J30" s="4">
        <v>0</v>
      </c>
      <c r="K30">
        <v>0</v>
      </c>
      <c r="L30" t="s">
        <v>8</v>
      </c>
      <c r="M30">
        <v>1</v>
      </c>
      <c r="N30" t="s">
        <v>137</v>
      </c>
      <c r="O30">
        <v>0</v>
      </c>
      <c r="P30">
        <v>0</v>
      </c>
      <c r="Q30">
        <v>0</v>
      </c>
      <c r="R30">
        <v>0</v>
      </c>
      <c r="S30">
        <v>0</v>
      </c>
      <c r="T30" t="s">
        <v>8</v>
      </c>
      <c r="U30" t="s">
        <v>8</v>
      </c>
      <c r="V30" s="17">
        <v>1</v>
      </c>
      <c r="W30">
        <v>5</v>
      </c>
      <c r="X30">
        <v>3</v>
      </c>
      <c r="Y30">
        <v>2</v>
      </c>
      <c r="Z30">
        <v>2</v>
      </c>
      <c r="AA30">
        <f t="shared" si="2"/>
        <v>5</v>
      </c>
      <c r="AB30">
        <v>5</v>
      </c>
      <c r="AC30">
        <v>3</v>
      </c>
      <c r="AD30">
        <v>16</v>
      </c>
      <c r="AE30" t="s">
        <v>94</v>
      </c>
      <c r="AF30">
        <v>1</v>
      </c>
      <c r="AG30">
        <v>8</v>
      </c>
      <c r="AH30" s="8" t="s">
        <v>96</v>
      </c>
      <c r="AI30" s="11">
        <v>78019</v>
      </c>
      <c r="AJ30" s="11">
        <v>3033</v>
      </c>
      <c r="AK30">
        <f>AI30+AJ30</f>
        <v>81052</v>
      </c>
      <c r="AL30">
        <f t="shared" si="3"/>
        <v>76989.258353221856</v>
      </c>
      <c r="AM30" s="8" t="s">
        <v>105</v>
      </c>
      <c r="AN30">
        <v>125</v>
      </c>
      <c r="AO30">
        <v>1169</v>
      </c>
      <c r="AP30" s="17">
        <v>414</v>
      </c>
      <c r="AQ30">
        <v>112</v>
      </c>
      <c r="AR30">
        <v>800</v>
      </c>
      <c r="AS30">
        <v>400</v>
      </c>
      <c r="AT30" s="17" t="s">
        <v>45</v>
      </c>
      <c r="AU30">
        <f t="shared" si="4"/>
        <v>6</v>
      </c>
      <c r="AV30">
        <f t="shared" si="5"/>
        <v>184</v>
      </c>
      <c r="AW30">
        <f t="shared" si="6"/>
        <v>7</v>
      </c>
      <c r="AX30" s="17" t="s">
        <v>45</v>
      </c>
      <c r="BB30" t="s">
        <v>162</v>
      </c>
      <c r="BC30" t="s">
        <v>160</v>
      </c>
      <c r="BD30">
        <v>0</v>
      </c>
      <c r="BE30" t="s">
        <v>8</v>
      </c>
      <c r="BF30" t="s">
        <v>8</v>
      </c>
    </row>
    <row r="31" spans="1:58" outlineLevel="1" x14ac:dyDescent="0.3">
      <c r="A31" t="s">
        <v>145</v>
      </c>
      <c r="C31" t="s">
        <v>67</v>
      </c>
      <c r="D31" t="s">
        <v>400</v>
      </c>
      <c r="E31" t="s">
        <v>406</v>
      </c>
      <c r="F31" t="s">
        <v>409</v>
      </c>
      <c r="G31" s="38" t="s">
        <v>143</v>
      </c>
      <c r="H31" t="s">
        <v>144</v>
      </c>
      <c r="I31" t="s">
        <v>155</v>
      </c>
      <c r="J31" s="4">
        <v>0</v>
      </c>
      <c r="K31">
        <v>1</v>
      </c>
      <c r="L31" t="s">
        <v>158</v>
      </c>
      <c r="M31">
        <v>0</v>
      </c>
      <c r="N31" t="s">
        <v>8</v>
      </c>
      <c r="O31">
        <v>1</v>
      </c>
      <c r="P31">
        <v>1</v>
      </c>
      <c r="Q31">
        <v>1</v>
      </c>
      <c r="R31">
        <v>0</v>
      </c>
      <c r="S31">
        <v>0</v>
      </c>
      <c r="T31" t="s">
        <v>8</v>
      </c>
      <c r="U31" t="s">
        <v>8</v>
      </c>
      <c r="V31" s="17">
        <v>1</v>
      </c>
      <c r="W31">
        <v>5</v>
      </c>
      <c r="X31">
        <v>3</v>
      </c>
      <c r="Y31">
        <v>2</v>
      </c>
      <c r="Z31">
        <v>2</v>
      </c>
      <c r="AA31">
        <f t="shared" si="2"/>
        <v>5</v>
      </c>
      <c r="AB31">
        <v>5</v>
      </c>
      <c r="AC31">
        <v>3</v>
      </c>
      <c r="AD31">
        <v>16</v>
      </c>
      <c r="AE31" t="s">
        <v>94</v>
      </c>
      <c r="AF31">
        <v>1</v>
      </c>
      <c r="AG31">
        <v>8</v>
      </c>
      <c r="AH31" s="8" t="s">
        <v>96</v>
      </c>
      <c r="AI31" s="11">
        <v>78019</v>
      </c>
      <c r="AJ31" s="11">
        <v>3033</v>
      </c>
      <c r="AK31">
        <f>AI31+AJ31</f>
        <v>81052</v>
      </c>
      <c r="AL31">
        <f t="shared" si="3"/>
        <v>76989.258353221856</v>
      </c>
      <c r="AM31" s="8" t="s">
        <v>105</v>
      </c>
      <c r="AN31">
        <v>125</v>
      </c>
      <c r="AO31">
        <v>1169</v>
      </c>
      <c r="AP31" s="17">
        <v>414</v>
      </c>
      <c r="AQ31">
        <v>112</v>
      </c>
      <c r="AR31">
        <v>800</v>
      </c>
      <c r="AS31">
        <v>400</v>
      </c>
      <c r="AT31" s="17" t="s">
        <v>45</v>
      </c>
      <c r="AU31">
        <f t="shared" si="4"/>
        <v>6</v>
      </c>
      <c r="AV31">
        <f t="shared" si="5"/>
        <v>184</v>
      </c>
      <c r="AW31">
        <f t="shared" si="6"/>
        <v>7</v>
      </c>
      <c r="AX31" s="17" t="s">
        <v>45</v>
      </c>
      <c r="BB31" t="s">
        <v>162</v>
      </c>
      <c r="BC31" t="s">
        <v>160</v>
      </c>
      <c r="BD31">
        <v>0</v>
      </c>
      <c r="BE31" t="s">
        <v>8</v>
      </c>
      <c r="BF31" t="s">
        <v>8</v>
      </c>
    </row>
    <row r="32" spans="1:58" outlineLevel="1" x14ac:dyDescent="0.3">
      <c r="A32" t="s">
        <v>152</v>
      </c>
      <c r="C32" t="s">
        <v>67</v>
      </c>
      <c r="D32" t="s">
        <v>400</v>
      </c>
      <c r="E32" t="s">
        <v>406</v>
      </c>
      <c r="F32" t="s">
        <v>409</v>
      </c>
      <c r="G32" s="38" t="s">
        <v>153</v>
      </c>
      <c r="H32" t="s">
        <v>154</v>
      </c>
      <c r="I32" t="s">
        <v>156</v>
      </c>
      <c r="J32" s="4">
        <v>0</v>
      </c>
      <c r="K32">
        <v>0</v>
      </c>
      <c r="L32" t="s">
        <v>8</v>
      </c>
      <c r="M32">
        <v>1</v>
      </c>
      <c r="N32" t="s">
        <v>159</v>
      </c>
      <c r="O32">
        <v>1</v>
      </c>
      <c r="P32">
        <v>1</v>
      </c>
      <c r="Q32">
        <v>1</v>
      </c>
      <c r="R32">
        <v>1</v>
      </c>
      <c r="S32">
        <v>0</v>
      </c>
      <c r="T32" t="s">
        <v>8</v>
      </c>
      <c r="U32" t="s">
        <v>8</v>
      </c>
      <c r="V32" s="17">
        <v>0</v>
      </c>
      <c r="W32">
        <v>5</v>
      </c>
      <c r="X32">
        <v>3</v>
      </c>
      <c r="Y32">
        <v>2</v>
      </c>
      <c r="Z32">
        <v>2</v>
      </c>
      <c r="AA32">
        <f t="shared" si="2"/>
        <v>5</v>
      </c>
      <c r="AB32">
        <v>5</v>
      </c>
      <c r="AC32">
        <v>3</v>
      </c>
      <c r="AD32">
        <v>16</v>
      </c>
      <c r="AE32" t="s">
        <v>94</v>
      </c>
      <c r="AF32">
        <v>1</v>
      </c>
      <c r="AG32">
        <v>8</v>
      </c>
      <c r="AH32" s="8" t="s">
        <v>96</v>
      </c>
      <c r="AI32" s="11" t="s">
        <v>8</v>
      </c>
      <c r="AJ32" s="11" t="s">
        <v>8</v>
      </c>
      <c r="AK32">
        <v>81052</v>
      </c>
      <c r="AL32">
        <f t="shared" si="3"/>
        <v>76989.258353221856</v>
      </c>
      <c r="AM32" s="8" t="s">
        <v>105</v>
      </c>
      <c r="AN32">
        <v>125</v>
      </c>
      <c r="AO32">
        <v>1169</v>
      </c>
      <c r="AP32" s="17">
        <v>414</v>
      </c>
      <c r="AQ32">
        <v>112</v>
      </c>
      <c r="AR32">
        <v>800</v>
      </c>
      <c r="AS32">
        <v>400</v>
      </c>
      <c r="AT32" s="17" t="s">
        <v>45</v>
      </c>
      <c r="AU32">
        <f t="shared" si="4"/>
        <v>6</v>
      </c>
      <c r="AV32">
        <f t="shared" si="5"/>
        <v>184</v>
      </c>
      <c r="AW32">
        <f t="shared" si="6"/>
        <v>7</v>
      </c>
      <c r="AX32" s="17" t="s">
        <v>45</v>
      </c>
      <c r="BB32" t="s">
        <v>162</v>
      </c>
      <c r="BC32" t="s">
        <v>160</v>
      </c>
      <c r="BD32">
        <v>0</v>
      </c>
      <c r="BE32" t="s">
        <v>8</v>
      </c>
      <c r="BF32" t="s">
        <v>8</v>
      </c>
    </row>
    <row r="33" spans="1:58" outlineLevel="1" x14ac:dyDescent="0.3">
      <c r="A33" t="s">
        <v>165</v>
      </c>
      <c r="C33" t="s">
        <v>161</v>
      </c>
      <c r="D33" t="s">
        <v>400</v>
      </c>
      <c r="E33" t="s">
        <v>406</v>
      </c>
      <c r="F33" t="s">
        <v>409</v>
      </c>
      <c r="G33" s="38" t="s">
        <v>167</v>
      </c>
      <c r="H33" t="s">
        <v>168</v>
      </c>
      <c r="I33" t="s">
        <v>169</v>
      </c>
      <c r="J33" s="4">
        <v>0</v>
      </c>
      <c r="K33">
        <v>1</v>
      </c>
      <c r="L33" t="s">
        <v>254</v>
      </c>
      <c r="M33">
        <v>0</v>
      </c>
      <c r="N33" t="s">
        <v>8</v>
      </c>
      <c r="O33" t="s">
        <v>8</v>
      </c>
      <c r="P33" t="s">
        <v>8</v>
      </c>
      <c r="Q33" t="s">
        <v>8</v>
      </c>
      <c r="R33" t="s">
        <v>8</v>
      </c>
      <c r="S33" t="s">
        <v>8</v>
      </c>
      <c r="T33" t="s">
        <v>8</v>
      </c>
      <c r="U33" t="s">
        <v>8</v>
      </c>
      <c r="V33" s="17">
        <v>0</v>
      </c>
      <c r="W33">
        <v>6</v>
      </c>
      <c r="X33">
        <v>5</v>
      </c>
      <c r="Y33">
        <v>1</v>
      </c>
      <c r="Z33">
        <v>1</v>
      </c>
      <c r="AA33">
        <f t="shared" si="2"/>
        <v>6</v>
      </c>
      <c r="AB33">
        <v>6</v>
      </c>
      <c r="AC33">
        <v>3</v>
      </c>
      <c r="AD33">
        <v>16</v>
      </c>
      <c r="AE33" t="s">
        <v>94</v>
      </c>
      <c r="AF33">
        <v>1</v>
      </c>
      <c r="AG33">
        <v>8</v>
      </c>
      <c r="AH33" s="8" t="s">
        <v>96</v>
      </c>
      <c r="AI33" t="s">
        <v>8</v>
      </c>
      <c r="AJ33" s="11" t="s">
        <v>8</v>
      </c>
      <c r="AK33">
        <v>81052</v>
      </c>
      <c r="AL33">
        <f t="shared" si="3"/>
        <v>76989.258353221856</v>
      </c>
      <c r="AM33" s="8" t="s">
        <v>105</v>
      </c>
      <c r="AN33">
        <v>125</v>
      </c>
      <c r="AO33">
        <v>1169</v>
      </c>
      <c r="AP33" s="17">
        <v>414</v>
      </c>
      <c r="AQ33">
        <v>112</v>
      </c>
      <c r="AR33">
        <v>800</v>
      </c>
      <c r="AS33">
        <v>400</v>
      </c>
      <c r="AT33" s="17" t="s">
        <v>45</v>
      </c>
      <c r="AU33">
        <f t="shared" si="4"/>
        <v>6</v>
      </c>
      <c r="AV33">
        <f t="shared" si="5"/>
        <v>184</v>
      </c>
      <c r="AW33">
        <f t="shared" si="6"/>
        <v>7</v>
      </c>
      <c r="AX33" s="17" t="s">
        <v>45</v>
      </c>
      <c r="BB33" t="s">
        <v>162</v>
      </c>
      <c r="BC33" t="s">
        <v>160</v>
      </c>
      <c r="BD33">
        <v>1</v>
      </c>
      <c r="BE33" t="s">
        <v>170</v>
      </c>
      <c r="BF33" t="s">
        <v>8</v>
      </c>
    </row>
    <row r="34" spans="1:58" outlineLevel="1" x14ac:dyDescent="0.3">
      <c r="A34" t="s">
        <v>166</v>
      </c>
      <c r="C34" t="s">
        <v>161</v>
      </c>
      <c r="D34" t="s">
        <v>400</v>
      </c>
      <c r="E34" t="s">
        <v>406</v>
      </c>
      <c r="F34" t="s">
        <v>409</v>
      </c>
      <c r="G34" s="38" t="s">
        <v>163</v>
      </c>
      <c r="H34" t="s">
        <v>164</v>
      </c>
      <c r="I34" t="s">
        <v>174</v>
      </c>
      <c r="J34" s="4">
        <v>0</v>
      </c>
      <c r="K34">
        <v>0</v>
      </c>
      <c r="L34" t="s">
        <v>8</v>
      </c>
      <c r="M34">
        <v>1</v>
      </c>
      <c r="N34" t="s">
        <v>172</v>
      </c>
      <c r="O34" t="s">
        <v>8</v>
      </c>
      <c r="P34" t="s">
        <v>8</v>
      </c>
      <c r="Q34" t="s">
        <v>8</v>
      </c>
      <c r="R34" t="s">
        <v>8</v>
      </c>
      <c r="S34" t="s">
        <v>8</v>
      </c>
      <c r="T34" t="s">
        <v>8</v>
      </c>
      <c r="U34" t="s">
        <v>8</v>
      </c>
      <c r="V34" s="17">
        <v>0</v>
      </c>
      <c r="W34">
        <v>6</v>
      </c>
      <c r="X34">
        <v>5</v>
      </c>
      <c r="Y34">
        <v>1</v>
      </c>
      <c r="Z34">
        <v>1</v>
      </c>
      <c r="AA34">
        <f t="shared" si="2"/>
        <v>6</v>
      </c>
      <c r="AB34" t="s">
        <v>8</v>
      </c>
      <c r="AC34">
        <v>3</v>
      </c>
      <c r="AD34">
        <v>16</v>
      </c>
      <c r="AE34" t="s">
        <v>94</v>
      </c>
      <c r="AF34">
        <v>1</v>
      </c>
      <c r="AG34">
        <v>8</v>
      </c>
      <c r="AH34" s="8" t="s">
        <v>96</v>
      </c>
      <c r="AI34" t="s">
        <v>8</v>
      </c>
      <c r="AJ34" t="s">
        <v>8</v>
      </c>
      <c r="AK34">
        <v>81052</v>
      </c>
      <c r="AL34">
        <f t="shared" ref="AL34:AL45" si="7" xml:space="preserve"> 1508.06553301511 + 0.00210606006752809 * (AQ34*AR34*AS34) / 5 * AA34</f>
        <v>74549.706201272784</v>
      </c>
      <c r="AM34" s="8" t="s">
        <v>105</v>
      </c>
      <c r="AN34">
        <v>125</v>
      </c>
      <c r="AO34">
        <v>1169</v>
      </c>
      <c r="AP34" s="17">
        <v>414</v>
      </c>
      <c r="AQ34">
        <v>96</v>
      </c>
      <c r="AR34">
        <v>784</v>
      </c>
      <c r="AS34">
        <v>384</v>
      </c>
      <c r="AT34" s="17" t="s">
        <v>45</v>
      </c>
      <c r="AU34">
        <f t="shared" si="4"/>
        <v>14</v>
      </c>
      <c r="AV34">
        <f t="shared" si="5"/>
        <v>192</v>
      </c>
      <c r="AW34">
        <f t="shared" si="6"/>
        <v>15</v>
      </c>
      <c r="AX34" s="17" t="s">
        <v>45</v>
      </c>
      <c r="BB34" t="s">
        <v>162</v>
      </c>
      <c r="BC34" t="s">
        <v>160</v>
      </c>
      <c r="BD34">
        <v>1</v>
      </c>
      <c r="BE34" t="s">
        <v>173</v>
      </c>
      <c r="BF34" t="s">
        <v>8</v>
      </c>
    </row>
    <row r="35" spans="1:58" outlineLevel="1" x14ac:dyDescent="0.3">
      <c r="A35" t="s">
        <v>175</v>
      </c>
      <c r="C35" t="s">
        <v>161</v>
      </c>
      <c r="D35" t="s">
        <v>400</v>
      </c>
      <c r="E35" t="s">
        <v>406</v>
      </c>
      <c r="F35" t="s">
        <v>409</v>
      </c>
      <c r="G35" s="38" t="s">
        <v>176</v>
      </c>
      <c r="H35" t="s">
        <v>164</v>
      </c>
      <c r="I35" t="s">
        <v>177</v>
      </c>
      <c r="J35" s="4">
        <v>0</v>
      </c>
      <c r="K35">
        <v>1</v>
      </c>
      <c r="L35" t="s">
        <v>179</v>
      </c>
      <c r="M35">
        <v>0</v>
      </c>
      <c r="N35" t="s">
        <v>8</v>
      </c>
      <c r="O35" t="s">
        <v>8</v>
      </c>
      <c r="P35" t="s">
        <v>8</v>
      </c>
      <c r="Q35" t="s">
        <v>8</v>
      </c>
      <c r="R35" t="s">
        <v>8</v>
      </c>
      <c r="S35" t="s">
        <v>8</v>
      </c>
      <c r="T35" t="s">
        <v>8</v>
      </c>
      <c r="U35" t="s">
        <v>8</v>
      </c>
      <c r="V35" s="17">
        <v>0</v>
      </c>
      <c r="W35">
        <v>6</v>
      </c>
      <c r="X35">
        <v>5</v>
      </c>
      <c r="Y35">
        <v>1</v>
      </c>
      <c r="Z35">
        <v>1</v>
      </c>
      <c r="AA35">
        <f t="shared" si="2"/>
        <v>6</v>
      </c>
      <c r="AB35">
        <v>6</v>
      </c>
      <c r="AC35">
        <v>3</v>
      </c>
      <c r="AD35">
        <v>16</v>
      </c>
      <c r="AE35" t="s">
        <v>94</v>
      </c>
      <c r="AF35">
        <v>1</v>
      </c>
      <c r="AG35">
        <v>8</v>
      </c>
      <c r="AH35" s="8" t="s">
        <v>96</v>
      </c>
      <c r="AI35" t="s">
        <v>8</v>
      </c>
      <c r="AJ35" t="s">
        <v>8</v>
      </c>
      <c r="AK35">
        <v>81052</v>
      </c>
      <c r="AL35">
        <f t="shared" si="7"/>
        <v>76071.407048528155</v>
      </c>
      <c r="AM35" s="8" t="s">
        <v>105</v>
      </c>
      <c r="AN35">
        <v>125</v>
      </c>
      <c r="AO35">
        <v>1169</v>
      </c>
      <c r="AP35" s="17">
        <v>414</v>
      </c>
      <c r="AQ35">
        <v>98</v>
      </c>
      <c r="AR35">
        <v>784</v>
      </c>
      <c r="AS35">
        <v>384</v>
      </c>
      <c r="AT35" s="17" t="s">
        <v>45</v>
      </c>
      <c r="AU35">
        <f t="shared" si="4"/>
        <v>13</v>
      </c>
      <c r="AV35">
        <f t="shared" si="5"/>
        <v>192</v>
      </c>
      <c r="AW35">
        <f t="shared" si="6"/>
        <v>15</v>
      </c>
      <c r="AX35" s="17" t="s">
        <v>45</v>
      </c>
      <c r="BB35" t="s">
        <v>162</v>
      </c>
      <c r="BC35" t="s">
        <v>160</v>
      </c>
      <c r="BD35">
        <v>1</v>
      </c>
      <c r="BE35" t="s">
        <v>181</v>
      </c>
      <c r="BF35" t="s">
        <v>8</v>
      </c>
    </row>
    <row r="36" spans="1:58" outlineLevel="1" x14ac:dyDescent="0.3">
      <c r="A36" t="s">
        <v>180</v>
      </c>
      <c r="C36" t="s">
        <v>161</v>
      </c>
      <c r="D36" t="s">
        <v>400</v>
      </c>
      <c r="E36" t="s">
        <v>406</v>
      </c>
      <c r="F36" t="s">
        <v>409</v>
      </c>
      <c r="G36" s="38" t="s">
        <v>178</v>
      </c>
      <c r="H36" t="s">
        <v>164</v>
      </c>
      <c r="I36" t="s">
        <v>182</v>
      </c>
      <c r="J36" s="4">
        <v>0</v>
      </c>
      <c r="K36">
        <v>1</v>
      </c>
      <c r="L36" t="s">
        <v>185</v>
      </c>
      <c r="M36">
        <v>0</v>
      </c>
      <c r="N36" t="s">
        <v>8</v>
      </c>
      <c r="O36" t="s">
        <v>8</v>
      </c>
      <c r="P36" t="s">
        <v>8</v>
      </c>
      <c r="Q36" t="s">
        <v>8</v>
      </c>
      <c r="R36" t="s">
        <v>8</v>
      </c>
      <c r="S36" t="s">
        <v>8</v>
      </c>
      <c r="T36" t="s">
        <v>8</v>
      </c>
      <c r="U36" t="s">
        <v>8</v>
      </c>
      <c r="V36" s="17">
        <v>0</v>
      </c>
      <c r="W36">
        <v>6</v>
      </c>
      <c r="X36">
        <v>5</v>
      </c>
      <c r="Y36">
        <v>1</v>
      </c>
      <c r="Z36">
        <v>1</v>
      </c>
      <c r="AA36">
        <f t="shared" si="2"/>
        <v>6</v>
      </c>
      <c r="AB36">
        <v>6</v>
      </c>
      <c r="AC36">
        <v>3</v>
      </c>
      <c r="AD36">
        <v>16</v>
      </c>
      <c r="AE36" t="s">
        <v>94</v>
      </c>
      <c r="AF36">
        <v>1</v>
      </c>
      <c r="AG36">
        <v>8</v>
      </c>
      <c r="AH36" s="8" t="s">
        <v>96</v>
      </c>
      <c r="AI36" t="s">
        <v>8</v>
      </c>
      <c r="AJ36" t="s">
        <v>8</v>
      </c>
      <c r="AK36">
        <v>81052</v>
      </c>
      <c r="AL36">
        <f t="shared" si="7"/>
        <v>76071.407048528155</v>
      </c>
      <c r="AM36" s="8" t="s">
        <v>105</v>
      </c>
      <c r="AN36">
        <v>125</v>
      </c>
      <c r="AO36">
        <v>1169</v>
      </c>
      <c r="AP36" s="17">
        <v>414</v>
      </c>
      <c r="AQ36">
        <v>98</v>
      </c>
      <c r="AR36">
        <v>784</v>
      </c>
      <c r="AS36">
        <v>384</v>
      </c>
      <c r="AT36" s="17" t="s">
        <v>45</v>
      </c>
      <c r="AU36">
        <f t="shared" si="4"/>
        <v>13</v>
      </c>
      <c r="AV36">
        <f t="shared" si="5"/>
        <v>192</v>
      </c>
      <c r="AW36">
        <f t="shared" si="6"/>
        <v>15</v>
      </c>
      <c r="AX36" s="17" t="s">
        <v>45</v>
      </c>
      <c r="BB36" t="s">
        <v>162</v>
      </c>
      <c r="BC36" t="s">
        <v>160</v>
      </c>
      <c r="BD36">
        <v>1</v>
      </c>
      <c r="BE36" t="s">
        <v>186</v>
      </c>
      <c r="BF36" t="s">
        <v>23</v>
      </c>
    </row>
    <row r="37" spans="1:58" outlineLevel="1" x14ac:dyDescent="0.3">
      <c r="A37" t="s">
        <v>183</v>
      </c>
      <c r="C37" t="s">
        <v>161</v>
      </c>
      <c r="D37" t="s">
        <v>400</v>
      </c>
      <c r="E37" t="s">
        <v>406</v>
      </c>
      <c r="F37" t="s">
        <v>409</v>
      </c>
      <c r="G37" s="38" t="s">
        <v>184</v>
      </c>
      <c r="H37" t="s">
        <v>164</v>
      </c>
      <c r="I37" t="s">
        <v>187</v>
      </c>
      <c r="J37" s="4">
        <v>0</v>
      </c>
      <c r="K37">
        <v>1</v>
      </c>
      <c r="L37" t="s">
        <v>254</v>
      </c>
      <c r="M37">
        <v>0</v>
      </c>
      <c r="N37" t="s">
        <v>8</v>
      </c>
      <c r="O37" t="s">
        <v>8</v>
      </c>
      <c r="P37" t="s">
        <v>8</v>
      </c>
      <c r="Q37" t="s">
        <v>8</v>
      </c>
      <c r="R37" t="s">
        <v>8</v>
      </c>
      <c r="S37" t="s">
        <v>8</v>
      </c>
      <c r="T37" t="s">
        <v>8</v>
      </c>
      <c r="U37" t="s">
        <v>8</v>
      </c>
      <c r="V37" s="17">
        <v>0</v>
      </c>
      <c r="W37">
        <v>6</v>
      </c>
      <c r="X37">
        <v>5</v>
      </c>
      <c r="Y37">
        <v>1</v>
      </c>
      <c r="Z37">
        <v>1</v>
      </c>
      <c r="AA37">
        <f t="shared" si="2"/>
        <v>6</v>
      </c>
      <c r="AB37">
        <v>6</v>
      </c>
      <c r="AC37">
        <v>3</v>
      </c>
      <c r="AD37">
        <v>16</v>
      </c>
      <c r="AE37" t="s">
        <v>94</v>
      </c>
      <c r="AF37">
        <v>1</v>
      </c>
      <c r="AG37">
        <v>8</v>
      </c>
      <c r="AH37" s="8" t="s">
        <v>96</v>
      </c>
      <c r="AI37" t="s">
        <v>8</v>
      </c>
      <c r="AJ37" t="s">
        <v>8</v>
      </c>
      <c r="AK37">
        <v>81052</v>
      </c>
      <c r="AL37">
        <f t="shared" si="7"/>
        <v>74549.706201272784</v>
      </c>
      <c r="AM37" s="8" t="s">
        <v>105</v>
      </c>
      <c r="AN37">
        <v>125</v>
      </c>
      <c r="AO37">
        <v>1169</v>
      </c>
      <c r="AP37" s="17">
        <v>414</v>
      </c>
      <c r="AQ37">
        <v>96</v>
      </c>
      <c r="AR37">
        <v>784</v>
      </c>
      <c r="AS37">
        <v>384</v>
      </c>
      <c r="AT37" s="17" t="s">
        <v>45</v>
      </c>
      <c r="AU37">
        <f t="shared" si="4"/>
        <v>14</v>
      </c>
      <c r="AV37">
        <f t="shared" si="5"/>
        <v>192</v>
      </c>
      <c r="AW37">
        <f t="shared" si="6"/>
        <v>15</v>
      </c>
      <c r="AX37" s="17" t="s">
        <v>45</v>
      </c>
      <c r="BB37" t="s">
        <v>162</v>
      </c>
      <c r="BC37" t="s">
        <v>160</v>
      </c>
      <c r="BD37">
        <v>1</v>
      </c>
      <c r="BE37" t="s">
        <v>190</v>
      </c>
      <c r="BF37" t="s">
        <v>8</v>
      </c>
    </row>
    <row r="38" spans="1:58" outlineLevel="1" x14ac:dyDescent="0.3">
      <c r="A38" t="s">
        <v>188</v>
      </c>
      <c r="C38" t="s">
        <v>161</v>
      </c>
      <c r="D38" t="s">
        <v>400</v>
      </c>
      <c r="E38" t="s">
        <v>406</v>
      </c>
      <c r="F38" t="s">
        <v>409</v>
      </c>
      <c r="G38" s="38" t="s">
        <v>189</v>
      </c>
      <c r="H38" t="s">
        <v>164</v>
      </c>
      <c r="I38" t="s">
        <v>193</v>
      </c>
      <c r="J38" s="4">
        <v>0</v>
      </c>
      <c r="K38">
        <v>0</v>
      </c>
      <c r="L38" t="s">
        <v>8</v>
      </c>
      <c r="M38">
        <v>1</v>
      </c>
      <c r="N38" t="s">
        <v>194</v>
      </c>
      <c r="O38" t="s">
        <v>8</v>
      </c>
      <c r="P38" t="s">
        <v>8</v>
      </c>
      <c r="Q38" t="s">
        <v>8</v>
      </c>
      <c r="R38" t="s">
        <v>8</v>
      </c>
      <c r="S38" t="s">
        <v>8</v>
      </c>
      <c r="T38" t="s">
        <v>8</v>
      </c>
      <c r="U38" t="s">
        <v>8</v>
      </c>
      <c r="V38" s="17">
        <v>0</v>
      </c>
      <c r="W38">
        <v>6</v>
      </c>
      <c r="X38">
        <v>5</v>
      </c>
      <c r="Y38">
        <v>1</v>
      </c>
      <c r="Z38">
        <v>1</v>
      </c>
      <c r="AA38">
        <f t="shared" si="2"/>
        <v>6</v>
      </c>
      <c r="AB38">
        <v>6</v>
      </c>
      <c r="AC38">
        <v>3</v>
      </c>
      <c r="AD38">
        <v>16</v>
      </c>
      <c r="AE38" t="s">
        <v>94</v>
      </c>
      <c r="AF38">
        <v>1</v>
      </c>
      <c r="AG38">
        <v>8</v>
      </c>
      <c r="AH38" s="8" t="s">
        <v>96</v>
      </c>
      <c r="AI38" t="s">
        <v>8</v>
      </c>
      <c r="AJ38" t="s">
        <v>8</v>
      </c>
      <c r="AK38">
        <v>81052</v>
      </c>
      <c r="AL38">
        <f t="shared" si="7"/>
        <v>74549.706201272784</v>
      </c>
      <c r="AM38" s="8" t="s">
        <v>105</v>
      </c>
      <c r="AN38">
        <v>125</v>
      </c>
      <c r="AO38">
        <v>1169</v>
      </c>
      <c r="AP38" s="17">
        <v>414</v>
      </c>
      <c r="AQ38">
        <v>96</v>
      </c>
      <c r="AR38">
        <v>784</v>
      </c>
      <c r="AS38">
        <v>384</v>
      </c>
      <c r="AT38" s="17" t="s">
        <v>45</v>
      </c>
      <c r="AU38">
        <f t="shared" si="4"/>
        <v>14</v>
      </c>
      <c r="AV38">
        <f t="shared" si="5"/>
        <v>192</v>
      </c>
      <c r="AW38">
        <f t="shared" si="6"/>
        <v>15</v>
      </c>
      <c r="AX38" s="17" t="s">
        <v>45</v>
      </c>
      <c r="BB38" t="s">
        <v>162</v>
      </c>
      <c r="BC38" t="s">
        <v>160</v>
      </c>
      <c r="BD38">
        <v>0</v>
      </c>
      <c r="BE38" t="s">
        <v>8</v>
      </c>
      <c r="BF38" t="s">
        <v>8</v>
      </c>
    </row>
    <row r="39" spans="1:58" outlineLevel="1" x14ac:dyDescent="0.3">
      <c r="A39" t="s">
        <v>191</v>
      </c>
      <c r="C39" t="s">
        <v>161</v>
      </c>
      <c r="D39" t="s">
        <v>400</v>
      </c>
      <c r="E39" t="s">
        <v>406</v>
      </c>
      <c r="F39" t="s">
        <v>409</v>
      </c>
      <c r="G39" s="38" t="s">
        <v>192</v>
      </c>
      <c r="H39" t="s">
        <v>164</v>
      </c>
      <c r="I39" t="s">
        <v>193</v>
      </c>
      <c r="J39" s="4">
        <v>0</v>
      </c>
      <c r="K39">
        <v>0</v>
      </c>
      <c r="L39" t="s">
        <v>8</v>
      </c>
      <c r="M39">
        <v>1</v>
      </c>
      <c r="N39" t="s">
        <v>194</v>
      </c>
      <c r="O39" t="s">
        <v>8</v>
      </c>
      <c r="P39" t="s">
        <v>8</v>
      </c>
      <c r="Q39" t="s">
        <v>8</v>
      </c>
      <c r="R39" t="s">
        <v>8</v>
      </c>
      <c r="S39" t="s">
        <v>8</v>
      </c>
      <c r="T39" t="s">
        <v>8</v>
      </c>
      <c r="U39" t="s">
        <v>8</v>
      </c>
      <c r="V39" s="17">
        <v>0</v>
      </c>
      <c r="W39">
        <v>6</v>
      </c>
      <c r="X39">
        <v>5</v>
      </c>
      <c r="Y39">
        <v>1</v>
      </c>
      <c r="Z39">
        <v>1</v>
      </c>
      <c r="AA39">
        <f t="shared" si="2"/>
        <v>6</v>
      </c>
      <c r="AB39">
        <v>6</v>
      </c>
      <c r="AC39">
        <v>3</v>
      </c>
      <c r="AD39">
        <v>16</v>
      </c>
      <c r="AE39" t="s">
        <v>94</v>
      </c>
      <c r="AF39">
        <v>1</v>
      </c>
      <c r="AG39">
        <v>8</v>
      </c>
      <c r="AH39" s="8" t="s">
        <v>96</v>
      </c>
      <c r="AI39" t="s">
        <v>8</v>
      </c>
      <c r="AJ39" t="s">
        <v>8</v>
      </c>
      <c r="AK39">
        <v>81052</v>
      </c>
      <c r="AL39">
        <f t="shared" si="7"/>
        <v>74549.706201272784</v>
      </c>
      <c r="AM39" s="8" t="s">
        <v>105</v>
      </c>
      <c r="AN39">
        <v>125</v>
      </c>
      <c r="AO39">
        <v>1169</v>
      </c>
      <c r="AP39" s="17">
        <v>414</v>
      </c>
      <c r="AQ39">
        <v>96</v>
      </c>
      <c r="AR39">
        <v>784</v>
      </c>
      <c r="AS39">
        <v>384</v>
      </c>
      <c r="AT39" s="17" t="s">
        <v>45</v>
      </c>
      <c r="AU39">
        <f t="shared" si="4"/>
        <v>14</v>
      </c>
      <c r="AV39">
        <f t="shared" si="5"/>
        <v>192</v>
      </c>
      <c r="AW39">
        <f t="shared" si="6"/>
        <v>15</v>
      </c>
      <c r="AX39" s="17" t="s">
        <v>45</v>
      </c>
      <c r="BB39" t="s">
        <v>162</v>
      </c>
      <c r="BC39" t="s">
        <v>160</v>
      </c>
      <c r="BD39">
        <v>0</v>
      </c>
      <c r="BE39" s="11" t="s">
        <v>8</v>
      </c>
      <c r="BF39" s="11" t="s">
        <v>8</v>
      </c>
    </row>
    <row r="40" spans="1:58" outlineLevel="1" x14ac:dyDescent="0.3">
      <c r="A40" t="s">
        <v>195</v>
      </c>
      <c r="C40" t="s">
        <v>161</v>
      </c>
      <c r="D40" t="s">
        <v>400</v>
      </c>
      <c r="E40" t="s">
        <v>406</v>
      </c>
      <c r="F40" t="s">
        <v>409</v>
      </c>
      <c r="G40" s="38" t="s">
        <v>192</v>
      </c>
      <c r="H40" t="s">
        <v>164</v>
      </c>
      <c r="I40" t="s">
        <v>197</v>
      </c>
      <c r="J40" s="4">
        <v>0</v>
      </c>
      <c r="K40">
        <v>0</v>
      </c>
      <c r="L40" t="s">
        <v>8</v>
      </c>
      <c r="M40">
        <v>1</v>
      </c>
      <c r="N40" t="s">
        <v>194</v>
      </c>
      <c r="O40" t="s">
        <v>8</v>
      </c>
      <c r="P40" t="s">
        <v>8</v>
      </c>
      <c r="Q40" t="s">
        <v>8</v>
      </c>
      <c r="R40" t="s">
        <v>8</v>
      </c>
      <c r="S40" t="s">
        <v>8</v>
      </c>
      <c r="T40" t="s">
        <v>8</v>
      </c>
      <c r="U40" t="s">
        <v>8</v>
      </c>
      <c r="V40" s="17">
        <v>0</v>
      </c>
      <c r="W40">
        <v>6</v>
      </c>
      <c r="X40">
        <v>5</v>
      </c>
      <c r="Y40">
        <v>1</v>
      </c>
      <c r="Z40">
        <v>1</v>
      </c>
      <c r="AA40">
        <f t="shared" si="2"/>
        <v>6</v>
      </c>
      <c r="AB40">
        <v>6</v>
      </c>
      <c r="AC40">
        <v>3</v>
      </c>
      <c r="AD40">
        <v>16</v>
      </c>
      <c r="AE40" t="s">
        <v>94</v>
      </c>
      <c r="AF40">
        <v>1</v>
      </c>
      <c r="AG40">
        <v>8</v>
      </c>
      <c r="AH40" s="8" t="s">
        <v>96</v>
      </c>
      <c r="AI40" t="s">
        <v>8</v>
      </c>
      <c r="AJ40" t="s">
        <v>8</v>
      </c>
      <c r="AK40">
        <v>81052</v>
      </c>
      <c r="AL40">
        <f t="shared" si="7"/>
        <v>74549.706201272784</v>
      </c>
      <c r="AM40" s="8" t="s">
        <v>105</v>
      </c>
      <c r="AN40">
        <v>125</v>
      </c>
      <c r="AO40">
        <v>1169</v>
      </c>
      <c r="AP40" s="17">
        <v>414</v>
      </c>
      <c r="AQ40">
        <v>96</v>
      </c>
      <c r="AR40">
        <v>784</v>
      </c>
      <c r="AS40">
        <v>384</v>
      </c>
      <c r="AT40" s="17" t="s">
        <v>45</v>
      </c>
      <c r="AU40">
        <f t="shared" si="4"/>
        <v>14</v>
      </c>
      <c r="AV40">
        <f t="shared" si="5"/>
        <v>192</v>
      </c>
      <c r="AW40">
        <f t="shared" si="6"/>
        <v>15</v>
      </c>
      <c r="AX40" s="17" t="s">
        <v>45</v>
      </c>
      <c r="BB40" t="s">
        <v>162</v>
      </c>
      <c r="BC40" t="s">
        <v>160</v>
      </c>
      <c r="BD40">
        <v>0</v>
      </c>
      <c r="BE40" s="11" t="s">
        <v>8</v>
      </c>
      <c r="BF40" s="11" t="s">
        <v>8</v>
      </c>
    </row>
    <row r="41" spans="1:58" outlineLevel="1" x14ac:dyDescent="0.3">
      <c r="A41" t="s">
        <v>196</v>
      </c>
      <c r="C41" t="s">
        <v>161</v>
      </c>
      <c r="D41" t="s">
        <v>400</v>
      </c>
      <c r="E41" t="s">
        <v>406</v>
      </c>
      <c r="F41" t="s">
        <v>409</v>
      </c>
      <c r="G41" s="38" t="s">
        <v>192</v>
      </c>
      <c r="H41" t="s">
        <v>164</v>
      </c>
      <c r="I41" t="s">
        <v>199</v>
      </c>
      <c r="J41" s="4">
        <v>0</v>
      </c>
      <c r="K41">
        <v>0</v>
      </c>
      <c r="L41" t="s">
        <v>8</v>
      </c>
      <c r="M41">
        <v>1</v>
      </c>
      <c r="N41" t="s">
        <v>172</v>
      </c>
      <c r="O41" t="s">
        <v>8</v>
      </c>
      <c r="P41" t="s">
        <v>8</v>
      </c>
      <c r="Q41" t="s">
        <v>8</v>
      </c>
      <c r="R41" t="s">
        <v>8</v>
      </c>
      <c r="S41" t="s">
        <v>8</v>
      </c>
      <c r="T41" t="s">
        <v>8</v>
      </c>
      <c r="U41" t="s">
        <v>8</v>
      </c>
      <c r="V41" s="17">
        <v>0</v>
      </c>
      <c r="W41">
        <v>6</v>
      </c>
      <c r="X41">
        <v>5</v>
      </c>
      <c r="Y41">
        <v>1</v>
      </c>
      <c r="Z41">
        <v>1</v>
      </c>
      <c r="AA41">
        <f t="shared" si="2"/>
        <v>6</v>
      </c>
      <c r="AB41" t="s">
        <v>8</v>
      </c>
      <c r="AC41">
        <v>3</v>
      </c>
      <c r="AD41">
        <v>16</v>
      </c>
      <c r="AE41" t="s">
        <v>94</v>
      </c>
      <c r="AF41">
        <v>1</v>
      </c>
      <c r="AG41">
        <v>8</v>
      </c>
      <c r="AH41" s="8" t="s">
        <v>96</v>
      </c>
      <c r="AI41" t="s">
        <v>8</v>
      </c>
      <c r="AJ41" t="s">
        <v>8</v>
      </c>
      <c r="AK41">
        <v>81052</v>
      </c>
      <c r="AL41">
        <f t="shared" si="7"/>
        <v>74549.706201272784</v>
      </c>
      <c r="AM41" s="8" t="s">
        <v>105</v>
      </c>
      <c r="AN41">
        <v>125</v>
      </c>
      <c r="AO41">
        <v>1169</v>
      </c>
      <c r="AP41" s="17">
        <v>414</v>
      </c>
      <c r="AQ41">
        <v>96</v>
      </c>
      <c r="AR41">
        <v>784</v>
      </c>
      <c r="AS41">
        <v>384</v>
      </c>
      <c r="AT41" s="17" t="s">
        <v>45</v>
      </c>
      <c r="AU41">
        <f t="shared" si="4"/>
        <v>14</v>
      </c>
      <c r="AV41">
        <f t="shared" si="5"/>
        <v>192</v>
      </c>
      <c r="AW41">
        <f t="shared" si="6"/>
        <v>15</v>
      </c>
      <c r="AX41" s="17" t="s">
        <v>45</v>
      </c>
      <c r="BB41" t="s">
        <v>162</v>
      </c>
      <c r="BC41" t="s">
        <v>160</v>
      </c>
      <c r="BD41">
        <v>1</v>
      </c>
      <c r="BE41" s="11" t="s">
        <v>200</v>
      </c>
      <c r="BF41" s="11" t="s">
        <v>8</v>
      </c>
    </row>
    <row r="42" spans="1:58" outlineLevel="1" x14ac:dyDescent="0.3">
      <c r="A42" t="s">
        <v>198</v>
      </c>
      <c r="C42" t="s">
        <v>161</v>
      </c>
      <c r="D42" t="s">
        <v>400</v>
      </c>
      <c r="E42" t="s">
        <v>406</v>
      </c>
      <c r="F42" t="s">
        <v>409</v>
      </c>
      <c r="G42" s="38" t="s">
        <v>192</v>
      </c>
      <c r="H42" t="s">
        <v>164</v>
      </c>
      <c r="I42" t="s">
        <v>193</v>
      </c>
      <c r="J42" s="4">
        <v>0</v>
      </c>
      <c r="K42">
        <v>0</v>
      </c>
      <c r="L42" t="s">
        <v>8</v>
      </c>
      <c r="M42">
        <v>1</v>
      </c>
      <c r="N42" t="s">
        <v>194</v>
      </c>
      <c r="O42" t="s">
        <v>8</v>
      </c>
      <c r="P42" t="s">
        <v>8</v>
      </c>
      <c r="Q42" t="s">
        <v>8</v>
      </c>
      <c r="R42" t="s">
        <v>8</v>
      </c>
      <c r="S42" t="s">
        <v>8</v>
      </c>
      <c r="T42" t="s">
        <v>8</v>
      </c>
      <c r="U42" t="s">
        <v>8</v>
      </c>
      <c r="V42" s="17">
        <v>0</v>
      </c>
      <c r="W42">
        <v>6</v>
      </c>
      <c r="X42">
        <v>5</v>
      </c>
      <c r="Y42">
        <v>1</v>
      </c>
      <c r="Z42">
        <v>1</v>
      </c>
      <c r="AA42">
        <f t="shared" si="2"/>
        <v>6</v>
      </c>
      <c r="AB42">
        <v>6</v>
      </c>
      <c r="AC42">
        <v>3</v>
      </c>
      <c r="AD42">
        <v>16</v>
      </c>
      <c r="AE42" t="s">
        <v>94</v>
      </c>
      <c r="AF42">
        <v>1</v>
      </c>
      <c r="AG42">
        <v>8</v>
      </c>
      <c r="AH42" s="8" t="s">
        <v>96</v>
      </c>
      <c r="AI42" t="s">
        <v>8</v>
      </c>
      <c r="AJ42" t="s">
        <v>8</v>
      </c>
      <c r="AK42">
        <v>81052</v>
      </c>
      <c r="AL42">
        <f t="shared" si="7"/>
        <v>74549.706201272784</v>
      </c>
      <c r="AM42" s="8" t="s">
        <v>105</v>
      </c>
      <c r="AN42">
        <v>125</v>
      </c>
      <c r="AO42">
        <v>1169</v>
      </c>
      <c r="AP42" s="17">
        <v>414</v>
      </c>
      <c r="AQ42">
        <v>96</v>
      </c>
      <c r="AR42">
        <v>784</v>
      </c>
      <c r="AS42">
        <v>384</v>
      </c>
      <c r="AT42" s="17" t="s">
        <v>45</v>
      </c>
      <c r="AU42">
        <f t="shared" si="4"/>
        <v>14</v>
      </c>
      <c r="AV42">
        <f t="shared" si="5"/>
        <v>192</v>
      </c>
      <c r="AW42">
        <f t="shared" si="6"/>
        <v>15</v>
      </c>
      <c r="AX42" s="17" t="s">
        <v>45</v>
      </c>
      <c r="BB42" t="s">
        <v>162</v>
      </c>
      <c r="BC42" t="s">
        <v>160</v>
      </c>
      <c r="BD42">
        <v>0</v>
      </c>
      <c r="BE42" s="11" t="s">
        <v>8</v>
      </c>
      <c r="BF42" s="11" t="s">
        <v>8</v>
      </c>
    </row>
    <row r="43" spans="1:58" outlineLevel="1" x14ac:dyDescent="0.3">
      <c r="A43" t="s">
        <v>201</v>
      </c>
      <c r="C43" t="s">
        <v>161</v>
      </c>
      <c r="D43" t="s">
        <v>400</v>
      </c>
      <c r="E43" t="s">
        <v>406</v>
      </c>
      <c r="F43" t="s">
        <v>409</v>
      </c>
      <c r="G43" s="38" t="s">
        <v>192</v>
      </c>
      <c r="H43" t="s">
        <v>164</v>
      </c>
      <c r="I43" t="s">
        <v>193</v>
      </c>
      <c r="J43" s="4">
        <v>0</v>
      </c>
      <c r="K43">
        <v>0</v>
      </c>
      <c r="L43" t="s">
        <v>8</v>
      </c>
      <c r="M43">
        <v>1</v>
      </c>
      <c r="N43" t="s">
        <v>194</v>
      </c>
      <c r="O43" t="s">
        <v>8</v>
      </c>
      <c r="P43" t="s">
        <v>8</v>
      </c>
      <c r="Q43" t="s">
        <v>8</v>
      </c>
      <c r="R43" t="s">
        <v>8</v>
      </c>
      <c r="S43" t="s">
        <v>8</v>
      </c>
      <c r="T43" t="s">
        <v>8</v>
      </c>
      <c r="U43" t="s">
        <v>8</v>
      </c>
      <c r="V43" s="17">
        <v>0</v>
      </c>
      <c r="W43">
        <v>6</v>
      </c>
      <c r="X43">
        <v>5</v>
      </c>
      <c r="Y43">
        <v>1</v>
      </c>
      <c r="Z43">
        <v>1</v>
      </c>
      <c r="AA43">
        <f t="shared" si="2"/>
        <v>6</v>
      </c>
      <c r="AB43">
        <v>6</v>
      </c>
      <c r="AC43">
        <v>3</v>
      </c>
      <c r="AD43">
        <v>16</v>
      </c>
      <c r="AE43" t="s">
        <v>94</v>
      </c>
      <c r="AF43">
        <v>1</v>
      </c>
      <c r="AG43">
        <v>8</v>
      </c>
      <c r="AH43" s="8" t="s">
        <v>96</v>
      </c>
      <c r="AI43" t="s">
        <v>8</v>
      </c>
      <c r="AJ43" t="s">
        <v>8</v>
      </c>
      <c r="AK43">
        <v>81052</v>
      </c>
      <c r="AL43">
        <f t="shared" si="7"/>
        <v>74549.706201272784</v>
      </c>
      <c r="AM43" s="8" t="s">
        <v>105</v>
      </c>
      <c r="AN43">
        <v>125</v>
      </c>
      <c r="AO43">
        <v>1169</v>
      </c>
      <c r="AP43" s="17">
        <v>414</v>
      </c>
      <c r="AQ43">
        <v>96</v>
      </c>
      <c r="AR43">
        <v>784</v>
      </c>
      <c r="AS43">
        <v>384</v>
      </c>
      <c r="AT43" s="17" t="s">
        <v>45</v>
      </c>
      <c r="AU43">
        <f t="shared" si="4"/>
        <v>14</v>
      </c>
      <c r="AV43">
        <f t="shared" si="5"/>
        <v>192</v>
      </c>
      <c r="AW43">
        <f t="shared" si="6"/>
        <v>15</v>
      </c>
      <c r="AX43" s="17" t="s">
        <v>45</v>
      </c>
      <c r="BB43" t="s">
        <v>162</v>
      </c>
      <c r="BC43" t="s">
        <v>160</v>
      </c>
      <c r="BD43">
        <v>0</v>
      </c>
      <c r="BE43" s="11" t="s">
        <v>8</v>
      </c>
      <c r="BF43" s="11" t="s">
        <v>8</v>
      </c>
    </row>
    <row r="44" spans="1:58" outlineLevel="1" x14ac:dyDescent="0.3">
      <c r="A44" t="s">
        <v>202</v>
      </c>
      <c r="C44" t="s">
        <v>161</v>
      </c>
      <c r="D44" t="s">
        <v>400</v>
      </c>
      <c r="E44" t="s">
        <v>406</v>
      </c>
      <c r="F44" t="s">
        <v>409</v>
      </c>
      <c r="G44" s="38" t="s">
        <v>192</v>
      </c>
      <c r="H44" t="s">
        <v>164</v>
      </c>
      <c r="I44" t="s">
        <v>264</v>
      </c>
      <c r="J44" s="4">
        <v>1</v>
      </c>
      <c r="K44">
        <v>0</v>
      </c>
      <c r="L44" t="s">
        <v>8</v>
      </c>
      <c r="M44">
        <v>0</v>
      </c>
      <c r="N44" t="s">
        <v>8</v>
      </c>
      <c r="O44">
        <v>1</v>
      </c>
      <c r="P44">
        <v>1</v>
      </c>
      <c r="Q44">
        <v>1</v>
      </c>
      <c r="R44">
        <v>1</v>
      </c>
      <c r="S44">
        <v>0</v>
      </c>
      <c r="T44" t="s">
        <v>8</v>
      </c>
      <c r="U44" t="s">
        <v>8</v>
      </c>
      <c r="V44" s="17">
        <v>1</v>
      </c>
      <c r="W44">
        <v>6</v>
      </c>
      <c r="X44">
        <v>5</v>
      </c>
      <c r="Y44">
        <v>1</v>
      </c>
      <c r="Z44">
        <v>1</v>
      </c>
      <c r="AA44">
        <f t="shared" si="2"/>
        <v>6</v>
      </c>
      <c r="AB44">
        <v>6</v>
      </c>
      <c r="AC44">
        <v>3</v>
      </c>
      <c r="AD44">
        <v>16</v>
      </c>
      <c r="AE44" t="s">
        <v>94</v>
      </c>
      <c r="AF44">
        <v>1</v>
      </c>
      <c r="AG44">
        <v>8</v>
      </c>
      <c r="AH44" s="8" t="s">
        <v>96</v>
      </c>
      <c r="AI44">
        <v>74967</v>
      </c>
      <c r="AJ44">
        <v>6085</v>
      </c>
      <c r="AK44">
        <f t="shared" ref="AK44:AK63" si="8">AI44+AJ44</f>
        <v>81052</v>
      </c>
      <c r="AL44">
        <f t="shared" si="7"/>
        <v>74549.706201272784</v>
      </c>
      <c r="AM44" s="8" t="s">
        <v>105</v>
      </c>
      <c r="AN44">
        <v>125</v>
      </c>
      <c r="AO44">
        <v>1169</v>
      </c>
      <c r="AP44" s="17">
        <v>414</v>
      </c>
      <c r="AQ44">
        <v>96</v>
      </c>
      <c r="AR44">
        <v>784</v>
      </c>
      <c r="AS44">
        <v>384</v>
      </c>
      <c r="AT44" s="17" t="s">
        <v>45</v>
      </c>
      <c r="AU44">
        <f t="shared" si="4"/>
        <v>14</v>
      </c>
      <c r="AV44">
        <f t="shared" si="5"/>
        <v>192</v>
      </c>
      <c r="AW44">
        <f t="shared" si="6"/>
        <v>15</v>
      </c>
      <c r="AX44" s="17" t="s">
        <v>45</v>
      </c>
      <c r="BB44" t="s">
        <v>162</v>
      </c>
      <c r="BC44" t="s">
        <v>160</v>
      </c>
      <c r="BD44">
        <v>0</v>
      </c>
      <c r="BE44" s="11" t="s">
        <v>8</v>
      </c>
      <c r="BF44" s="11" t="s">
        <v>8</v>
      </c>
    </row>
    <row r="45" spans="1:58" s="3" customFormat="1" outlineLevel="1" x14ac:dyDescent="0.3">
      <c r="A45" s="3" t="s">
        <v>203</v>
      </c>
      <c r="C45" s="3" t="s">
        <v>161</v>
      </c>
      <c r="D45" s="3" t="s">
        <v>400</v>
      </c>
      <c r="E45" s="3" t="s">
        <v>406</v>
      </c>
      <c r="F45" s="3" t="s">
        <v>409</v>
      </c>
      <c r="G45" s="37" t="s">
        <v>204</v>
      </c>
      <c r="H45" s="3" t="s">
        <v>205</v>
      </c>
      <c r="I45" s="3" t="s">
        <v>263</v>
      </c>
      <c r="J45" s="5">
        <v>0</v>
      </c>
      <c r="K45" s="3">
        <v>0</v>
      </c>
      <c r="L45" s="3" t="s">
        <v>8</v>
      </c>
      <c r="M45" s="3">
        <v>1</v>
      </c>
      <c r="N45" s="3" t="s">
        <v>206</v>
      </c>
      <c r="O45" s="3">
        <v>1</v>
      </c>
      <c r="P45" s="3">
        <v>1</v>
      </c>
      <c r="Q45" s="3">
        <v>1</v>
      </c>
      <c r="R45" s="3">
        <v>1</v>
      </c>
      <c r="S45" s="3">
        <v>0</v>
      </c>
      <c r="T45" s="3" t="s">
        <v>8</v>
      </c>
      <c r="U45" s="3" t="s">
        <v>8</v>
      </c>
      <c r="V45" s="19">
        <v>1</v>
      </c>
      <c r="W45" s="3">
        <v>6</v>
      </c>
      <c r="X45" s="3">
        <v>5</v>
      </c>
      <c r="Y45" s="3">
        <v>1</v>
      </c>
      <c r="Z45" s="3">
        <v>1</v>
      </c>
      <c r="AA45" s="3">
        <f t="shared" si="2"/>
        <v>6</v>
      </c>
      <c r="AB45" s="3">
        <v>6</v>
      </c>
      <c r="AC45" s="3">
        <v>3</v>
      </c>
      <c r="AD45" s="3">
        <v>16</v>
      </c>
      <c r="AE45" s="3" t="s">
        <v>94</v>
      </c>
      <c r="AF45" s="3">
        <v>1</v>
      </c>
      <c r="AG45" s="3">
        <v>8</v>
      </c>
      <c r="AH45" s="23" t="s">
        <v>96</v>
      </c>
      <c r="AI45" s="3">
        <v>74965</v>
      </c>
      <c r="AJ45" s="3">
        <v>6087</v>
      </c>
      <c r="AK45" s="3">
        <f t="shared" si="8"/>
        <v>81052</v>
      </c>
      <c r="AL45" s="3">
        <f t="shared" si="7"/>
        <v>74549.706201272784</v>
      </c>
      <c r="AM45" s="23" t="s">
        <v>105</v>
      </c>
      <c r="AN45" s="3">
        <v>125</v>
      </c>
      <c r="AO45" s="3">
        <v>1169</v>
      </c>
      <c r="AP45" s="19">
        <v>414</v>
      </c>
      <c r="AQ45" s="3">
        <v>96</v>
      </c>
      <c r="AR45" s="3">
        <v>784</v>
      </c>
      <c r="AS45" s="3">
        <v>384</v>
      </c>
      <c r="AT45" s="19" t="s">
        <v>45</v>
      </c>
      <c r="AU45" s="3">
        <f t="shared" si="4"/>
        <v>14</v>
      </c>
      <c r="AV45" s="3">
        <f t="shared" si="5"/>
        <v>192</v>
      </c>
      <c r="AW45" s="3">
        <f t="shared" si="6"/>
        <v>15</v>
      </c>
      <c r="AX45" s="19" t="s">
        <v>45</v>
      </c>
      <c r="BA45" s="23"/>
      <c r="BB45" s="3" t="s">
        <v>162</v>
      </c>
      <c r="BC45" s="3" t="s">
        <v>160</v>
      </c>
      <c r="BD45" s="3">
        <v>0</v>
      </c>
      <c r="BE45" s="12" t="s">
        <v>8</v>
      </c>
      <c r="BF45" s="12" t="s">
        <v>8</v>
      </c>
    </row>
    <row r="46" spans="1:58" outlineLevel="1" x14ac:dyDescent="0.3">
      <c r="A46" s="10" t="s">
        <v>235</v>
      </c>
      <c r="B46" s="10"/>
      <c r="C46" t="s">
        <v>227</v>
      </c>
      <c r="D46" t="s">
        <v>400</v>
      </c>
      <c r="E46" t="s">
        <v>406</v>
      </c>
      <c r="F46" t="s">
        <v>409</v>
      </c>
      <c r="G46" s="40" t="s">
        <v>209</v>
      </c>
      <c r="J46" s="13">
        <v>0</v>
      </c>
      <c r="K46" s="11">
        <v>1</v>
      </c>
      <c r="L46" s="11" t="s">
        <v>255</v>
      </c>
      <c r="M46" s="11">
        <v>0</v>
      </c>
      <c r="N46" s="11" t="s">
        <v>8</v>
      </c>
      <c r="O46" s="11">
        <v>1</v>
      </c>
      <c r="P46" s="11">
        <v>0</v>
      </c>
      <c r="Q46" s="11" t="s">
        <v>8</v>
      </c>
      <c r="R46" s="11" t="s">
        <v>8</v>
      </c>
      <c r="S46" s="11" t="s">
        <v>8</v>
      </c>
      <c r="T46" s="11" t="s">
        <v>8</v>
      </c>
      <c r="U46" s="11" t="s">
        <v>8</v>
      </c>
      <c r="V46" s="17">
        <v>1</v>
      </c>
      <c r="W46">
        <v>6</v>
      </c>
      <c r="X46">
        <v>5</v>
      </c>
      <c r="Y46">
        <v>1</v>
      </c>
      <c r="Z46">
        <v>1</v>
      </c>
      <c r="AA46">
        <f t="shared" si="2"/>
        <v>6</v>
      </c>
      <c r="AB46">
        <v>6</v>
      </c>
      <c r="AC46">
        <v>3</v>
      </c>
      <c r="AD46">
        <v>16</v>
      </c>
      <c r="AE46" t="s">
        <v>94</v>
      </c>
      <c r="AF46">
        <v>1</v>
      </c>
      <c r="AG46">
        <v>8</v>
      </c>
      <c r="AH46" s="8" t="s">
        <v>96</v>
      </c>
      <c r="AI46">
        <v>74967</v>
      </c>
      <c r="AJ46">
        <v>6085</v>
      </c>
      <c r="AK46">
        <f t="shared" si="8"/>
        <v>81052</v>
      </c>
      <c r="AL46">
        <f t="shared" ref="AL46:AL63" si="9" xml:space="preserve"> 1508.06553301511 + 0.00210606006752809 * (AQ46*AR46*AS46) * ((AC46*AD46 + AF46*AG46) / (3*16 + 1*8)) * (AA46 / 5)</f>
        <v>74549.706201272769</v>
      </c>
      <c r="AM46" s="8" t="s">
        <v>105</v>
      </c>
      <c r="AN46">
        <v>125</v>
      </c>
      <c r="AO46">
        <v>1169</v>
      </c>
      <c r="AP46" s="17">
        <v>414</v>
      </c>
      <c r="AQ46">
        <v>96</v>
      </c>
      <c r="AR46">
        <v>784</v>
      </c>
      <c r="AS46">
        <v>384</v>
      </c>
      <c r="AT46" s="17" t="s">
        <v>45</v>
      </c>
      <c r="AU46">
        <f t="shared" si="4"/>
        <v>14</v>
      </c>
      <c r="AV46">
        <f t="shared" si="5"/>
        <v>192</v>
      </c>
      <c r="AW46">
        <f t="shared" si="6"/>
        <v>15</v>
      </c>
      <c r="AX46" s="17" t="s">
        <v>45</v>
      </c>
      <c r="BB46" t="s">
        <v>233</v>
      </c>
      <c r="BC46" t="s">
        <v>160</v>
      </c>
      <c r="BD46" s="11">
        <v>0</v>
      </c>
      <c r="BE46" s="11" t="s">
        <v>8</v>
      </c>
      <c r="BF46" s="11" t="s">
        <v>8</v>
      </c>
    </row>
    <row r="47" spans="1:58" outlineLevel="1" x14ac:dyDescent="0.3">
      <c r="A47" s="10" t="s">
        <v>236</v>
      </c>
      <c r="B47" s="10"/>
      <c r="C47" t="s">
        <v>227</v>
      </c>
      <c r="D47" t="s">
        <v>400</v>
      </c>
      <c r="E47" t="s">
        <v>406</v>
      </c>
      <c r="F47" t="s">
        <v>409</v>
      </c>
      <c r="G47" s="40" t="s">
        <v>210</v>
      </c>
      <c r="J47" s="13">
        <v>0</v>
      </c>
      <c r="K47" s="11">
        <v>1</v>
      </c>
      <c r="L47" s="11" t="s">
        <v>255</v>
      </c>
      <c r="M47" s="11">
        <v>0</v>
      </c>
      <c r="N47" s="11" t="s">
        <v>8</v>
      </c>
      <c r="O47" s="11">
        <v>1</v>
      </c>
      <c r="P47" s="11">
        <v>1</v>
      </c>
      <c r="Q47" s="11">
        <v>1</v>
      </c>
      <c r="R47" s="11">
        <v>0</v>
      </c>
      <c r="S47" s="11">
        <v>0</v>
      </c>
      <c r="T47" s="11" t="s">
        <v>8</v>
      </c>
      <c r="U47" s="11" t="s">
        <v>8</v>
      </c>
      <c r="V47" s="17">
        <v>1</v>
      </c>
      <c r="W47">
        <v>6</v>
      </c>
      <c r="X47">
        <v>5</v>
      </c>
      <c r="Y47">
        <v>1</v>
      </c>
      <c r="Z47">
        <v>1</v>
      </c>
      <c r="AA47">
        <f t="shared" si="2"/>
        <v>6</v>
      </c>
      <c r="AB47">
        <v>6</v>
      </c>
      <c r="AC47">
        <v>3</v>
      </c>
      <c r="AD47">
        <v>16</v>
      </c>
      <c r="AE47" t="s">
        <v>94</v>
      </c>
      <c r="AF47">
        <v>1</v>
      </c>
      <c r="AG47">
        <v>8</v>
      </c>
      <c r="AH47" s="8" t="s">
        <v>96</v>
      </c>
      <c r="AI47">
        <v>23033</v>
      </c>
      <c r="AJ47">
        <v>58019</v>
      </c>
      <c r="AK47">
        <f t="shared" si="8"/>
        <v>81052</v>
      </c>
      <c r="AL47">
        <f t="shared" si="9"/>
        <v>22708.360330151121</v>
      </c>
      <c r="AM47" s="8" t="s">
        <v>105</v>
      </c>
      <c r="AN47">
        <v>125</v>
      </c>
      <c r="AO47">
        <v>1169</v>
      </c>
      <c r="AP47" s="17">
        <v>414</v>
      </c>
      <c r="AQ47">
        <v>64</v>
      </c>
      <c r="AR47">
        <v>512</v>
      </c>
      <c r="AS47">
        <v>256</v>
      </c>
      <c r="AT47" s="17" t="s">
        <v>45</v>
      </c>
      <c r="AU47">
        <f t="shared" si="4"/>
        <v>30</v>
      </c>
      <c r="AV47">
        <f t="shared" si="5"/>
        <v>328</v>
      </c>
      <c r="AW47">
        <f t="shared" si="6"/>
        <v>79</v>
      </c>
      <c r="AX47" s="17" t="s">
        <v>45</v>
      </c>
      <c r="BB47" t="s">
        <v>234</v>
      </c>
      <c r="BC47" t="s">
        <v>160</v>
      </c>
      <c r="BD47" s="11">
        <v>0</v>
      </c>
      <c r="BE47" s="11" t="s">
        <v>8</v>
      </c>
      <c r="BF47" s="11" t="s">
        <v>8</v>
      </c>
    </row>
    <row r="48" spans="1:58" outlineLevel="1" x14ac:dyDescent="0.3">
      <c r="A48" s="10" t="s">
        <v>237</v>
      </c>
      <c r="B48" s="10"/>
      <c r="C48" t="s">
        <v>227</v>
      </c>
      <c r="D48" t="s">
        <v>400</v>
      </c>
      <c r="E48" t="s">
        <v>406</v>
      </c>
      <c r="F48" t="s">
        <v>409</v>
      </c>
      <c r="G48" s="40" t="s">
        <v>211</v>
      </c>
      <c r="J48" s="13">
        <v>0</v>
      </c>
      <c r="K48" s="11">
        <v>1</v>
      </c>
      <c r="L48" s="11" t="s">
        <v>255</v>
      </c>
      <c r="M48" s="11">
        <v>0</v>
      </c>
      <c r="N48" s="11" t="s">
        <v>8</v>
      </c>
      <c r="O48" s="11">
        <v>1</v>
      </c>
      <c r="P48" s="11">
        <v>1</v>
      </c>
      <c r="Q48" s="11">
        <v>1</v>
      </c>
      <c r="R48" s="11">
        <v>0</v>
      </c>
      <c r="S48" s="11">
        <v>0</v>
      </c>
      <c r="T48" s="11" t="s">
        <v>8</v>
      </c>
      <c r="U48" s="11" t="s">
        <v>8</v>
      </c>
      <c r="V48" s="17">
        <v>1</v>
      </c>
      <c r="W48">
        <v>6</v>
      </c>
      <c r="X48">
        <v>5</v>
      </c>
      <c r="Y48">
        <v>1</v>
      </c>
      <c r="Z48">
        <v>1</v>
      </c>
      <c r="AA48">
        <f t="shared" si="2"/>
        <v>6</v>
      </c>
      <c r="AB48">
        <v>6</v>
      </c>
      <c r="AC48">
        <v>3</v>
      </c>
      <c r="AD48">
        <v>16</v>
      </c>
      <c r="AE48" t="s">
        <v>94</v>
      </c>
      <c r="AF48">
        <v>1</v>
      </c>
      <c r="AG48">
        <v>8</v>
      </c>
      <c r="AH48" s="8" t="s">
        <v>96</v>
      </c>
      <c r="AI48">
        <v>4739</v>
      </c>
      <c r="AJ48">
        <v>76313</v>
      </c>
      <c r="AK48">
        <f t="shared" si="8"/>
        <v>81052</v>
      </c>
      <c r="AL48">
        <f t="shared" si="9"/>
        <v>4158.1023826571118</v>
      </c>
      <c r="AM48" s="8" t="s">
        <v>105</v>
      </c>
      <c r="AN48">
        <v>125</v>
      </c>
      <c r="AO48">
        <v>1169</v>
      </c>
      <c r="AP48" s="17">
        <v>414</v>
      </c>
      <c r="AQ48">
        <v>32</v>
      </c>
      <c r="AR48">
        <v>256</v>
      </c>
      <c r="AS48">
        <v>128</v>
      </c>
      <c r="AT48" s="17" t="s">
        <v>45</v>
      </c>
      <c r="AU48">
        <f t="shared" si="4"/>
        <v>46</v>
      </c>
      <c r="AV48">
        <f t="shared" si="5"/>
        <v>456</v>
      </c>
      <c r="AW48">
        <f t="shared" si="6"/>
        <v>143</v>
      </c>
      <c r="AX48" s="17" t="s">
        <v>45</v>
      </c>
      <c r="BB48" t="s">
        <v>234</v>
      </c>
      <c r="BC48" t="s">
        <v>160</v>
      </c>
      <c r="BD48" s="11">
        <v>0</v>
      </c>
      <c r="BE48" s="11" t="s">
        <v>8</v>
      </c>
      <c r="BF48" s="11" t="s">
        <v>8</v>
      </c>
    </row>
    <row r="49" spans="1:58" outlineLevel="1" x14ac:dyDescent="0.3">
      <c r="A49" s="10" t="s">
        <v>238</v>
      </c>
      <c r="B49" s="10"/>
      <c r="C49" t="s">
        <v>228</v>
      </c>
      <c r="D49" t="s">
        <v>400</v>
      </c>
      <c r="E49" t="s">
        <v>406</v>
      </c>
      <c r="F49" t="s">
        <v>409</v>
      </c>
      <c r="G49" s="40" t="s">
        <v>212</v>
      </c>
      <c r="J49" s="13">
        <v>0</v>
      </c>
      <c r="K49" s="11">
        <v>1</v>
      </c>
      <c r="L49" s="11" t="s">
        <v>255</v>
      </c>
      <c r="M49" s="11">
        <v>0</v>
      </c>
      <c r="N49" s="11" t="s">
        <v>8</v>
      </c>
      <c r="O49" s="11">
        <v>1</v>
      </c>
      <c r="P49" s="11">
        <v>0</v>
      </c>
      <c r="Q49" s="11">
        <v>1</v>
      </c>
      <c r="R49" s="11">
        <v>0</v>
      </c>
      <c r="S49" s="11">
        <v>0</v>
      </c>
      <c r="T49" s="11" t="s">
        <v>8</v>
      </c>
      <c r="U49" s="11" t="s">
        <v>8</v>
      </c>
      <c r="V49" s="17">
        <v>1</v>
      </c>
      <c r="W49">
        <v>6</v>
      </c>
      <c r="X49">
        <v>5</v>
      </c>
      <c r="Y49">
        <v>1</v>
      </c>
      <c r="Z49">
        <v>1</v>
      </c>
      <c r="AA49">
        <f t="shared" si="2"/>
        <v>6</v>
      </c>
      <c r="AB49">
        <v>6</v>
      </c>
      <c r="AC49">
        <v>2</v>
      </c>
      <c r="AD49">
        <v>16</v>
      </c>
      <c r="AE49" t="s">
        <v>94</v>
      </c>
      <c r="AF49">
        <v>1</v>
      </c>
      <c r="AG49">
        <v>8</v>
      </c>
      <c r="AH49" s="8" t="s">
        <v>96</v>
      </c>
      <c r="AI49">
        <v>74853</v>
      </c>
      <c r="AJ49">
        <v>6199</v>
      </c>
      <c r="AK49">
        <f t="shared" si="8"/>
        <v>81052</v>
      </c>
      <c r="AL49">
        <f t="shared" si="9"/>
        <v>53680.666010342022</v>
      </c>
      <c r="AM49" s="8" t="s">
        <v>105</v>
      </c>
      <c r="AN49">
        <v>125</v>
      </c>
      <c r="AO49">
        <v>1169</v>
      </c>
      <c r="AP49" s="17">
        <v>414</v>
      </c>
      <c r="AQ49">
        <v>96</v>
      </c>
      <c r="AR49">
        <v>784</v>
      </c>
      <c r="AS49">
        <v>384</v>
      </c>
      <c r="AT49" s="17" t="s">
        <v>45</v>
      </c>
      <c r="AU49">
        <f t="shared" si="4"/>
        <v>14</v>
      </c>
      <c r="AV49">
        <f t="shared" si="5"/>
        <v>192</v>
      </c>
      <c r="AW49">
        <f t="shared" si="6"/>
        <v>15</v>
      </c>
      <c r="AX49" s="17" t="s">
        <v>45</v>
      </c>
      <c r="BB49" t="s">
        <v>233</v>
      </c>
      <c r="BC49" t="s">
        <v>160</v>
      </c>
      <c r="BD49" s="11">
        <v>0</v>
      </c>
      <c r="BE49" s="11" t="s">
        <v>8</v>
      </c>
      <c r="BF49" s="11" t="s">
        <v>8</v>
      </c>
    </row>
    <row r="50" spans="1:58" outlineLevel="1" x14ac:dyDescent="0.3">
      <c r="A50" s="10" t="s">
        <v>239</v>
      </c>
      <c r="B50" s="10"/>
      <c r="C50" t="s">
        <v>228</v>
      </c>
      <c r="D50" t="s">
        <v>400</v>
      </c>
      <c r="E50" t="s">
        <v>406</v>
      </c>
      <c r="F50" t="s">
        <v>409</v>
      </c>
      <c r="G50" s="40" t="s">
        <v>213</v>
      </c>
      <c r="J50" s="13">
        <v>0</v>
      </c>
      <c r="K50" s="11">
        <v>1</v>
      </c>
      <c r="L50" s="11" t="s">
        <v>255</v>
      </c>
      <c r="M50" s="11">
        <v>0</v>
      </c>
      <c r="N50" s="11" t="s">
        <v>8</v>
      </c>
      <c r="O50" s="11">
        <v>1</v>
      </c>
      <c r="P50" s="11">
        <v>1</v>
      </c>
      <c r="Q50" s="11">
        <v>1</v>
      </c>
      <c r="R50" s="11">
        <v>0</v>
      </c>
      <c r="S50" s="11">
        <v>0</v>
      </c>
      <c r="T50" s="11" t="s">
        <v>8</v>
      </c>
      <c r="U50" s="11" t="s">
        <v>8</v>
      </c>
      <c r="V50" s="17">
        <v>1</v>
      </c>
      <c r="W50">
        <v>6</v>
      </c>
      <c r="X50">
        <v>5</v>
      </c>
      <c r="Y50">
        <v>1</v>
      </c>
      <c r="Z50">
        <v>1</v>
      </c>
      <c r="AA50">
        <f t="shared" si="2"/>
        <v>6</v>
      </c>
      <c r="AB50">
        <v>6</v>
      </c>
      <c r="AC50">
        <v>2</v>
      </c>
      <c r="AD50">
        <v>16</v>
      </c>
      <c r="AE50" t="s">
        <v>94</v>
      </c>
      <c r="AF50">
        <v>1</v>
      </c>
      <c r="AG50">
        <v>8</v>
      </c>
      <c r="AH50" s="8" t="s">
        <v>96</v>
      </c>
      <c r="AI50">
        <v>22999</v>
      </c>
      <c r="AJ50">
        <v>58053</v>
      </c>
      <c r="AK50">
        <f t="shared" si="8"/>
        <v>81052</v>
      </c>
      <c r="AL50">
        <f t="shared" si="9"/>
        <v>16651.133245255118</v>
      </c>
      <c r="AM50" s="8" t="s">
        <v>105</v>
      </c>
      <c r="AN50">
        <v>125</v>
      </c>
      <c r="AO50">
        <v>1169</v>
      </c>
      <c r="AP50" s="17">
        <v>414</v>
      </c>
      <c r="AQ50">
        <v>64</v>
      </c>
      <c r="AR50">
        <v>512</v>
      </c>
      <c r="AS50">
        <v>256</v>
      </c>
      <c r="AT50" s="17" t="s">
        <v>45</v>
      </c>
      <c r="AU50">
        <f t="shared" si="4"/>
        <v>30</v>
      </c>
      <c r="AV50">
        <f t="shared" si="5"/>
        <v>328</v>
      </c>
      <c r="AW50">
        <f t="shared" si="6"/>
        <v>79</v>
      </c>
      <c r="AX50" s="17" t="s">
        <v>45</v>
      </c>
      <c r="BB50" t="s">
        <v>234</v>
      </c>
      <c r="BC50" t="s">
        <v>160</v>
      </c>
      <c r="BD50" s="11">
        <v>0</v>
      </c>
      <c r="BE50" s="11" t="s">
        <v>8</v>
      </c>
      <c r="BF50" s="11" t="s">
        <v>8</v>
      </c>
    </row>
    <row r="51" spans="1:58" outlineLevel="1" x14ac:dyDescent="0.3">
      <c r="A51" s="10" t="s">
        <v>240</v>
      </c>
      <c r="B51" s="10"/>
      <c r="C51" t="s">
        <v>228</v>
      </c>
      <c r="D51" t="s">
        <v>400</v>
      </c>
      <c r="E51" t="s">
        <v>406</v>
      </c>
      <c r="F51" t="s">
        <v>409</v>
      </c>
      <c r="G51" s="40" t="s">
        <v>214</v>
      </c>
      <c r="J51" s="13">
        <v>0</v>
      </c>
      <c r="K51" s="11">
        <v>1</v>
      </c>
      <c r="L51" s="11" t="s">
        <v>255</v>
      </c>
      <c r="M51" s="11">
        <v>0</v>
      </c>
      <c r="N51" s="11" t="s">
        <v>8</v>
      </c>
      <c r="O51" s="11">
        <v>1</v>
      </c>
      <c r="P51" s="11">
        <v>1</v>
      </c>
      <c r="Q51" s="11">
        <v>1</v>
      </c>
      <c r="R51" s="11">
        <v>1</v>
      </c>
      <c r="S51" s="11">
        <v>0</v>
      </c>
      <c r="T51" s="11" t="s">
        <v>8</v>
      </c>
      <c r="U51" s="11" t="s">
        <v>8</v>
      </c>
      <c r="V51" s="17">
        <v>1</v>
      </c>
      <c r="W51">
        <v>6</v>
      </c>
      <c r="X51">
        <v>5</v>
      </c>
      <c r="Y51">
        <v>1</v>
      </c>
      <c r="Z51">
        <v>1</v>
      </c>
      <c r="AA51">
        <f t="shared" si="2"/>
        <v>6</v>
      </c>
      <c r="AB51">
        <v>6</v>
      </c>
      <c r="AC51">
        <v>2</v>
      </c>
      <c r="AD51">
        <v>16</v>
      </c>
      <c r="AE51" t="s">
        <v>94</v>
      </c>
      <c r="AF51">
        <v>1</v>
      </c>
      <c r="AG51">
        <v>8</v>
      </c>
      <c r="AH51" s="8" t="s">
        <v>96</v>
      </c>
      <c r="AI51">
        <v>4727</v>
      </c>
      <c r="AJ51">
        <v>76325</v>
      </c>
      <c r="AK51">
        <f t="shared" si="8"/>
        <v>81052</v>
      </c>
      <c r="AL51">
        <f t="shared" si="9"/>
        <v>3400.9489970451114</v>
      </c>
      <c r="AM51" s="8" t="s">
        <v>105</v>
      </c>
      <c r="AN51">
        <v>125</v>
      </c>
      <c r="AO51">
        <v>1169</v>
      </c>
      <c r="AP51" s="17">
        <v>414</v>
      </c>
      <c r="AQ51">
        <v>32</v>
      </c>
      <c r="AR51">
        <v>256</v>
      </c>
      <c r="AS51">
        <v>128</v>
      </c>
      <c r="AT51" s="17" t="s">
        <v>45</v>
      </c>
      <c r="AU51">
        <f t="shared" si="4"/>
        <v>46</v>
      </c>
      <c r="AV51">
        <f t="shared" si="5"/>
        <v>456</v>
      </c>
      <c r="AW51">
        <f t="shared" si="6"/>
        <v>143</v>
      </c>
      <c r="AX51" s="17" t="s">
        <v>45</v>
      </c>
      <c r="BB51" t="s">
        <v>234</v>
      </c>
      <c r="BC51" t="s">
        <v>160</v>
      </c>
      <c r="BD51" s="11">
        <v>0</v>
      </c>
      <c r="BE51" s="11" t="s">
        <v>8</v>
      </c>
      <c r="BF51" s="11" t="s">
        <v>8</v>
      </c>
    </row>
    <row r="52" spans="1:58" outlineLevel="1" x14ac:dyDescent="0.3">
      <c r="A52" s="10" t="s">
        <v>241</v>
      </c>
      <c r="B52" s="10"/>
      <c r="C52" t="s">
        <v>229</v>
      </c>
      <c r="D52" t="s">
        <v>400</v>
      </c>
      <c r="E52" t="s">
        <v>406</v>
      </c>
      <c r="F52" t="s">
        <v>409</v>
      </c>
      <c r="G52" s="40" t="s">
        <v>215</v>
      </c>
      <c r="J52" s="13">
        <v>0</v>
      </c>
      <c r="K52" s="11">
        <v>1</v>
      </c>
      <c r="L52" s="11" t="s">
        <v>255</v>
      </c>
      <c r="M52" s="11">
        <v>0</v>
      </c>
      <c r="N52" s="11" t="s">
        <v>8</v>
      </c>
      <c r="O52" s="11">
        <v>1</v>
      </c>
      <c r="P52" s="11">
        <v>0</v>
      </c>
      <c r="Q52" s="11">
        <v>0</v>
      </c>
      <c r="R52" s="11">
        <v>0</v>
      </c>
      <c r="S52" s="11">
        <v>0</v>
      </c>
      <c r="T52" s="11" t="s">
        <v>8</v>
      </c>
      <c r="U52" s="11" t="s">
        <v>8</v>
      </c>
      <c r="V52" s="17">
        <v>1</v>
      </c>
      <c r="W52">
        <v>6</v>
      </c>
      <c r="X52">
        <v>5</v>
      </c>
      <c r="Y52">
        <v>1</v>
      </c>
      <c r="Z52">
        <v>1</v>
      </c>
      <c r="AA52">
        <f t="shared" si="2"/>
        <v>6</v>
      </c>
      <c r="AB52">
        <v>6</v>
      </c>
      <c r="AC52">
        <v>1</v>
      </c>
      <c r="AD52">
        <v>16</v>
      </c>
      <c r="AE52" t="s">
        <v>94</v>
      </c>
      <c r="AF52">
        <v>1</v>
      </c>
      <c r="AG52">
        <v>8</v>
      </c>
      <c r="AH52" s="8" t="s">
        <v>96</v>
      </c>
      <c r="AI52">
        <v>74743</v>
      </c>
      <c r="AJ52">
        <v>6309</v>
      </c>
      <c r="AK52">
        <f t="shared" si="8"/>
        <v>81052</v>
      </c>
      <c r="AL52">
        <f t="shared" si="9"/>
        <v>32811.625819411252</v>
      </c>
      <c r="AM52" s="8" t="s">
        <v>105</v>
      </c>
      <c r="AN52">
        <v>125</v>
      </c>
      <c r="AO52">
        <v>1169</v>
      </c>
      <c r="AP52" s="17">
        <v>414</v>
      </c>
      <c r="AQ52">
        <v>96</v>
      </c>
      <c r="AR52">
        <v>784</v>
      </c>
      <c r="AS52">
        <v>384</v>
      </c>
      <c r="AT52" s="17" t="s">
        <v>45</v>
      </c>
      <c r="AU52">
        <f t="shared" si="4"/>
        <v>14</v>
      </c>
      <c r="AV52">
        <f t="shared" si="5"/>
        <v>192</v>
      </c>
      <c r="AW52">
        <f t="shared" si="6"/>
        <v>15</v>
      </c>
      <c r="AX52" s="17" t="s">
        <v>45</v>
      </c>
      <c r="BB52" t="s">
        <v>233</v>
      </c>
      <c r="BC52" t="s">
        <v>160</v>
      </c>
      <c r="BD52" s="11">
        <v>0</v>
      </c>
      <c r="BE52" s="11" t="s">
        <v>8</v>
      </c>
      <c r="BF52" s="11" t="s">
        <v>8</v>
      </c>
    </row>
    <row r="53" spans="1:58" outlineLevel="1" x14ac:dyDescent="0.3">
      <c r="A53" s="10" t="s">
        <v>242</v>
      </c>
      <c r="B53" s="10"/>
      <c r="C53" t="s">
        <v>229</v>
      </c>
      <c r="D53" t="s">
        <v>400</v>
      </c>
      <c r="E53" t="s">
        <v>406</v>
      </c>
      <c r="F53" t="s">
        <v>409</v>
      </c>
      <c r="G53" s="40" t="s">
        <v>216</v>
      </c>
      <c r="J53" s="13">
        <v>0</v>
      </c>
      <c r="K53" s="11">
        <v>1</v>
      </c>
      <c r="L53" s="11" t="s">
        <v>255</v>
      </c>
      <c r="M53" s="11">
        <v>0</v>
      </c>
      <c r="N53" s="11" t="s">
        <v>8</v>
      </c>
      <c r="O53" s="11">
        <v>1</v>
      </c>
      <c r="P53" s="11">
        <v>1</v>
      </c>
      <c r="Q53" s="11">
        <v>1</v>
      </c>
      <c r="R53" s="11">
        <v>0</v>
      </c>
      <c r="S53" s="11">
        <v>0</v>
      </c>
      <c r="T53" s="11" t="s">
        <v>8</v>
      </c>
      <c r="U53" s="11" t="s">
        <v>8</v>
      </c>
      <c r="V53" s="17">
        <v>1</v>
      </c>
      <c r="W53">
        <v>6</v>
      </c>
      <c r="X53">
        <v>5</v>
      </c>
      <c r="Y53">
        <v>1</v>
      </c>
      <c r="Z53">
        <v>1</v>
      </c>
      <c r="AA53">
        <f t="shared" si="2"/>
        <v>6</v>
      </c>
      <c r="AB53">
        <v>6</v>
      </c>
      <c r="AC53">
        <v>1</v>
      </c>
      <c r="AD53">
        <v>16</v>
      </c>
      <c r="AE53" t="s">
        <v>94</v>
      </c>
      <c r="AF53">
        <v>1</v>
      </c>
      <c r="AG53">
        <v>8</v>
      </c>
      <c r="AH53" s="8" t="s">
        <v>96</v>
      </c>
      <c r="AI53">
        <v>22967</v>
      </c>
      <c r="AJ53">
        <v>58085</v>
      </c>
      <c r="AK53">
        <f t="shared" si="8"/>
        <v>81052</v>
      </c>
      <c r="AL53">
        <f t="shared" si="9"/>
        <v>10593.906160359114</v>
      </c>
      <c r="AM53" s="8" t="s">
        <v>105</v>
      </c>
      <c r="AN53">
        <v>125</v>
      </c>
      <c r="AO53">
        <v>1169</v>
      </c>
      <c r="AP53" s="17">
        <v>414</v>
      </c>
      <c r="AQ53">
        <v>64</v>
      </c>
      <c r="AR53">
        <v>512</v>
      </c>
      <c r="AS53">
        <v>256</v>
      </c>
      <c r="AT53" s="17" t="s">
        <v>45</v>
      </c>
      <c r="AU53">
        <f t="shared" si="4"/>
        <v>30</v>
      </c>
      <c r="AV53">
        <f t="shared" si="5"/>
        <v>328</v>
      </c>
      <c r="AW53">
        <f t="shared" si="6"/>
        <v>79</v>
      </c>
      <c r="AX53" s="17" t="s">
        <v>45</v>
      </c>
      <c r="BB53" t="s">
        <v>234</v>
      </c>
      <c r="BC53" t="s">
        <v>160</v>
      </c>
      <c r="BD53" s="11">
        <v>0</v>
      </c>
      <c r="BE53" s="11" t="s">
        <v>8</v>
      </c>
      <c r="BF53" s="11" t="s">
        <v>8</v>
      </c>
    </row>
    <row r="54" spans="1:58" outlineLevel="1" x14ac:dyDescent="0.3">
      <c r="A54" s="10" t="s">
        <v>243</v>
      </c>
      <c r="B54" s="10"/>
      <c r="C54" t="s">
        <v>229</v>
      </c>
      <c r="D54" t="s">
        <v>400</v>
      </c>
      <c r="E54" t="s">
        <v>406</v>
      </c>
      <c r="F54" t="s">
        <v>409</v>
      </c>
      <c r="G54" s="40" t="s">
        <v>217</v>
      </c>
      <c r="J54" s="13">
        <v>0</v>
      </c>
      <c r="K54" s="11">
        <v>1</v>
      </c>
      <c r="L54" s="11" t="s">
        <v>255</v>
      </c>
      <c r="M54" s="11">
        <v>0</v>
      </c>
      <c r="N54" s="11" t="s">
        <v>8</v>
      </c>
      <c r="O54" s="11">
        <v>1</v>
      </c>
      <c r="P54" s="11">
        <v>1</v>
      </c>
      <c r="Q54" s="11">
        <v>0</v>
      </c>
      <c r="R54" s="11">
        <v>1</v>
      </c>
      <c r="S54" s="11">
        <v>0</v>
      </c>
      <c r="T54" s="11" t="s">
        <v>8</v>
      </c>
      <c r="U54" s="11" t="s">
        <v>8</v>
      </c>
      <c r="V54" s="17">
        <v>1</v>
      </c>
      <c r="W54">
        <v>6</v>
      </c>
      <c r="X54">
        <v>5</v>
      </c>
      <c r="Y54">
        <v>1</v>
      </c>
      <c r="Z54">
        <v>1</v>
      </c>
      <c r="AA54">
        <f t="shared" si="2"/>
        <v>6</v>
      </c>
      <c r="AB54">
        <v>6</v>
      </c>
      <c r="AC54">
        <v>1</v>
      </c>
      <c r="AD54">
        <v>16</v>
      </c>
      <c r="AE54" t="s">
        <v>94</v>
      </c>
      <c r="AF54">
        <v>1</v>
      </c>
      <c r="AG54">
        <v>8</v>
      </c>
      <c r="AH54" s="8" t="s">
        <v>96</v>
      </c>
      <c r="AI54">
        <v>4727</v>
      </c>
      <c r="AJ54">
        <v>76325</v>
      </c>
      <c r="AK54">
        <f t="shared" si="8"/>
        <v>81052</v>
      </c>
      <c r="AL54">
        <f t="shared" si="9"/>
        <v>2643.7956114331109</v>
      </c>
      <c r="AM54" s="8" t="s">
        <v>105</v>
      </c>
      <c r="AN54">
        <v>125</v>
      </c>
      <c r="AO54">
        <v>1169</v>
      </c>
      <c r="AP54" s="17">
        <v>414</v>
      </c>
      <c r="AQ54">
        <v>32</v>
      </c>
      <c r="AR54">
        <v>256</v>
      </c>
      <c r="AS54">
        <v>128</v>
      </c>
      <c r="AT54" s="17" t="s">
        <v>45</v>
      </c>
      <c r="AU54">
        <f t="shared" si="4"/>
        <v>46</v>
      </c>
      <c r="AV54">
        <f t="shared" si="5"/>
        <v>456</v>
      </c>
      <c r="AW54">
        <f t="shared" si="6"/>
        <v>143</v>
      </c>
      <c r="AX54" s="17" t="s">
        <v>45</v>
      </c>
      <c r="BB54" t="s">
        <v>234</v>
      </c>
      <c r="BC54" t="s">
        <v>160</v>
      </c>
      <c r="BD54" s="11">
        <v>0</v>
      </c>
      <c r="BE54" s="11" t="s">
        <v>8</v>
      </c>
      <c r="BF54" s="11" t="s">
        <v>8</v>
      </c>
    </row>
    <row r="55" spans="1:58" outlineLevel="1" x14ac:dyDescent="0.3">
      <c r="A55" s="10" t="s">
        <v>244</v>
      </c>
      <c r="B55" s="10"/>
      <c r="C55" t="s">
        <v>230</v>
      </c>
      <c r="D55" t="s">
        <v>400</v>
      </c>
      <c r="E55" t="s">
        <v>406</v>
      </c>
      <c r="F55" t="s">
        <v>409</v>
      </c>
      <c r="G55" s="40" t="s">
        <v>218</v>
      </c>
      <c r="J55" s="13">
        <v>0</v>
      </c>
      <c r="K55" s="11">
        <v>1</v>
      </c>
      <c r="L55" s="11" t="s">
        <v>255</v>
      </c>
      <c r="M55" s="11">
        <v>0</v>
      </c>
      <c r="N55" s="11" t="s">
        <v>8</v>
      </c>
      <c r="O55" s="11">
        <v>1</v>
      </c>
      <c r="P55" s="11">
        <v>0</v>
      </c>
      <c r="Q55" s="11" t="s">
        <v>8</v>
      </c>
      <c r="R55" s="11" t="s">
        <v>8</v>
      </c>
      <c r="S55" s="11" t="s">
        <v>8</v>
      </c>
      <c r="T55" s="11" t="s">
        <v>8</v>
      </c>
      <c r="U55" s="11" t="s">
        <v>8</v>
      </c>
      <c r="V55" s="17">
        <v>1</v>
      </c>
      <c r="W55">
        <v>6</v>
      </c>
      <c r="X55">
        <v>5</v>
      </c>
      <c r="Y55">
        <v>1</v>
      </c>
      <c r="Z55">
        <v>1</v>
      </c>
      <c r="AA55">
        <f t="shared" si="2"/>
        <v>6</v>
      </c>
      <c r="AB55">
        <v>6</v>
      </c>
      <c r="AC55">
        <v>3</v>
      </c>
      <c r="AD55">
        <v>8</v>
      </c>
      <c r="AE55" t="s">
        <v>96</v>
      </c>
      <c r="AF55">
        <v>1</v>
      </c>
      <c r="AG55">
        <v>8</v>
      </c>
      <c r="AH55" s="8" t="s">
        <v>96</v>
      </c>
      <c r="AI55">
        <v>74965</v>
      </c>
      <c r="AJ55">
        <v>6087</v>
      </c>
      <c r="AK55">
        <f t="shared" si="8"/>
        <v>81052</v>
      </c>
      <c r="AL55">
        <f t="shared" si="9"/>
        <v>43246.145914876637</v>
      </c>
      <c r="AM55" s="8" t="s">
        <v>105</v>
      </c>
      <c r="AN55">
        <v>125</v>
      </c>
      <c r="AO55">
        <v>1169</v>
      </c>
      <c r="AP55" s="17">
        <v>414</v>
      </c>
      <c r="AQ55">
        <v>96</v>
      </c>
      <c r="AR55">
        <v>784</v>
      </c>
      <c r="AS55">
        <v>384</v>
      </c>
      <c r="AT55" s="17" t="s">
        <v>45</v>
      </c>
      <c r="AU55">
        <f t="shared" si="4"/>
        <v>14</v>
      </c>
      <c r="AV55">
        <f t="shared" si="5"/>
        <v>192</v>
      </c>
      <c r="AW55">
        <f t="shared" si="6"/>
        <v>15</v>
      </c>
      <c r="AX55" s="17" t="s">
        <v>45</v>
      </c>
      <c r="BB55" t="s">
        <v>233</v>
      </c>
      <c r="BC55" t="s">
        <v>160</v>
      </c>
      <c r="BD55" s="11">
        <v>0</v>
      </c>
      <c r="BE55" s="11" t="s">
        <v>8</v>
      </c>
      <c r="BF55" s="11" t="s">
        <v>8</v>
      </c>
    </row>
    <row r="56" spans="1:58" outlineLevel="1" x14ac:dyDescent="0.3">
      <c r="A56" s="10" t="s">
        <v>245</v>
      </c>
      <c r="B56" s="10"/>
      <c r="C56" t="s">
        <v>230</v>
      </c>
      <c r="D56" t="s">
        <v>400</v>
      </c>
      <c r="E56" t="s">
        <v>406</v>
      </c>
      <c r="F56" t="s">
        <v>409</v>
      </c>
      <c r="G56" s="40" t="s">
        <v>219</v>
      </c>
      <c r="J56" s="13">
        <v>0</v>
      </c>
      <c r="K56" s="11">
        <v>1</v>
      </c>
      <c r="L56" s="11" t="s">
        <v>255</v>
      </c>
      <c r="M56" s="11">
        <v>0</v>
      </c>
      <c r="N56" s="11" t="s">
        <v>8</v>
      </c>
      <c r="O56" s="11">
        <v>1</v>
      </c>
      <c r="P56" s="11">
        <v>0</v>
      </c>
      <c r="Q56" s="11">
        <v>0</v>
      </c>
      <c r="R56" s="11">
        <v>0</v>
      </c>
      <c r="S56" s="11">
        <v>0</v>
      </c>
      <c r="T56" s="11" t="s">
        <v>8</v>
      </c>
      <c r="U56" s="11" t="s">
        <v>8</v>
      </c>
      <c r="V56" s="17">
        <v>1</v>
      </c>
      <c r="W56">
        <v>6</v>
      </c>
      <c r="X56">
        <v>5</v>
      </c>
      <c r="Y56">
        <v>1</v>
      </c>
      <c r="Z56">
        <v>1</v>
      </c>
      <c r="AA56">
        <f t="shared" si="2"/>
        <v>6</v>
      </c>
      <c r="AB56">
        <v>6</v>
      </c>
      <c r="AC56">
        <v>3</v>
      </c>
      <c r="AD56">
        <v>8</v>
      </c>
      <c r="AE56" t="s">
        <v>96</v>
      </c>
      <c r="AF56">
        <v>1</v>
      </c>
      <c r="AG56">
        <v>8</v>
      </c>
      <c r="AH56" s="8" t="s">
        <v>96</v>
      </c>
      <c r="AI56">
        <v>23033</v>
      </c>
      <c r="AJ56">
        <v>58019</v>
      </c>
      <c r="AK56">
        <f t="shared" si="8"/>
        <v>81052</v>
      </c>
      <c r="AL56">
        <f t="shared" si="9"/>
        <v>13622.519702807114</v>
      </c>
      <c r="AM56" s="8" t="s">
        <v>105</v>
      </c>
      <c r="AN56">
        <v>125</v>
      </c>
      <c r="AO56">
        <v>1169</v>
      </c>
      <c r="AP56" s="17">
        <v>414</v>
      </c>
      <c r="AQ56">
        <v>64</v>
      </c>
      <c r="AR56">
        <v>512</v>
      </c>
      <c r="AS56">
        <v>256</v>
      </c>
      <c r="AT56" s="17" t="s">
        <v>45</v>
      </c>
      <c r="AU56">
        <f t="shared" si="4"/>
        <v>30</v>
      </c>
      <c r="AV56">
        <f t="shared" si="5"/>
        <v>328</v>
      </c>
      <c r="AW56">
        <f t="shared" si="6"/>
        <v>79</v>
      </c>
      <c r="AX56" s="17" t="s">
        <v>45</v>
      </c>
      <c r="BB56" t="s">
        <v>234</v>
      </c>
      <c r="BC56" t="s">
        <v>160</v>
      </c>
      <c r="BD56" s="11">
        <v>0</v>
      </c>
      <c r="BE56" s="11" t="s">
        <v>8</v>
      </c>
      <c r="BF56" s="11" t="s">
        <v>8</v>
      </c>
    </row>
    <row r="57" spans="1:58" outlineLevel="1" x14ac:dyDescent="0.3">
      <c r="A57" s="10" t="s">
        <v>246</v>
      </c>
      <c r="B57" s="10"/>
      <c r="C57" t="s">
        <v>230</v>
      </c>
      <c r="D57" t="s">
        <v>400</v>
      </c>
      <c r="E57" t="s">
        <v>406</v>
      </c>
      <c r="F57" t="s">
        <v>409</v>
      </c>
      <c r="G57" s="40" t="s">
        <v>220</v>
      </c>
      <c r="J57" s="13">
        <v>0</v>
      </c>
      <c r="K57" s="11">
        <v>1</v>
      </c>
      <c r="L57" s="11" t="s">
        <v>255</v>
      </c>
      <c r="M57" s="11">
        <v>0</v>
      </c>
      <c r="N57" s="11" t="s">
        <v>8</v>
      </c>
      <c r="O57" s="11">
        <v>1</v>
      </c>
      <c r="P57" s="11">
        <v>1</v>
      </c>
      <c r="Q57" s="11">
        <v>0</v>
      </c>
      <c r="R57" s="11">
        <v>1</v>
      </c>
      <c r="S57" s="11">
        <v>0</v>
      </c>
      <c r="T57" s="11" t="s">
        <v>8</v>
      </c>
      <c r="U57" s="11" t="s">
        <v>8</v>
      </c>
      <c r="V57" s="17">
        <v>1</v>
      </c>
      <c r="W57">
        <v>6</v>
      </c>
      <c r="X57">
        <v>5</v>
      </c>
      <c r="Y57">
        <v>1</v>
      </c>
      <c r="Z57">
        <v>1</v>
      </c>
      <c r="AA57">
        <f t="shared" si="2"/>
        <v>6</v>
      </c>
      <c r="AB57">
        <v>6</v>
      </c>
      <c r="AC57">
        <v>3</v>
      </c>
      <c r="AD57">
        <v>8</v>
      </c>
      <c r="AE57" t="s">
        <v>96</v>
      </c>
      <c r="AF57">
        <v>1</v>
      </c>
      <c r="AG57">
        <v>8</v>
      </c>
      <c r="AH57" s="8" t="s">
        <v>96</v>
      </c>
      <c r="AI57">
        <v>4739</v>
      </c>
      <c r="AJ57">
        <v>76313</v>
      </c>
      <c r="AK57">
        <f t="shared" si="8"/>
        <v>81052</v>
      </c>
      <c r="AL57">
        <f t="shared" si="9"/>
        <v>3022.3723042391107</v>
      </c>
      <c r="AM57" s="8" t="s">
        <v>105</v>
      </c>
      <c r="AN57">
        <v>125</v>
      </c>
      <c r="AO57">
        <v>1169</v>
      </c>
      <c r="AP57" s="17">
        <v>414</v>
      </c>
      <c r="AQ57">
        <v>32</v>
      </c>
      <c r="AR57">
        <v>256</v>
      </c>
      <c r="AS57">
        <v>128</v>
      </c>
      <c r="AT57" s="17" t="s">
        <v>45</v>
      </c>
      <c r="AU57">
        <f t="shared" si="4"/>
        <v>46</v>
      </c>
      <c r="AV57">
        <f t="shared" si="5"/>
        <v>456</v>
      </c>
      <c r="AW57">
        <f t="shared" si="6"/>
        <v>143</v>
      </c>
      <c r="AX57" s="17" t="s">
        <v>45</v>
      </c>
      <c r="BB57" t="s">
        <v>234</v>
      </c>
      <c r="BC57" t="s">
        <v>160</v>
      </c>
      <c r="BD57" s="11">
        <v>0</v>
      </c>
      <c r="BE57" s="11" t="s">
        <v>8</v>
      </c>
      <c r="BF57" s="11" t="s">
        <v>8</v>
      </c>
    </row>
    <row r="58" spans="1:58" outlineLevel="1" x14ac:dyDescent="0.3">
      <c r="A58" s="10" t="s">
        <v>247</v>
      </c>
      <c r="B58" s="10"/>
      <c r="C58" t="s">
        <v>231</v>
      </c>
      <c r="D58" t="s">
        <v>400</v>
      </c>
      <c r="E58" t="s">
        <v>406</v>
      </c>
      <c r="F58" t="s">
        <v>409</v>
      </c>
      <c r="G58" s="40" t="s">
        <v>221</v>
      </c>
      <c r="J58" s="13">
        <v>0</v>
      </c>
      <c r="K58" s="11">
        <v>1</v>
      </c>
      <c r="L58" s="11" t="s">
        <v>255</v>
      </c>
      <c r="M58" s="11">
        <v>0</v>
      </c>
      <c r="N58" s="11" t="s">
        <v>8</v>
      </c>
      <c r="O58" s="11">
        <v>1</v>
      </c>
      <c r="P58" s="11">
        <v>1</v>
      </c>
      <c r="Q58" s="11">
        <v>0</v>
      </c>
      <c r="R58" s="11">
        <v>0</v>
      </c>
      <c r="S58" s="11">
        <v>0</v>
      </c>
      <c r="T58" s="11" t="s">
        <v>8</v>
      </c>
      <c r="U58" s="11" t="s">
        <v>8</v>
      </c>
      <c r="V58" s="17">
        <v>1</v>
      </c>
      <c r="W58">
        <v>6</v>
      </c>
      <c r="X58">
        <v>5</v>
      </c>
      <c r="Y58">
        <v>1</v>
      </c>
      <c r="Z58">
        <v>1</v>
      </c>
      <c r="AA58">
        <f t="shared" si="2"/>
        <v>6</v>
      </c>
      <c r="AB58">
        <v>6</v>
      </c>
      <c r="AC58">
        <v>2</v>
      </c>
      <c r="AD58">
        <v>8</v>
      </c>
      <c r="AE58" t="s">
        <v>96</v>
      </c>
      <c r="AF58">
        <v>1</v>
      </c>
      <c r="AG58">
        <v>8</v>
      </c>
      <c r="AH58" s="8" t="s">
        <v>96</v>
      </c>
      <c r="AI58">
        <v>74853</v>
      </c>
      <c r="AJ58">
        <v>6199</v>
      </c>
      <c r="AK58">
        <f t="shared" si="8"/>
        <v>81052</v>
      </c>
      <c r="AL58">
        <f t="shared" si="9"/>
        <v>32811.625819411252</v>
      </c>
      <c r="AM58" s="8" t="s">
        <v>105</v>
      </c>
      <c r="AN58">
        <v>125</v>
      </c>
      <c r="AO58">
        <v>1169</v>
      </c>
      <c r="AP58" s="17">
        <v>414</v>
      </c>
      <c r="AQ58">
        <v>96</v>
      </c>
      <c r="AR58">
        <v>784</v>
      </c>
      <c r="AS58">
        <v>384</v>
      </c>
      <c r="AT58" s="17" t="s">
        <v>45</v>
      </c>
      <c r="AU58">
        <f t="shared" si="4"/>
        <v>14</v>
      </c>
      <c r="AV58">
        <f t="shared" si="5"/>
        <v>192</v>
      </c>
      <c r="AW58">
        <f t="shared" si="6"/>
        <v>15</v>
      </c>
      <c r="AX58" s="17" t="s">
        <v>45</v>
      </c>
      <c r="BB58" t="s">
        <v>233</v>
      </c>
      <c r="BC58" t="s">
        <v>160</v>
      </c>
      <c r="BD58" s="11">
        <v>0</v>
      </c>
      <c r="BE58" s="11" t="s">
        <v>8</v>
      </c>
      <c r="BF58" s="11" t="s">
        <v>8</v>
      </c>
    </row>
    <row r="59" spans="1:58" outlineLevel="1" x14ac:dyDescent="0.3">
      <c r="A59" s="10" t="s">
        <v>248</v>
      </c>
      <c r="B59" s="10"/>
      <c r="C59" t="s">
        <v>231</v>
      </c>
      <c r="D59" t="s">
        <v>400</v>
      </c>
      <c r="E59" t="s">
        <v>406</v>
      </c>
      <c r="F59" t="s">
        <v>409</v>
      </c>
      <c r="G59" s="40" t="s">
        <v>222</v>
      </c>
      <c r="J59" s="13">
        <v>0</v>
      </c>
      <c r="K59" s="11">
        <v>1</v>
      </c>
      <c r="L59" s="11" t="s">
        <v>255</v>
      </c>
      <c r="M59" s="11">
        <v>0</v>
      </c>
      <c r="N59" s="11" t="s">
        <v>8</v>
      </c>
      <c r="O59" s="11">
        <v>1</v>
      </c>
      <c r="P59" s="11">
        <v>0</v>
      </c>
      <c r="Q59" s="11">
        <v>0</v>
      </c>
      <c r="R59" s="11">
        <v>0</v>
      </c>
      <c r="S59" s="11">
        <v>0</v>
      </c>
      <c r="T59" s="11" t="s">
        <v>8</v>
      </c>
      <c r="U59" s="11" t="s">
        <v>8</v>
      </c>
      <c r="V59" s="17">
        <v>1</v>
      </c>
      <c r="W59">
        <v>6</v>
      </c>
      <c r="X59">
        <v>5</v>
      </c>
      <c r="Y59">
        <v>1</v>
      </c>
      <c r="Z59">
        <v>1</v>
      </c>
      <c r="AA59">
        <f t="shared" si="2"/>
        <v>6</v>
      </c>
      <c r="AB59">
        <v>6</v>
      </c>
      <c r="AC59">
        <v>2</v>
      </c>
      <c r="AD59">
        <v>8</v>
      </c>
      <c r="AE59" t="s">
        <v>96</v>
      </c>
      <c r="AF59">
        <v>1</v>
      </c>
      <c r="AG59">
        <v>8</v>
      </c>
      <c r="AH59" s="8" t="s">
        <v>96</v>
      </c>
      <c r="AI59">
        <v>22999</v>
      </c>
      <c r="AJ59">
        <v>58053</v>
      </c>
      <c r="AK59">
        <f t="shared" si="8"/>
        <v>81052</v>
      </c>
      <c r="AL59">
        <f t="shared" si="9"/>
        <v>10593.906160359114</v>
      </c>
      <c r="AM59" s="8" t="s">
        <v>105</v>
      </c>
      <c r="AN59">
        <v>125</v>
      </c>
      <c r="AO59">
        <v>1169</v>
      </c>
      <c r="AP59" s="17">
        <v>414</v>
      </c>
      <c r="AQ59">
        <v>64</v>
      </c>
      <c r="AR59">
        <v>512</v>
      </c>
      <c r="AS59">
        <v>256</v>
      </c>
      <c r="AT59" s="17" t="s">
        <v>45</v>
      </c>
      <c r="AU59">
        <f t="shared" si="4"/>
        <v>30</v>
      </c>
      <c r="AV59">
        <f t="shared" si="5"/>
        <v>328</v>
      </c>
      <c r="AW59">
        <f t="shared" si="6"/>
        <v>79</v>
      </c>
      <c r="AX59" s="17" t="s">
        <v>45</v>
      </c>
      <c r="BB59" t="s">
        <v>234</v>
      </c>
      <c r="BC59" t="s">
        <v>160</v>
      </c>
      <c r="BD59" s="11">
        <v>0</v>
      </c>
      <c r="BE59" s="11" t="s">
        <v>8</v>
      </c>
      <c r="BF59" s="11" t="s">
        <v>8</v>
      </c>
    </row>
    <row r="60" spans="1:58" outlineLevel="1" x14ac:dyDescent="0.3">
      <c r="A60" s="10" t="s">
        <v>249</v>
      </c>
      <c r="B60" s="10"/>
      <c r="C60" t="s">
        <v>231</v>
      </c>
      <c r="D60" t="s">
        <v>400</v>
      </c>
      <c r="E60" t="s">
        <v>406</v>
      </c>
      <c r="F60" t="s">
        <v>409</v>
      </c>
      <c r="G60" s="40" t="s">
        <v>223</v>
      </c>
      <c r="J60" s="13">
        <v>0</v>
      </c>
      <c r="K60" s="11">
        <v>1</v>
      </c>
      <c r="L60" s="11" t="s">
        <v>255</v>
      </c>
      <c r="M60" s="11">
        <v>0</v>
      </c>
      <c r="N60" s="11" t="s">
        <v>8</v>
      </c>
      <c r="O60" s="11">
        <v>1</v>
      </c>
      <c r="P60" s="11">
        <v>1</v>
      </c>
      <c r="Q60" s="11">
        <v>1</v>
      </c>
      <c r="R60" s="11">
        <v>1</v>
      </c>
      <c r="S60" s="11">
        <v>0</v>
      </c>
      <c r="T60" s="11" t="s">
        <v>8</v>
      </c>
      <c r="U60" s="11" t="s">
        <v>8</v>
      </c>
      <c r="V60" s="17">
        <v>1</v>
      </c>
      <c r="W60">
        <v>6</v>
      </c>
      <c r="X60">
        <v>5</v>
      </c>
      <c r="Y60">
        <v>1</v>
      </c>
      <c r="Z60">
        <v>1</v>
      </c>
      <c r="AA60">
        <f t="shared" si="2"/>
        <v>6</v>
      </c>
      <c r="AB60">
        <v>6</v>
      </c>
      <c r="AC60">
        <v>2</v>
      </c>
      <c r="AD60">
        <v>8</v>
      </c>
      <c r="AE60" t="s">
        <v>96</v>
      </c>
      <c r="AF60">
        <v>1</v>
      </c>
      <c r="AG60">
        <v>8</v>
      </c>
      <c r="AH60" s="8" t="s">
        <v>96</v>
      </c>
      <c r="AI60">
        <v>4727</v>
      </c>
      <c r="AJ60">
        <v>76325</v>
      </c>
      <c r="AK60">
        <f t="shared" si="8"/>
        <v>81052</v>
      </c>
      <c r="AL60">
        <f t="shared" si="9"/>
        <v>2643.7956114331109</v>
      </c>
      <c r="AM60" s="8" t="s">
        <v>105</v>
      </c>
      <c r="AN60">
        <v>125</v>
      </c>
      <c r="AO60">
        <v>1169</v>
      </c>
      <c r="AP60" s="17">
        <v>414</v>
      </c>
      <c r="AQ60">
        <v>32</v>
      </c>
      <c r="AR60">
        <v>256</v>
      </c>
      <c r="AS60">
        <v>128</v>
      </c>
      <c r="AT60" s="17" t="s">
        <v>45</v>
      </c>
      <c r="AU60">
        <f t="shared" si="4"/>
        <v>46</v>
      </c>
      <c r="AV60">
        <f t="shared" si="5"/>
        <v>456</v>
      </c>
      <c r="AW60">
        <f t="shared" si="6"/>
        <v>143</v>
      </c>
      <c r="AX60" s="17" t="s">
        <v>45</v>
      </c>
      <c r="BB60" t="s">
        <v>234</v>
      </c>
      <c r="BC60" t="s">
        <v>160</v>
      </c>
      <c r="BD60" s="11">
        <v>0</v>
      </c>
      <c r="BE60" s="11" t="s">
        <v>8</v>
      </c>
      <c r="BF60" s="11" t="s">
        <v>8</v>
      </c>
    </row>
    <row r="61" spans="1:58" outlineLevel="1" x14ac:dyDescent="0.3">
      <c r="A61" s="10" t="s">
        <v>250</v>
      </c>
      <c r="B61" s="10"/>
      <c r="C61" t="s">
        <v>232</v>
      </c>
      <c r="D61" t="s">
        <v>400</v>
      </c>
      <c r="E61" t="s">
        <v>406</v>
      </c>
      <c r="F61" t="s">
        <v>409</v>
      </c>
      <c r="G61" s="40" t="s">
        <v>224</v>
      </c>
      <c r="J61" s="13">
        <v>0</v>
      </c>
      <c r="K61" s="11">
        <v>1</v>
      </c>
      <c r="L61" s="11" t="s">
        <v>255</v>
      </c>
      <c r="M61" s="11">
        <v>0</v>
      </c>
      <c r="N61" s="11" t="s">
        <v>8</v>
      </c>
      <c r="O61" s="11">
        <v>1</v>
      </c>
      <c r="P61" s="11">
        <v>0</v>
      </c>
      <c r="Q61" s="11">
        <v>0</v>
      </c>
      <c r="R61" s="11">
        <v>0</v>
      </c>
      <c r="S61" s="11">
        <v>0</v>
      </c>
      <c r="T61" s="11" t="s">
        <v>8</v>
      </c>
      <c r="U61" s="11" t="s">
        <v>8</v>
      </c>
      <c r="V61" s="17">
        <v>1</v>
      </c>
      <c r="W61">
        <v>6</v>
      </c>
      <c r="X61">
        <v>5</v>
      </c>
      <c r="Y61">
        <v>1</v>
      </c>
      <c r="Z61">
        <v>1</v>
      </c>
      <c r="AA61">
        <f t="shared" si="2"/>
        <v>6</v>
      </c>
      <c r="AB61">
        <v>6</v>
      </c>
      <c r="AC61">
        <v>1</v>
      </c>
      <c r="AD61">
        <v>8</v>
      </c>
      <c r="AE61" t="s">
        <v>96</v>
      </c>
      <c r="AF61">
        <v>1</v>
      </c>
      <c r="AG61">
        <v>8</v>
      </c>
      <c r="AH61" s="8" t="s">
        <v>96</v>
      </c>
      <c r="AI61">
        <v>74743</v>
      </c>
      <c r="AJ61">
        <v>6309</v>
      </c>
      <c r="AK61">
        <f t="shared" si="8"/>
        <v>81052</v>
      </c>
      <c r="AL61">
        <f t="shared" si="9"/>
        <v>22377.105723945871</v>
      </c>
      <c r="AM61" s="8" t="s">
        <v>105</v>
      </c>
      <c r="AN61">
        <v>125</v>
      </c>
      <c r="AO61">
        <v>1169</v>
      </c>
      <c r="AP61" s="17">
        <v>414</v>
      </c>
      <c r="AQ61">
        <v>96</v>
      </c>
      <c r="AR61">
        <v>784</v>
      </c>
      <c r="AS61">
        <v>384</v>
      </c>
      <c r="AT61" s="17" t="s">
        <v>45</v>
      </c>
      <c r="AU61">
        <f t="shared" si="4"/>
        <v>14</v>
      </c>
      <c r="AV61">
        <f t="shared" si="5"/>
        <v>192</v>
      </c>
      <c r="AW61">
        <f t="shared" si="6"/>
        <v>15</v>
      </c>
      <c r="AX61" s="17" t="s">
        <v>45</v>
      </c>
      <c r="BB61" t="s">
        <v>233</v>
      </c>
      <c r="BC61" t="s">
        <v>160</v>
      </c>
      <c r="BD61" s="11">
        <v>0</v>
      </c>
      <c r="BE61" s="11" t="s">
        <v>8</v>
      </c>
      <c r="BF61" s="11" t="s">
        <v>8</v>
      </c>
    </row>
    <row r="62" spans="1:58" outlineLevel="1" x14ac:dyDescent="0.3">
      <c r="A62" s="10" t="s">
        <v>251</v>
      </c>
      <c r="B62" s="10"/>
      <c r="C62" t="s">
        <v>232</v>
      </c>
      <c r="D62" t="s">
        <v>400</v>
      </c>
      <c r="E62" t="s">
        <v>406</v>
      </c>
      <c r="F62" t="s">
        <v>409</v>
      </c>
      <c r="G62" s="40" t="s">
        <v>225</v>
      </c>
      <c r="J62" s="13">
        <v>0</v>
      </c>
      <c r="K62" s="11">
        <v>1</v>
      </c>
      <c r="L62" s="11" t="s">
        <v>255</v>
      </c>
      <c r="M62" s="11">
        <v>0</v>
      </c>
      <c r="N62" s="11" t="s">
        <v>8</v>
      </c>
      <c r="O62" s="11">
        <v>1</v>
      </c>
      <c r="P62" s="11">
        <v>1</v>
      </c>
      <c r="Q62" s="11">
        <v>1</v>
      </c>
      <c r="R62" s="11">
        <v>0</v>
      </c>
      <c r="S62" s="11">
        <v>0</v>
      </c>
      <c r="T62" s="11" t="s">
        <v>8</v>
      </c>
      <c r="U62" s="11" t="s">
        <v>8</v>
      </c>
      <c r="V62" s="17">
        <v>1</v>
      </c>
      <c r="W62">
        <v>6</v>
      </c>
      <c r="X62">
        <v>5</v>
      </c>
      <c r="Y62">
        <v>1</v>
      </c>
      <c r="Z62">
        <v>1</v>
      </c>
      <c r="AA62">
        <f t="shared" si="2"/>
        <v>6</v>
      </c>
      <c r="AB62">
        <v>6</v>
      </c>
      <c r="AC62">
        <v>1</v>
      </c>
      <c r="AD62">
        <v>8</v>
      </c>
      <c r="AE62" t="s">
        <v>96</v>
      </c>
      <c r="AF62">
        <v>1</v>
      </c>
      <c r="AG62">
        <v>8</v>
      </c>
      <c r="AH62" s="8" t="s">
        <v>96</v>
      </c>
      <c r="AI62">
        <v>22967</v>
      </c>
      <c r="AJ62">
        <v>58085</v>
      </c>
      <c r="AK62">
        <f t="shared" si="8"/>
        <v>81052</v>
      </c>
      <c r="AL62">
        <f t="shared" si="9"/>
        <v>7565.2926179111128</v>
      </c>
      <c r="AM62" s="8" t="s">
        <v>105</v>
      </c>
      <c r="AN62">
        <v>125</v>
      </c>
      <c r="AO62">
        <v>1169</v>
      </c>
      <c r="AP62" s="17">
        <v>414</v>
      </c>
      <c r="AQ62">
        <v>64</v>
      </c>
      <c r="AR62">
        <v>512</v>
      </c>
      <c r="AS62">
        <v>256</v>
      </c>
      <c r="AT62" s="17" t="s">
        <v>45</v>
      </c>
      <c r="AU62">
        <f t="shared" si="4"/>
        <v>30</v>
      </c>
      <c r="AV62">
        <f t="shared" si="5"/>
        <v>328</v>
      </c>
      <c r="AW62">
        <f t="shared" si="6"/>
        <v>79</v>
      </c>
      <c r="AX62" s="17" t="s">
        <v>45</v>
      </c>
      <c r="BB62" t="s">
        <v>234</v>
      </c>
      <c r="BC62" t="s">
        <v>160</v>
      </c>
      <c r="BD62" s="11">
        <v>0</v>
      </c>
      <c r="BE62" s="11" t="s">
        <v>8</v>
      </c>
      <c r="BF62" s="11" t="s">
        <v>8</v>
      </c>
    </row>
    <row r="63" spans="1:58" s="3" customFormat="1" outlineLevel="1" x14ac:dyDescent="0.3">
      <c r="A63" s="15" t="s">
        <v>252</v>
      </c>
      <c r="B63" s="15"/>
      <c r="C63" s="3" t="s">
        <v>232</v>
      </c>
      <c r="D63" s="3" t="s">
        <v>400</v>
      </c>
      <c r="E63" s="3" t="s">
        <v>406</v>
      </c>
      <c r="F63" s="3" t="s">
        <v>409</v>
      </c>
      <c r="G63" s="41" t="s">
        <v>226</v>
      </c>
      <c r="J63" s="16">
        <v>0</v>
      </c>
      <c r="K63" s="12">
        <v>1</v>
      </c>
      <c r="L63" s="12" t="s">
        <v>255</v>
      </c>
      <c r="M63" s="12">
        <v>0</v>
      </c>
      <c r="N63" s="12" t="s">
        <v>8</v>
      </c>
      <c r="O63" s="12">
        <v>1</v>
      </c>
      <c r="P63" s="12">
        <v>1</v>
      </c>
      <c r="Q63" s="12">
        <v>1</v>
      </c>
      <c r="R63" s="12">
        <v>1</v>
      </c>
      <c r="S63" s="12">
        <v>0</v>
      </c>
      <c r="T63" s="12" t="s">
        <v>8</v>
      </c>
      <c r="U63" s="12" t="s">
        <v>8</v>
      </c>
      <c r="V63" s="19">
        <v>1</v>
      </c>
      <c r="W63" s="3">
        <v>6</v>
      </c>
      <c r="X63" s="3">
        <v>5</v>
      </c>
      <c r="Y63" s="3">
        <v>1</v>
      </c>
      <c r="Z63" s="3">
        <v>1</v>
      </c>
      <c r="AA63" s="3">
        <f t="shared" si="2"/>
        <v>6</v>
      </c>
      <c r="AB63" s="3">
        <v>6</v>
      </c>
      <c r="AC63" s="3">
        <v>1</v>
      </c>
      <c r="AD63" s="3">
        <v>8</v>
      </c>
      <c r="AE63" s="3" t="s">
        <v>96</v>
      </c>
      <c r="AF63" s="3">
        <v>1</v>
      </c>
      <c r="AG63" s="3">
        <v>8</v>
      </c>
      <c r="AH63" s="23" t="s">
        <v>96</v>
      </c>
      <c r="AI63" s="3">
        <v>4727</v>
      </c>
      <c r="AJ63" s="3">
        <v>76325</v>
      </c>
      <c r="AK63" s="3">
        <f t="shared" si="8"/>
        <v>81052</v>
      </c>
      <c r="AL63" s="3">
        <f t="shared" si="9"/>
        <v>2265.2189186271103</v>
      </c>
      <c r="AM63" s="23" t="s">
        <v>105</v>
      </c>
      <c r="AN63" s="3">
        <v>125</v>
      </c>
      <c r="AO63" s="3">
        <v>1169</v>
      </c>
      <c r="AP63" s="19">
        <v>414</v>
      </c>
      <c r="AQ63" s="3">
        <v>32</v>
      </c>
      <c r="AR63" s="3">
        <v>256</v>
      </c>
      <c r="AS63" s="3">
        <v>128</v>
      </c>
      <c r="AT63" s="19" t="s">
        <v>45</v>
      </c>
      <c r="AU63" s="3">
        <f t="shared" si="4"/>
        <v>46</v>
      </c>
      <c r="AV63" s="3">
        <f t="shared" si="5"/>
        <v>456</v>
      </c>
      <c r="AW63" s="3">
        <f t="shared" si="6"/>
        <v>143</v>
      </c>
      <c r="AX63" s="19" t="s">
        <v>45</v>
      </c>
      <c r="BA63" s="23"/>
      <c r="BB63" s="3" t="s">
        <v>234</v>
      </c>
      <c r="BC63" s="3" t="s">
        <v>160</v>
      </c>
      <c r="BD63" s="12">
        <v>0</v>
      </c>
      <c r="BE63" s="12" t="s">
        <v>8</v>
      </c>
      <c r="BF63" s="12" t="s">
        <v>8</v>
      </c>
    </row>
    <row r="64" spans="1:58" s="25" customFormat="1" outlineLevel="1" x14ac:dyDescent="0.3">
      <c r="A64" s="24" t="s">
        <v>267</v>
      </c>
      <c r="B64" s="24"/>
      <c r="C64" s="25" t="s">
        <v>268</v>
      </c>
      <c r="D64" s="25" t="s">
        <v>400</v>
      </c>
      <c r="E64" s="25" t="s">
        <v>406</v>
      </c>
      <c r="F64" s="25" t="s">
        <v>409</v>
      </c>
      <c r="G64" s="42" t="s">
        <v>270</v>
      </c>
      <c r="H64" s="25" t="s">
        <v>265</v>
      </c>
      <c r="I64" s="25" t="s">
        <v>271</v>
      </c>
      <c r="J64" s="26">
        <v>1</v>
      </c>
      <c r="K64" s="25">
        <v>0</v>
      </c>
      <c r="L64" s="27" t="s">
        <v>8</v>
      </c>
      <c r="M64" s="25">
        <v>0</v>
      </c>
      <c r="N64" s="27" t="s">
        <v>8</v>
      </c>
      <c r="O64" s="25">
        <v>1</v>
      </c>
      <c r="P64" s="25">
        <v>1</v>
      </c>
      <c r="Q64" s="25">
        <v>1</v>
      </c>
      <c r="R64" s="25">
        <v>1</v>
      </c>
      <c r="S64" s="25">
        <v>1</v>
      </c>
      <c r="T64" s="25" t="s">
        <v>117</v>
      </c>
      <c r="U64" s="25" t="s">
        <v>117</v>
      </c>
      <c r="V64" s="28">
        <v>1</v>
      </c>
      <c r="W64" s="25">
        <v>6</v>
      </c>
      <c r="X64" s="25">
        <v>5</v>
      </c>
      <c r="Y64" s="25">
        <v>1</v>
      </c>
      <c r="Z64" s="25">
        <v>1</v>
      </c>
      <c r="AA64" s="25">
        <v>6</v>
      </c>
      <c r="AB64" s="25">
        <v>6</v>
      </c>
      <c r="AC64" s="25">
        <v>1</v>
      </c>
      <c r="AD64" s="25">
        <v>16</v>
      </c>
      <c r="AE64" s="25" t="s">
        <v>94</v>
      </c>
      <c r="AF64" s="25">
        <v>1</v>
      </c>
      <c r="AG64" s="25">
        <v>8</v>
      </c>
      <c r="AH64" s="29" t="s">
        <v>96</v>
      </c>
      <c r="AI64" s="25" t="s">
        <v>117</v>
      </c>
      <c r="AJ64" s="25" t="s">
        <v>117</v>
      </c>
      <c r="AK64" s="25" t="s">
        <v>117</v>
      </c>
      <c r="AL64" s="25">
        <f xml:space="preserve"> 1508.06553301511 + 0.00210606006752809 * (AQ64*AR64*AS64) * (AA64 / 5) + 441</f>
        <v>74990.706201272769</v>
      </c>
      <c r="AM64" s="29" t="s">
        <v>105</v>
      </c>
      <c r="AN64" s="25">
        <v>125</v>
      </c>
      <c r="AO64" s="25">
        <v>1169</v>
      </c>
      <c r="AP64" s="28">
        <v>414</v>
      </c>
      <c r="AQ64" s="25">
        <v>96</v>
      </c>
      <c r="AR64" s="25">
        <v>784</v>
      </c>
      <c r="AS64" s="25">
        <v>384</v>
      </c>
      <c r="AT64" s="28" t="s">
        <v>45</v>
      </c>
      <c r="AU64" s="25">
        <f t="shared" si="4"/>
        <v>14</v>
      </c>
      <c r="AV64" s="25">
        <f t="shared" si="5"/>
        <v>192</v>
      </c>
      <c r="AW64" s="25">
        <f t="shared" si="6"/>
        <v>15</v>
      </c>
      <c r="AX64" s="28" t="s">
        <v>45</v>
      </c>
      <c r="BA64" s="29"/>
      <c r="BB64" s="25" t="s">
        <v>266</v>
      </c>
      <c r="BC64" s="25" t="s">
        <v>160</v>
      </c>
      <c r="BD64" s="25">
        <v>0</v>
      </c>
      <c r="BE64" s="27" t="s">
        <v>8</v>
      </c>
      <c r="BF64" s="27" t="s">
        <v>8</v>
      </c>
    </row>
    <row r="65" spans="1:58" outlineLevel="1" x14ac:dyDescent="0.3">
      <c r="A65" s="10" t="s">
        <v>269</v>
      </c>
      <c r="B65" s="10"/>
      <c r="C65" t="s">
        <v>268</v>
      </c>
      <c r="D65" t="s">
        <v>401</v>
      </c>
      <c r="E65" t="s">
        <v>406</v>
      </c>
      <c r="F65" t="s">
        <v>409</v>
      </c>
      <c r="G65" s="40" t="s">
        <v>272</v>
      </c>
      <c r="H65" t="s">
        <v>273</v>
      </c>
      <c r="I65" t="s">
        <v>276</v>
      </c>
      <c r="J65" s="4">
        <v>0</v>
      </c>
      <c r="K65">
        <v>1</v>
      </c>
      <c r="L65" s="11" t="s">
        <v>277</v>
      </c>
      <c r="M65">
        <v>0</v>
      </c>
      <c r="N65" s="11" t="s">
        <v>8</v>
      </c>
      <c r="O65" t="s">
        <v>8</v>
      </c>
      <c r="P65" s="11" t="s">
        <v>8</v>
      </c>
      <c r="Q65" t="s">
        <v>8</v>
      </c>
      <c r="R65" s="11" t="s">
        <v>8</v>
      </c>
      <c r="S65" t="s">
        <v>8</v>
      </c>
      <c r="T65" s="11" t="s">
        <v>8</v>
      </c>
      <c r="U65" s="11" t="s">
        <v>8</v>
      </c>
      <c r="V65" s="20">
        <v>0</v>
      </c>
      <c r="W65">
        <v>1</v>
      </c>
      <c r="X65">
        <v>5</v>
      </c>
      <c r="Y65">
        <v>1</v>
      </c>
      <c r="Z65">
        <v>1</v>
      </c>
      <c r="AA65">
        <v>6</v>
      </c>
      <c r="AB65" t="s">
        <v>8</v>
      </c>
      <c r="AC65">
        <v>1</v>
      </c>
      <c r="AD65">
        <v>16</v>
      </c>
      <c r="AE65" t="s">
        <v>94</v>
      </c>
      <c r="AF65">
        <v>1</v>
      </c>
      <c r="AG65">
        <v>8</v>
      </c>
      <c r="AH65" s="8" t="s">
        <v>96</v>
      </c>
      <c r="AI65" t="s">
        <v>8</v>
      </c>
      <c r="AJ65" t="s">
        <v>8</v>
      </c>
      <c r="AK65" t="s">
        <v>8</v>
      </c>
      <c r="AL65" t="s">
        <v>278</v>
      </c>
      <c r="AM65" s="8" t="s">
        <v>105</v>
      </c>
      <c r="AN65">
        <v>125</v>
      </c>
      <c r="AO65">
        <v>1169</v>
      </c>
      <c r="AP65" s="17">
        <v>414</v>
      </c>
      <c r="AQ65">
        <v>80</v>
      </c>
      <c r="AR65">
        <v>170</v>
      </c>
      <c r="AS65">
        <v>170</v>
      </c>
      <c r="AT65" s="17" t="s">
        <v>8</v>
      </c>
      <c r="AU65">
        <v>40</v>
      </c>
      <c r="AV65">
        <v>90</v>
      </c>
      <c r="AW65">
        <v>90</v>
      </c>
      <c r="AX65" s="17" t="s">
        <v>8</v>
      </c>
      <c r="AY65">
        <f t="shared" ref="AY65:AY76" si="10">AQ65-AU65</f>
        <v>40</v>
      </c>
      <c r="AZ65">
        <f t="shared" ref="AZ65:AZ76" si="11">AR65-AV65</f>
        <v>80</v>
      </c>
      <c r="BA65" s="8">
        <f t="shared" ref="BA65:BA76" si="12">AS65-AW65</f>
        <v>80</v>
      </c>
      <c r="BB65" t="s">
        <v>279</v>
      </c>
      <c r="BC65" t="s">
        <v>280</v>
      </c>
      <c r="BD65" s="11">
        <v>1</v>
      </c>
      <c r="BE65" t="s">
        <v>281</v>
      </c>
      <c r="BF65" t="s">
        <v>283</v>
      </c>
    </row>
    <row r="66" spans="1:58" outlineLevel="1" x14ac:dyDescent="0.3">
      <c r="A66" s="10" t="s">
        <v>274</v>
      </c>
      <c r="B66" s="10"/>
      <c r="C66" t="s">
        <v>268</v>
      </c>
      <c r="D66" t="s">
        <v>401</v>
      </c>
      <c r="E66" t="s">
        <v>406</v>
      </c>
      <c r="F66" t="s">
        <v>409</v>
      </c>
      <c r="G66" s="40" t="s">
        <v>275</v>
      </c>
      <c r="H66" s="10" t="s">
        <v>275</v>
      </c>
      <c r="I66" t="s">
        <v>288</v>
      </c>
      <c r="J66" s="4">
        <v>0</v>
      </c>
      <c r="K66" s="10">
        <v>1</v>
      </c>
      <c r="L66" s="11" t="s">
        <v>185</v>
      </c>
      <c r="M66" s="10">
        <v>0</v>
      </c>
      <c r="N66" s="11" t="s">
        <v>8</v>
      </c>
      <c r="O66" t="s">
        <v>8</v>
      </c>
      <c r="P66" s="11" t="s">
        <v>8</v>
      </c>
      <c r="Q66" t="s">
        <v>8</v>
      </c>
      <c r="R66" s="11" t="s">
        <v>8</v>
      </c>
      <c r="S66" t="s">
        <v>8</v>
      </c>
      <c r="T66" s="11" t="s">
        <v>8</v>
      </c>
      <c r="U66" s="11" t="s">
        <v>8</v>
      </c>
      <c r="V66" s="20">
        <v>0</v>
      </c>
      <c r="W66">
        <v>1</v>
      </c>
      <c r="X66">
        <v>5</v>
      </c>
      <c r="Y66">
        <v>1</v>
      </c>
      <c r="Z66">
        <v>1</v>
      </c>
      <c r="AA66">
        <v>6</v>
      </c>
      <c r="AB66">
        <v>156</v>
      </c>
      <c r="AC66">
        <v>1</v>
      </c>
      <c r="AD66">
        <v>16</v>
      </c>
      <c r="AE66" t="s">
        <v>94</v>
      </c>
      <c r="AF66">
        <v>1</v>
      </c>
      <c r="AG66">
        <v>8</v>
      </c>
      <c r="AH66" s="8" t="s">
        <v>96</v>
      </c>
      <c r="AI66" t="s">
        <v>8</v>
      </c>
      <c r="AJ66" t="s">
        <v>8</v>
      </c>
      <c r="AK66" t="s">
        <v>8</v>
      </c>
      <c r="AL66" t="s">
        <v>278</v>
      </c>
      <c r="AM66" s="8" t="s">
        <v>105</v>
      </c>
      <c r="AN66">
        <v>125</v>
      </c>
      <c r="AO66">
        <v>1169</v>
      </c>
      <c r="AP66" s="17">
        <v>414</v>
      </c>
      <c r="AQ66">
        <v>80</v>
      </c>
      <c r="AR66">
        <v>170</v>
      </c>
      <c r="AS66">
        <v>170</v>
      </c>
      <c r="AT66" s="17" t="s">
        <v>8</v>
      </c>
      <c r="AU66">
        <v>40</v>
      </c>
      <c r="AV66">
        <v>90</v>
      </c>
      <c r="AW66">
        <v>90</v>
      </c>
      <c r="AX66" s="17" t="s">
        <v>8</v>
      </c>
      <c r="AY66">
        <f t="shared" si="10"/>
        <v>40</v>
      </c>
      <c r="AZ66">
        <f t="shared" si="11"/>
        <v>80</v>
      </c>
      <c r="BA66" s="8">
        <f t="shared" si="12"/>
        <v>80</v>
      </c>
      <c r="BB66" t="s">
        <v>279</v>
      </c>
      <c r="BC66" t="s">
        <v>280</v>
      </c>
      <c r="BD66">
        <v>1</v>
      </c>
      <c r="BE66" s="11" t="s">
        <v>284</v>
      </c>
      <c r="BF66" s="11" t="s">
        <v>285</v>
      </c>
    </row>
    <row r="67" spans="1:58" outlineLevel="1" x14ac:dyDescent="0.3">
      <c r="A67" s="10" t="s">
        <v>289</v>
      </c>
      <c r="B67" s="10"/>
      <c r="C67" t="s">
        <v>268</v>
      </c>
      <c r="D67" t="s">
        <v>401</v>
      </c>
      <c r="E67" t="s">
        <v>406</v>
      </c>
      <c r="F67" t="s">
        <v>409</v>
      </c>
      <c r="G67" s="40" t="s">
        <v>309</v>
      </c>
      <c r="H67" s="10" t="s">
        <v>309</v>
      </c>
      <c r="I67" t="s">
        <v>291</v>
      </c>
      <c r="J67" s="4">
        <v>0</v>
      </c>
      <c r="K67">
        <v>1</v>
      </c>
      <c r="L67" s="11" t="s">
        <v>185</v>
      </c>
      <c r="M67" s="10">
        <v>0</v>
      </c>
      <c r="N67" s="11" t="s">
        <v>8</v>
      </c>
      <c r="O67" t="s">
        <v>8</v>
      </c>
      <c r="P67" s="11" t="s">
        <v>8</v>
      </c>
      <c r="Q67" t="s">
        <v>8</v>
      </c>
      <c r="R67" s="11" t="s">
        <v>8</v>
      </c>
      <c r="S67" t="s">
        <v>8</v>
      </c>
      <c r="T67" s="11" t="s">
        <v>8</v>
      </c>
      <c r="U67" s="11" t="s">
        <v>8</v>
      </c>
      <c r="V67" s="20">
        <v>0</v>
      </c>
      <c r="W67">
        <v>1</v>
      </c>
      <c r="X67">
        <v>5</v>
      </c>
      <c r="Y67">
        <v>1</v>
      </c>
      <c r="Z67">
        <v>1</v>
      </c>
      <c r="AA67">
        <v>6</v>
      </c>
      <c r="AB67">
        <v>48</v>
      </c>
      <c r="AC67">
        <v>1</v>
      </c>
      <c r="AD67">
        <v>16</v>
      </c>
      <c r="AE67" t="s">
        <v>94</v>
      </c>
      <c r="AF67">
        <v>1</v>
      </c>
      <c r="AG67">
        <v>8</v>
      </c>
      <c r="AH67" s="8" t="s">
        <v>96</v>
      </c>
      <c r="AI67" t="s">
        <v>8</v>
      </c>
      <c r="AJ67" t="s">
        <v>8</v>
      </c>
      <c r="AK67" t="s">
        <v>8</v>
      </c>
      <c r="AL67" t="s">
        <v>278</v>
      </c>
      <c r="AM67" s="8" t="s">
        <v>105</v>
      </c>
      <c r="AN67">
        <v>125</v>
      </c>
      <c r="AO67">
        <v>1169</v>
      </c>
      <c r="AP67" s="17">
        <v>414</v>
      </c>
      <c r="AQ67">
        <v>96</v>
      </c>
      <c r="AR67">
        <v>784</v>
      </c>
      <c r="AS67">
        <v>384</v>
      </c>
      <c r="AT67" s="17" t="s">
        <v>8</v>
      </c>
      <c r="AU67">
        <v>14</v>
      </c>
      <c r="AV67">
        <v>192</v>
      </c>
      <c r="AW67">
        <v>15</v>
      </c>
      <c r="AX67" s="17" t="s">
        <v>8</v>
      </c>
      <c r="AY67">
        <f t="shared" si="10"/>
        <v>82</v>
      </c>
      <c r="AZ67">
        <f t="shared" si="11"/>
        <v>592</v>
      </c>
      <c r="BA67" s="8">
        <f t="shared" si="12"/>
        <v>369</v>
      </c>
      <c r="BB67" t="s">
        <v>286</v>
      </c>
      <c r="BC67" t="s">
        <v>287</v>
      </c>
      <c r="BD67">
        <v>1</v>
      </c>
      <c r="BE67" t="s">
        <v>290</v>
      </c>
      <c r="BF67" t="s">
        <v>285</v>
      </c>
    </row>
    <row r="68" spans="1:58" outlineLevel="1" x14ac:dyDescent="0.3">
      <c r="A68" s="10" t="s">
        <v>292</v>
      </c>
      <c r="B68" s="10"/>
      <c r="C68" t="s">
        <v>268</v>
      </c>
      <c r="D68" t="s">
        <v>401</v>
      </c>
      <c r="E68" t="s">
        <v>406</v>
      </c>
      <c r="F68" t="s">
        <v>409</v>
      </c>
      <c r="G68" s="40" t="s">
        <v>310</v>
      </c>
      <c r="H68" s="10" t="s">
        <v>310</v>
      </c>
      <c r="I68" t="s">
        <v>303</v>
      </c>
      <c r="J68" s="4">
        <v>0</v>
      </c>
      <c r="K68">
        <v>1</v>
      </c>
      <c r="L68" s="11" t="s">
        <v>294</v>
      </c>
      <c r="M68">
        <v>0</v>
      </c>
      <c r="N68" s="11" t="s">
        <v>8</v>
      </c>
      <c r="O68" t="s">
        <v>8</v>
      </c>
      <c r="P68" s="11" t="s">
        <v>8</v>
      </c>
      <c r="Q68" t="s">
        <v>8</v>
      </c>
      <c r="R68" s="11" t="s">
        <v>8</v>
      </c>
      <c r="S68" t="s">
        <v>8</v>
      </c>
      <c r="T68" s="11" t="s">
        <v>8</v>
      </c>
      <c r="U68" s="11" t="s">
        <v>8</v>
      </c>
      <c r="V68" s="20">
        <v>0</v>
      </c>
      <c r="W68">
        <v>1</v>
      </c>
      <c r="X68">
        <v>5</v>
      </c>
      <c r="Y68">
        <v>1</v>
      </c>
      <c r="Z68">
        <v>1</v>
      </c>
      <c r="AA68">
        <v>6</v>
      </c>
      <c r="AB68">
        <v>27</v>
      </c>
      <c r="AC68">
        <v>1</v>
      </c>
      <c r="AD68">
        <v>16</v>
      </c>
      <c r="AE68" t="s">
        <v>94</v>
      </c>
      <c r="AF68">
        <v>1</v>
      </c>
      <c r="AG68">
        <v>8</v>
      </c>
      <c r="AH68" s="8" t="s">
        <v>96</v>
      </c>
      <c r="AI68" t="s">
        <v>8</v>
      </c>
      <c r="AJ68" t="s">
        <v>8</v>
      </c>
      <c r="AK68" t="s">
        <v>8</v>
      </c>
      <c r="AL68" t="s">
        <v>278</v>
      </c>
      <c r="AM68" s="8" t="s">
        <v>105</v>
      </c>
      <c r="AN68">
        <v>125</v>
      </c>
      <c r="AO68">
        <v>1169</v>
      </c>
      <c r="AP68" s="17">
        <v>414</v>
      </c>
      <c r="AQ68">
        <v>80</v>
      </c>
      <c r="AR68">
        <v>600</v>
      </c>
      <c r="AS68">
        <v>224</v>
      </c>
      <c r="AT68" s="17" t="s">
        <v>8</v>
      </c>
      <c r="AU68">
        <v>40</v>
      </c>
      <c r="AV68">
        <v>560</v>
      </c>
      <c r="AW68">
        <v>176</v>
      </c>
      <c r="AX68" s="17" t="s">
        <v>8</v>
      </c>
      <c r="AY68">
        <f t="shared" si="10"/>
        <v>40</v>
      </c>
      <c r="AZ68">
        <f t="shared" si="11"/>
        <v>40</v>
      </c>
      <c r="BA68" s="8">
        <f t="shared" si="12"/>
        <v>48</v>
      </c>
      <c r="BB68" t="s">
        <v>295</v>
      </c>
      <c r="BC68" t="s">
        <v>295</v>
      </c>
      <c r="BD68">
        <v>1</v>
      </c>
      <c r="BE68" s="11" t="s">
        <v>296</v>
      </c>
      <c r="BF68" t="s">
        <v>285</v>
      </c>
    </row>
    <row r="69" spans="1:58" outlineLevel="1" x14ac:dyDescent="0.3">
      <c r="A69" s="10" t="s">
        <v>293</v>
      </c>
      <c r="B69" s="10"/>
      <c r="C69" t="s">
        <v>268</v>
      </c>
      <c r="D69" t="s">
        <v>401</v>
      </c>
      <c r="E69" t="s">
        <v>406</v>
      </c>
      <c r="F69" t="s">
        <v>409</v>
      </c>
      <c r="G69" s="40" t="s">
        <v>312</v>
      </c>
      <c r="H69" s="10" t="s">
        <v>311</v>
      </c>
      <c r="I69" t="s">
        <v>315</v>
      </c>
      <c r="J69" s="4">
        <v>0</v>
      </c>
      <c r="K69">
        <v>1</v>
      </c>
      <c r="L69" s="11" t="s">
        <v>294</v>
      </c>
      <c r="M69">
        <v>0</v>
      </c>
      <c r="N69" t="s">
        <v>8</v>
      </c>
      <c r="O69" s="10" t="s">
        <v>8</v>
      </c>
      <c r="P69" t="s">
        <v>8</v>
      </c>
      <c r="Q69" s="10" t="s">
        <v>8</v>
      </c>
      <c r="R69" t="s">
        <v>8</v>
      </c>
      <c r="S69" s="10" t="s">
        <v>8</v>
      </c>
      <c r="T69" t="s">
        <v>8</v>
      </c>
      <c r="U69" s="10" t="s">
        <v>8</v>
      </c>
      <c r="V69" s="17">
        <v>0</v>
      </c>
      <c r="W69">
        <v>1</v>
      </c>
      <c r="X69">
        <v>5</v>
      </c>
      <c r="Y69">
        <v>1</v>
      </c>
      <c r="Z69">
        <v>1</v>
      </c>
      <c r="AA69">
        <v>6</v>
      </c>
      <c r="AB69">
        <v>27</v>
      </c>
      <c r="AC69">
        <v>1</v>
      </c>
      <c r="AD69">
        <v>16</v>
      </c>
      <c r="AE69" t="s">
        <v>94</v>
      </c>
      <c r="AF69">
        <v>1</v>
      </c>
      <c r="AG69">
        <v>8</v>
      </c>
      <c r="AH69" s="8" t="s">
        <v>96</v>
      </c>
      <c r="AI69" t="s">
        <v>8</v>
      </c>
      <c r="AJ69" s="10" t="s">
        <v>8</v>
      </c>
      <c r="AK69" t="s">
        <v>8</v>
      </c>
      <c r="AL69" t="s">
        <v>278</v>
      </c>
      <c r="AM69" s="8" t="s">
        <v>105</v>
      </c>
      <c r="AN69">
        <v>125</v>
      </c>
      <c r="AO69">
        <v>1169</v>
      </c>
      <c r="AP69" s="17">
        <v>414</v>
      </c>
      <c r="AQ69">
        <v>80</v>
      </c>
      <c r="AR69">
        <v>600</v>
      </c>
      <c r="AS69">
        <v>224</v>
      </c>
      <c r="AT69" s="47" t="s">
        <v>8</v>
      </c>
      <c r="AU69">
        <v>32</v>
      </c>
      <c r="AV69">
        <v>288</v>
      </c>
      <c r="AW69">
        <v>96</v>
      </c>
      <c r="AX69" s="47" t="s">
        <v>8</v>
      </c>
      <c r="AY69">
        <f t="shared" si="10"/>
        <v>48</v>
      </c>
      <c r="AZ69">
        <f t="shared" si="11"/>
        <v>312</v>
      </c>
      <c r="BA69" s="8">
        <f t="shared" si="12"/>
        <v>128</v>
      </c>
      <c r="BB69" t="s">
        <v>297</v>
      </c>
      <c r="BC69" t="s">
        <v>300</v>
      </c>
      <c r="BD69">
        <v>1</v>
      </c>
      <c r="BE69" t="s">
        <v>296</v>
      </c>
      <c r="BF69" t="s">
        <v>285</v>
      </c>
    </row>
    <row r="70" spans="1:58" outlineLevel="1" x14ac:dyDescent="0.3">
      <c r="A70" s="10" t="s">
        <v>298</v>
      </c>
      <c r="B70" s="10"/>
      <c r="C70" t="s">
        <v>268</v>
      </c>
      <c r="D70" t="s">
        <v>401</v>
      </c>
      <c r="E70" t="s">
        <v>406</v>
      </c>
      <c r="F70" t="s">
        <v>409</v>
      </c>
      <c r="G70" s="40" t="s">
        <v>312</v>
      </c>
      <c r="H70" s="10" t="s">
        <v>311</v>
      </c>
      <c r="I70" t="s">
        <v>315</v>
      </c>
      <c r="J70" s="4">
        <v>0</v>
      </c>
      <c r="K70">
        <v>1</v>
      </c>
      <c r="L70" s="11" t="s">
        <v>294</v>
      </c>
      <c r="M70">
        <v>0</v>
      </c>
      <c r="N70" t="s">
        <v>8</v>
      </c>
      <c r="O70" s="10" t="s">
        <v>8</v>
      </c>
      <c r="P70" t="s">
        <v>8</v>
      </c>
      <c r="Q70" s="10" t="s">
        <v>8</v>
      </c>
      <c r="R70" t="s">
        <v>8</v>
      </c>
      <c r="S70" s="10" t="s">
        <v>8</v>
      </c>
      <c r="T70" t="s">
        <v>8</v>
      </c>
      <c r="U70" s="10" t="s">
        <v>8</v>
      </c>
      <c r="V70" s="17">
        <v>0</v>
      </c>
      <c r="W70">
        <v>1</v>
      </c>
      <c r="X70">
        <v>5</v>
      </c>
      <c r="Y70">
        <v>1</v>
      </c>
      <c r="Z70">
        <v>1</v>
      </c>
      <c r="AA70">
        <v>6</v>
      </c>
      <c r="AB70">
        <v>48</v>
      </c>
      <c r="AC70">
        <v>1</v>
      </c>
      <c r="AD70">
        <v>16</v>
      </c>
      <c r="AE70" t="s">
        <v>94</v>
      </c>
      <c r="AF70">
        <v>1</v>
      </c>
      <c r="AG70">
        <v>8</v>
      </c>
      <c r="AH70" s="8" t="s">
        <v>96</v>
      </c>
      <c r="AI70" t="s">
        <v>8</v>
      </c>
      <c r="AJ70" s="10" t="s">
        <v>8</v>
      </c>
      <c r="AK70" t="s">
        <v>8</v>
      </c>
      <c r="AL70" t="s">
        <v>278</v>
      </c>
      <c r="AM70" s="8" t="s">
        <v>105</v>
      </c>
      <c r="AN70">
        <v>125</v>
      </c>
      <c r="AO70">
        <v>1169</v>
      </c>
      <c r="AP70" s="17">
        <v>414</v>
      </c>
      <c r="AQ70">
        <v>80</v>
      </c>
      <c r="AR70">
        <v>600</v>
      </c>
      <c r="AS70">
        <v>224</v>
      </c>
      <c r="AT70" s="47" t="s">
        <v>8</v>
      </c>
      <c r="AU70">
        <f xml:space="preserve"> _xlfn.FLOOR.MATH((AN70 - AQ70) / 2)</f>
        <v>22</v>
      </c>
      <c r="AV70">
        <f xml:space="preserve"> _xlfn.FLOOR.MATH((AO70 - AR70) / 2)</f>
        <v>284</v>
      </c>
      <c r="AW70">
        <f xml:space="preserve"> _xlfn.FLOOR.MATH((AP70 - AS70) / 2)</f>
        <v>95</v>
      </c>
      <c r="AX70" s="47" t="s">
        <v>8</v>
      </c>
      <c r="AY70">
        <f t="shared" si="10"/>
        <v>58</v>
      </c>
      <c r="AZ70">
        <f t="shared" si="11"/>
        <v>316</v>
      </c>
      <c r="BA70" s="8">
        <f t="shared" si="12"/>
        <v>129</v>
      </c>
      <c r="BB70" t="s">
        <v>297</v>
      </c>
      <c r="BC70" t="s">
        <v>160</v>
      </c>
      <c r="BD70">
        <v>1</v>
      </c>
      <c r="BE70" t="s">
        <v>296</v>
      </c>
      <c r="BF70" t="s">
        <v>285</v>
      </c>
    </row>
    <row r="71" spans="1:58" outlineLevel="1" x14ac:dyDescent="0.3">
      <c r="A71" s="10" t="s">
        <v>299</v>
      </c>
      <c r="B71" s="10"/>
      <c r="C71" t="s">
        <v>268</v>
      </c>
      <c r="D71" t="s">
        <v>401</v>
      </c>
      <c r="E71" t="s">
        <v>406</v>
      </c>
      <c r="F71" t="s">
        <v>409</v>
      </c>
      <c r="G71" s="40" t="s">
        <v>313</v>
      </c>
      <c r="H71" s="10" t="s">
        <v>314</v>
      </c>
      <c r="I71" t="s">
        <v>316</v>
      </c>
      <c r="J71" s="4">
        <v>0</v>
      </c>
      <c r="K71">
        <v>1</v>
      </c>
      <c r="L71" s="11" t="s">
        <v>294</v>
      </c>
      <c r="M71">
        <v>0</v>
      </c>
      <c r="N71" t="s">
        <v>8</v>
      </c>
      <c r="O71" s="10" t="s">
        <v>8</v>
      </c>
      <c r="P71" t="s">
        <v>8</v>
      </c>
      <c r="Q71" s="10" t="s">
        <v>8</v>
      </c>
      <c r="R71" t="s">
        <v>8</v>
      </c>
      <c r="S71" s="10" t="s">
        <v>8</v>
      </c>
      <c r="T71" t="s">
        <v>8</v>
      </c>
      <c r="U71" s="10" t="s">
        <v>8</v>
      </c>
      <c r="V71" s="17">
        <v>0</v>
      </c>
      <c r="W71">
        <v>1</v>
      </c>
      <c r="X71">
        <v>5</v>
      </c>
      <c r="Y71">
        <v>1</v>
      </c>
      <c r="Z71">
        <v>1</v>
      </c>
      <c r="AA71">
        <v>6</v>
      </c>
      <c r="AB71">
        <v>64</v>
      </c>
      <c r="AC71">
        <v>1</v>
      </c>
      <c r="AD71">
        <v>16</v>
      </c>
      <c r="AE71" t="s">
        <v>94</v>
      </c>
      <c r="AF71">
        <v>1</v>
      </c>
      <c r="AG71">
        <v>8</v>
      </c>
      <c r="AH71" s="8" t="s">
        <v>96</v>
      </c>
      <c r="AI71" t="s">
        <v>8</v>
      </c>
      <c r="AJ71" s="10" t="s">
        <v>8</v>
      </c>
      <c r="AK71" t="s">
        <v>8</v>
      </c>
      <c r="AL71" t="s">
        <v>278</v>
      </c>
      <c r="AM71" s="8" t="s">
        <v>105</v>
      </c>
      <c r="AN71">
        <v>125</v>
      </c>
      <c r="AO71">
        <v>1169</v>
      </c>
      <c r="AP71" s="17">
        <v>414</v>
      </c>
      <c r="AQ71">
        <v>80</v>
      </c>
      <c r="AR71">
        <v>600</v>
      </c>
      <c r="AS71">
        <v>224</v>
      </c>
      <c r="AT71" s="47" t="s">
        <v>8</v>
      </c>
      <c r="AU71">
        <v>16</v>
      </c>
      <c r="AV71">
        <v>272</v>
      </c>
      <c r="AW71">
        <v>80</v>
      </c>
      <c r="AX71" s="47" t="s">
        <v>8</v>
      </c>
      <c r="AY71">
        <f t="shared" si="10"/>
        <v>64</v>
      </c>
      <c r="AZ71">
        <f t="shared" si="11"/>
        <v>328</v>
      </c>
      <c r="BA71" s="8">
        <f t="shared" si="12"/>
        <v>144</v>
      </c>
      <c r="BB71" t="s">
        <v>297</v>
      </c>
      <c r="BC71" t="s">
        <v>301</v>
      </c>
      <c r="BD71">
        <v>1</v>
      </c>
      <c r="BE71" t="s">
        <v>296</v>
      </c>
      <c r="BF71" t="s">
        <v>285</v>
      </c>
    </row>
    <row r="72" spans="1:58" outlineLevel="1" x14ac:dyDescent="0.3">
      <c r="A72" s="10" t="s">
        <v>302</v>
      </c>
      <c r="B72" s="10"/>
      <c r="C72" t="s">
        <v>268</v>
      </c>
      <c r="D72" t="s">
        <v>401</v>
      </c>
      <c r="E72" t="s">
        <v>406</v>
      </c>
      <c r="F72" t="s">
        <v>409</v>
      </c>
      <c r="G72" s="40" t="s">
        <v>312</v>
      </c>
      <c r="H72" s="10" t="s">
        <v>320</v>
      </c>
      <c r="I72" t="s">
        <v>315</v>
      </c>
      <c r="J72" s="4">
        <v>0</v>
      </c>
      <c r="K72">
        <v>1</v>
      </c>
      <c r="L72" s="11" t="s">
        <v>294</v>
      </c>
      <c r="M72">
        <v>0</v>
      </c>
      <c r="N72" t="s">
        <v>8</v>
      </c>
      <c r="O72" s="10" t="s">
        <v>8</v>
      </c>
      <c r="P72" t="s">
        <v>8</v>
      </c>
      <c r="Q72" s="10" t="s">
        <v>8</v>
      </c>
      <c r="R72" t="s">
        <v>8</v>
      </c>
      <c r="S72" s="10" t="s">
        <v>8</v>
      </c>
      <c r="T72" t="s">
        <v>8</v>
      </c>
      <c r="U72" s="10" t="s">
        <v>8</v>
      </c>
      <c r="V72" s="17">
        <v>0</v>
      </c>
      <c r="W72">
        <v>1</v>
      </c>
      <c r="X72">
        <v>5</v>
      </c>
      <c r="Y72">
        <v>1</v>
      </c>
      <c r="Z72">
        <v>1</v>
      </c>
      <c r="AA72">
        <v>6</v>
      </c>
      <c r="AB72" t="s">
        <v>8</v>
      </c>
      <c r="AC72">
        <v>1</v>
      </c>
      <c r="AD72">
        <v>16</v>
      </c>
      <c r="AE72" t="s">
        <v>94</v>
      </c>
      <c r="AF72">
        <v>1</v>
      </c>
      <c r="AG72">
        <v>8</v>
      </c>
      <c r="AH72" s="8" t="s">
        <v>96</v>
      </c>
      <c r="AI72" t="s">
        <v>8</v>
      </c>
      <c r="AJ72" s="10" t="s">
        <v>8</v>
      </c>
      <c r="AK72" t="s">
        <v>8</v>
      </c>
      <c r="AL72" t="s">
        <v>278</v>
      </c>
      <c r="AM72" s="8" t="s">
        <v>105</v>
      </c>
      <c r="AN72">
        <v>125</v>
      </c>
      <c r="AO72">
        <v>1169</v>
      </c>
      <c r="AP72" s="17">
        <v>414</v>
      </c>
      <c r="AQ72">
        <v>96</v>
      </c>
      <c r="AR72">
        <v>784</v>
      </c>
      <c r="AS72">
        <v>384</v>
      </c>
      <c r="AT72" s="47" t="s">
        <v>8</v>
      </c>
      <c r="AU72">
        <v>0</v>
      </c>
      <c r="AV72">
        <v>0</v>
      </c>
      <c r="AW72">
        <v>0</v>
      </c>
      <c r="AX72" s="47" t="s">
        <v>8</v>
      </c>
      <c r="AY72">
        <f t="shared" si="10"/>
        <v>96</v>
      </c>
      <c r="AZ72">
        <f t="shared" si="11"/>
        <v>784</v>
      </c>
      <c r="BA72" s="8">
        <f t="shared" si="12"/>
        <v>384</v>
      </c>
      <c r="BB72" t="s">
        <v>286</v>
      </c>
      <c r="BC72" t="s">
        <v>304</v>
      </c>
      <c r="BD72">
        <v>1</v>
      </c>
      <c r="BE72" t="s">
        <v>308</v>
      </c>
      <c r="BF72" t="s">
        <v>317</v>
      </c>
    </row>
    <row r="73" spans="1:58" outlineLevel="1" x14ac:dyDescent="0.3">
      <c r="A73" s="10" t="s">
        <v>321</v>
      </c>
      <c r="B73" s="10"/>
      <c r="C73" t="s">
        <v>268</v>
      </c>
      <c r="D73" t="s">
        <v>401</v>
      </c>
      <c r="E73" t="s">
        <v>406</v>
      </c>
      <c r="F73" t="s">
        <v>409</v>
      </c>
      <c r="G73" s="40" t="s">
        <v>310</v>
      </c>
      <c r="H73" s="10" t="s">
        <v>310</v>
      </c>
      <c r="I73" t="s">
        <v>324</v>
      </c>
      <c r="J73" s="4">
        <v>0</v>
      </c>
      <c r="K73">
        <v>1</v>
      </c>
      <c r="L73" s="11" t="s">
        <v>294</v>
      </c>
      <c r="M73">
        <v>0</v>
      </c>
      <c r="N73" t="s">
        <v>8</v>
      </c>
      <c r="O73" s="10" t="s">
        <v>8</v>
      </c>
      <c r="P73" t="s">
        <v>8</v>
      </c>
      <c r="Q73" s="10" t="s">
        <v>8</v>
      </c>
      <c r="R73" t="s">
        <v>8</v>
      </c>
      <c r="S73" s="10" t="s">
        <v>8</v>
      </c>
      <c r="T73" t="s">
        <v>8</v>
      </c>
      <c r="U73" s="10" t="s">
        <v>8</v>
      </c>
      <c r="V73" s="17">
        <v>0</v>
      </c>
      <c r="W73">
        <v>1</v>
      </c>
      <c r="X73">
        <v>5</v>
      </c>
      <c r="Y73">
        <v>1</v>
      </c>
      <c r="Z73">
        <v>1</v>
      </c>
      <c r="AA73">
        <v>6</v>
      </c>
      <c r="AB73">
        <v>700</v>
      </c>
      <c r="AC73">
        <v>1</v>
      </c>
      <c r="AD73">
        <v>16</v>
      </c>
      <c r="AE73" t="s">
        <v>94</v>
      </c>
      <c r="AF73">
        <v>1</v>
      </c>
      <c r="AG73">
        <v>8</v>
      </c>
      <c r="AH73" s="8" t="s">
        <v>96</v>
      </c>
      <c r="AI73" t="s">
        <v>8</v>
      </c>
      <c r="AJ73" s="10" t="s">
        <v>8</v>
      </c>
      <c r="AK73" t="s">
        <v>8</v>
      </c>
      <c r="AL73" t="s">
        <v>278</v>
      </c>
      <c r="AM73" s="8" t="s">
        <v>105</v>
      </c>
      <c r="AN73">
        <v>125</v>
      </c>
      <c r="AO73">
        <v>1169</v>
      </c>
      <c r="AP73" s="17">
        <v>414</v>
      </c>
      <c r="AQ73">
        <f>AQ64-(AU73*2)</f>
        <v>64</v>
      </c>
      <c r="AR73">
        <f>AR64-(AV73*2)</f>
        <v>752</v>
      </c>
      <c r="AS73">
        <f>AS64-(AW73*2)</f>
        <v>352</v>
      </c>
      <c r="AT73" s="47" t="s">
        <v>8</v>
      </c>
      <c r="AU73">
        <v>16</v>
      </c>
      <c r="AV73">
        <v>16</v>
      </c>
      <c r="AW73">
        <v>16</v>
      </c>
      <c r="AX73" s="47" t="s">
        <v>8</v>
      </c>
      <c r="AY73">
        <f t="shared" si="10"/>
        <v>48</v>
      </c>
      <c r="AZ73">
        <f t="shared" si="11"/>
        <v>736</v>
      </c>
      <c r="BA73" s="8">
        <f t="shared" si="12"/>
        <v>336</v>
      </c>
      <c r="BB73" t="s">
        <v>318</v>
      </c>
      <c r="BC73" t="s">
        <v>319</v>
      </c>
      <c r="BD73">
        <v>1</v>
      </c>
      <c r="BE73" t="s">
        <v>322</v>
      </c>
      <c r="BF73" t="s">
        <v>285</v>
      </c>
    </row>
    <row r="74" spans="1:58" s="3" customFormat="1" outlineLevel="1" x14ac:dyDescent="0.3">
      <c r="A74" s="15" t="s">
        <v>323</v>
      </c>
      <c r="B74" s="15"/>
      <c r="C74" s="3" t="s">
        <v>268</v>
      </c>
      <c r="D74" s="3" t="s">
        <v>401</v>
      </c>
      <c r="E74" s="3" t="s">
        <v>406</v>
      </c>
      <c r="F74" s="3" t="s">
        <v>409</v>
      </c>
      <c r="G74" s="41" t="s">
        <v>310</v>
      </c>
      <c r="H74" s="15" t="s">
        <v>310</v>
      </c>
      <c r="I74" s="3" t="s">
        <v>329</v>
      </c>
      <c r="J74" s="5">
        <v>0</v>
      </c>
      <c r="K74" s="3">
        <v>1</v>
      </c>
      <c r="L74" s="12" t="s">
        <v>294</v>
      </c>
      <c r="M74" s="3">
        <v>0</v>
      </c>
      <c r="N74" s="3" t="s">
        <v>8</v>
      </c>
      <c r="O74" s="15" t="s">
        <v>8</v>
      </c>
      <c r="P74" s="3" t="s">
        <v>8</v>
      </c>
      <c r="Q74" s="15" t="s">
        <v>8</v>
      </c>
      <c r="R74" s="3" t="s">
        <v>8</v>
      </c>
      <c r="S74" s="15" t="s">
        <v>8</v>
      </c>
      <c r="T74" s="3" t="s">
        <v>8</v>
      </c>
      <c r="U74" s="15" t="s">
        <v>8</v>
      </c>
      <c r="V74" s="19">
        <v>0</v>
      </c>
      <c r="W74" s="3">
        <v>1</v>
      </c>
      <c r="X74" s="3">
        <v>5</v>
      </c>
      <c r="Y74" s="3">
        <v>1</v>
      </c>
      <c r="Z74" s="3">
        <v>1</v>
      </c>
      <c r="AA74" s="3">
        <v>6</v>
      </c>
      <c r="AB74" s="3">
        <v>8</v>
      </c>
      <c r="AC74" s="3">
        <v>1</v>
      </c>
      <c r="AD74" s="3">
        <v>16</v>
      </c>
      <c r="AE74" s="3" t="s">
        <v>94</v>
      </c>
      <c r="AF74" s="3">
        <v>1</v>
      </c>
      <c r="AG74" s="3">
        <v>8</v>
      </c>
      <c r="AH74" s="23" t="s">
        <v>96</v>
      </c>
      <c r="AI74" s="3" t="s">
        <v>8</v>
      </c>
      <c r="AJ74" s="15" t="s">
        <v>8</v>
      </c>
      <c r="AK74" s="3" t="s">
        <v>8</v>
      </c>
      <c r="AL74" s="3" t="s">
        <v>278</v>
      </c>
      <c r="AM74" s="23" t="s">
        <v>105</v>
      </c>
      <c r="AN74" s="3">
        <v>125</v>
      </c>
      <c r="AO74" s="3">
        <v>1169</v>
      </c>
      <c r="AP74" s="19">
        <v>414</v>
      </c>
      <c r="AQ74" s="3">
        <v>80</v>
      </c>
      <c r="AR74" s="3">
        <v>752</v>
      </c>
      <c r="AS74" s="3">
        <v>256</v>
      </c>
      <c r="AT74" s="48" t="s">
        <v>8</v>
      </c>
      <c r="AU74" s="3">
        <v>45</v>
      </c>
      <c r="AV74" s="3">
        <v>417</v>
      </c>
      <c r="AW74" s="3">
        <v>158</v>
      </c>
      <c r="AX74" s="48" t="s">
        <v>8</v>
      </c>
      <c r="AY74" s="3">
        <f t="shared" si="10"/>
        <v>35</v>
      </c>
      <c r="AZ74" s="3">
        <f t="shared" si="11"/>
        <v>335</v>
      </c>
      <c r="BA74" s="23">
        <f t="shared" si="12"/>
        <v>98</v>
      </c>
      <c r="BB74" s="3" t="s">
        <v>326</v>
      </c>
      <c r="BC74" s="3" t="s">
        <v>327</v>
      </c>
      <c r="BD74" s="3">
        <v>1</v>
      </c>
      <c r="BE74" s="3" t="s">
        <v>328</v>
      </c>
      <c r="BF74" s="3" t="s">
        <v>285</v>
      </c>
    </row>
    <row r="75" spans="1:58" outlineLevel="1" x14ac:dyDescent="0.3">
      <c r="A75" s="10" t="s">
        <v>331</v>
      </c>
      <c r="B75" s="10"/>
      <c r="C75" t="s">
        <v>341</v>
      </c>
      <c r="D75" t="s">
        <v>401</v>
      </c>
      <c r="E75" t="s">
        <v>406</v>
      </c>
      <c r="F75" t="s">
        <v>409</v>
      </c>
      <c r="G75" s="40" t="s">
        <v>332</v>
      </c>
      <c r="H75" s="10" t="s">
        <v>333</v>
      </c>
      <c r="I75" s="10" t="s">
        <v>344</v>
      </c>
      <c r="J75" s="4">
        <v>0</v>
      </c>
      <c r="K75" s="10">
        <v>1</v>
      </c>
      <c r="L75" t="s">
        <v>342</v>
      </c>
      <c r="M75">
        <v>0</v>
      </c>
      <c r="N75" t="s">
        <v>8</v>
      </c>
      <c r="O75" t="s">
        <v>8</v>
      </c>
      <c r="P75" t="s">
        <v>8</v>
      </c>
      <c r="Q75" t="s">
        <v>8</v>
      </c>
      <c r="R75" t="s">
        <v>8</v>
      </c>
      <c r="S75" t="s">
        <v>8</v>
      </c>
      <c r="T75" t="s">
        <v>8</v>
      </c>
      <c r="U75" t="s">
        <v>8</v>
      </c>
      <c r="V75" s="17">
        <v>0</v>
      </c>
      <c r="W75" t="s">
        <v>340</v>
      </c>
      <c r="X75" t="s">
        <v>8</v>
      </c>
      <c r="Y75" t="s">
        <v>8</v>
      </c>
      <c r="Z75">
        <v>4</v>
      </c>
      <c r="AA75" t="s">
        <v>8</v>
      </c>
      <c r="AB75" t="s">
        <v>8</v>
      </c>
      <c r="AC75" t="s">
        <v>340</v>
      </c>
      <c r="AD75" t="s">
        <v>339</v>
      </c>
      <c r="AE75" t="s">
        <v>339</v>
      </c>
      <c r="AF75" t="s">
        <v>339</v>
      </c>
      <c r="AG75" t="s">
        <v>339</v>
      </c>
      <c r="AH75" s="8" t="s">
        <v>339</v>
      </c>
      <c r="AI75" t="s">
        <v>8</v>
      </c>
      <c r="AJ75" t="s">
        <v>8</v>
      </c>
      <c r="AK75" t="s">
        <v>8</v>
      </c>
      <c r="AL75" t="s">
        <v>8</v>
      </c>
      <c r="AN75" t="s">
        <v>339</v>
      </c>
      <c r="AO75" t="s">
        <v>339</v>
      </c>
      <c r="AP75" s="17" t="s">
        <v>339</v>
      </c>
      <c r="AQ75">
        <v>80</v>
      </c>
      <c r="AR75">
        <v>170</v>
      </c>
      <c r="AS75">
        <v>170</v>
      </c>
      <c r="AT75" s="17" t="s">
        <v>8</v>
      </c>
      <c r="AU75">
        <v>40</v>
      </c>
      <c r="AV75">
        <v>90</v>
      </c>
      <c r="AW75">
        <v>90</v>
      </c>
      <c r="AX75" s="17" t="s">
        <v>8</v>
      </c>
      <c r="AY75">
        <f t="shared" si="10"/>
        <v>40</v>
      </c>
      <c r="AZ75">
        <f t="shared" si="11"/>
        <v>80</v>
      </c>
      <c r="BA75" s="8">
        <f t="shared" si="12"/>
        <v>80</v>
      </c>
      <c r="BB75" t="s">
        <v>338</v>
      </c>
      <c r="BC75" t="s">
        <v>337</v>
      </c>
      <c r="BD75">
        <v>1</v>
      </c>
      <c r="BE75" t="s">
        <v>336</v>
      </c>
      <c r="BF75" t="s">
        <v>335</v>
      </c>
    </row>
    <row r="76" spans="1:58" outlineLevel="1" x14ac:dyDescent="0.3">
      <c r="A76" s="10" t="s">
        <v>334</v>
      </c>
      <c r="B76" s="10"/>
      <c r="C76" t="s">
        <v>341</v>
      </c>
      <c r="D76" t="s">
        <v>401</v>
      </c>
      <c r="E76" t="s">
        <v>406</v>
      </c>
      <c r="F76" t="s">
        <v>409</v>
      </c>
      <c r="G76" s="40" t="s">
        <v>343</v>
      </c>
      <c r="H76" s="10" t="s">
        <v>333</v>
      </c>
      <c r="I76" s="10" t="s">
        <v>345</v>
      </c>
      <c r="J76" s="4">
        <v>0</v>
      </c>
      <c r="K76" s="10">
        <v>1</v>
      </c>
      <c r="L76" t="s">
        <v>397</v>
      </c>
      <c r="M76">
        <v>0</v>
      </c>
      <c r="N76" t="s">
        <v>8</v>
      </c>
      <c r="O76" t="s">
        <v>8</v>
      </c>
      <c r="P76" t="s">
        <v>8</v>
      </c>
      <c r="Q76" t="s">
        <v>8</v>
      </c>
      <c r="R76" t="s">
        <v>8</v>
      </c>
      <c r="S76" t="s">
        <v>8</v>
      </c>
      <c r="T76" t="s">
        <v>8</v>
      </c>
      <c r="U76" t="s">
        <v>8</v>
      </c>
      <c r="V76" s="17">
        <v>0</v>
      </c>
      <c r="W76" t="s">
        <v>340</v>
      </c>
      <c r="X76" t="s">
        <v>8</v>
      </c>
      <c r="Y76" t="s">
        <v>8</v>
      </c>
      <c r="Z76">
        <v>4</v>
      </c>
      <c r="AA76" t="s">
        <v>8</v>
      </c>
      <c r="AB76" t="s">
        <v>8</v>
      </c>
      <c r="AC76" t="s">
        <v>340</v>
      </c>
      <c r="AD76" t="s">
        <v>339</v>
      </c>
      <c r="AE76" t="s">
        <v>339</v>
      </c>
      <c r="AF76" t="s">
        <v>339</v>
      </c>
      <c r="AG76" t="s">
        <v>339</v>
      </c>
      <c r="AH76" s="8" t="s">
        <v>339</v>
      </c>
      <c r="AI76" t="s">
        <v>8</v>
      </c>
      <c r="AJ76" t="s">
        <v>8</v>
      </c>
      <c r="AK76" t="s">
        <v>8</v>
      </c>
      <c r="AL76" t="s">
        <v>8</v>
      </c>
      <c r="AN76" t="s">
        <v>339</v>
      </c>
      <c r="AO76" t="s">
        <v>339</v>
      </c>
      <c r="AP76" s="17" t="s">
        <v>339</v>
      </c>
      <c r="AQ76">
        <v>80</v>
      </c>
      <c r="AR76">
        <v>170</v>
      </c>
      <c r="AS76">
        <v>170</v>
      </c>
      <c r="AT76" s="17" t="s">
        <v>8</v>
      </c>
      <c r="AU76">
        <v>40</v>
      </c>
      <c r="AV76">
        <v>90</v>
      </c>
      <c r="AW76">
        <v>90</v>
      </c>
      <c r="AX76" s="17" t="s">
        <v>8</v>
      </c>
      <c r="AY76">
        <f t="shared" si="10"/>
        <v>40</v>
      </c>
      <c r="AZ76">
        <f t="shared" si="11"/>
        <v>80</v>
      </c>
      <c r="BA76" s="8">
        <f t="shared" si="12"/>
        <v>80</v>
      </c>
      <c r="BB76" t="s">
        <v>338</v>
      </c>
      <c r="BC76" t="s">
        <v>337</v>
      </c>
      <c r="BD76">
        <v>1</v>
      </c>
      <c r="BE76" t="s">
        <v>347</v>
      </c>
      <c r="BF76" t="s">
        <v>346</v>
      </c>
    </row>
    <row r="77" spans="1:58" outlineLevel="1" x14ac:dyDescent="0.3">
      <c r="A77" s="10" t="s">
        <v>350</v>
      </c>
      <c r="B77" s="10"/>
      <c r="BE77" t="s">
        <v>348</v>
      </c>
    </row>
    <row r="78" spans="1:58" outlineLevel="1" x14ac:dyDescent="0.3">
      <c r="A78" s="10" t="s">
        <v>350</v>
      </c>
      <c r="B78" s="10"/>
      <c r="BE78" t="s">
        <v>349</v>
      </c>
    </row>
    <row r="79" spans="1:58" outlineLevel="1" x14ac:dyDescent="0.3">
      <c r="A79" s="10" t="s">
        <v>351</v>
      </c>
      <c r="B79" s="10"/>
      <c r="C79" t="s">
        <v>341</v>
      </c>
      <c r="D79" t="s">
        <v>400</v>
      </c>
      <c r="E79" t="s">
        <v>406</v>
      </c>
      <c r="F79" t="s">
        <v>409</v>
      </c>
      <c r="G79" s="40" t="s">
        <v>352</v>
      </c>
      <c r="H79" s="10" t="s">
        <v>353</v>
      </c>
      <c r="I79" t="s">
        <v>316</v>
      </c>
      <c r="J79" s="4">
        <v>0</v>
      </c>
      <c r="K79" s="10">
        <v>1</v>
      </c>
      <c r="L79" s="11" t="s">
        <v>294</v>
      </c>
      <c r="M79">
        <v>0</v>
      </c>
      <c r="N79" t="s">
        <v>8</v>
      </c>
      <c r="O79" s="10" t="s">
        <v>8</v>
      </c>
      <c r="P79" t="s">
        <v>8</v>
      </c>
      <c r="Q79" s="10" t="s">
        <v>8</v>
      </c>
      <c r="R79" t="s">
        <v>8</v>
      </c>
      <c r="S79" s="10" t="s">
        <v>8</v>
      </c>
      <c r="T79" t="s">
        <v>8</v>
      </c>
      <c r="U79" s="10" t="s">
        <v>8</v>
      </c>
      <c r="V79" s="17">
        <v>0</v>
      </c>
      <c r="W79" t="s">
        <v>340</v>
      </c>
      <c r="X79" t="s">
        <v>363</v>
      </c>
      <c r="Y79" t="s">
        <v>363</v>
      </c>
      <c r="Z79">
        <v>4</v>
      </c>
      <c r="AA79" t="s">
        <v>364</v>
      </c>
      <c r="AB79" t="s">
        <v>8</v>
      </c>
      <c r="AC79" t="s">
        <v>340</v>
      </c>
      <c r="AD79" t="s">
        <v>339</v>
      </c>
      <c r="AE79" t="s">
        <v>339</v>
      </c>
      <c r="AF79" t="s">
        <v>339</v>
      </c>
      <c r="AG79" t="s">
        <v>339</v>
      </c>
      <c r="AH79" s="8" t="s">
        <v>339</v>
      </c>
      <c r="AI79" t="s">
        <v>8</v>
      </c>
      <c r="AJ79" t="s">
        <v>8</v>
      </c>
      <c r="AK79" t="s">
        <v>8</v>
      </c>
      <c r="AL79" t="s">
        <v>8</v>
      </c>
      <c r="AN79" t="s">
        <v>117</v>
      </c>
      <c r="AO79" t="s">
        <v>117</v>
      </c>
      <c r="AP79" s="17" t="s">
        <v>117</v>
      </c>
      <c r="AQ79">
        <v>80</v>
      </c>
      <c r="AR79">
        <v>170</v>
      </c>
      <c r="AS79">
        <v>170</v>
      </c>
      <c r="AT79" s="17" t="s">
        <v>45</v>
      </c>
      <c r="AU79">
        <v>20</v>
      </c>
      <c r="AV79">
        <v>40</v>
      </c>
      <c r="AW79">
        <v>40</v>
      </c>
      <c r="AX79" s="17" t="s">
        <v>45</v>
      </c>
      <c r="AY79">
        <f t="shared" ref="AY79:AY110" si="13">AQ79-AU79</f>
        <v>60</v>
      </c>
      <c r="AZ79">
        <f t="shared" ref="AZ79:AZ110" si="14">AR79-AV79</f>
        <v>130</v>
      </c>
      <c r="BA79" s="8">
        <f t="shared" ref="BA79:BA110" si="15">AS79-AW79</f>
        <v>130</v>
      </c>
      <c r="BB79" t="s">
        <v>355</v>
      </c>
      <c r="BC79" t="s">
        <v>354</v>
      </c>
      <c r="BD79">
        <v>1</v>
      </c>
      <c r="BE79" t="s">
        <v>356</v>
      </c>
      <c r="BF79" t="s">
        <v>285</v>
      </c>
    </row>
    <row r="80" spans="1:58" outlineLevel="1" x14ac:dyDescent="0.3">
      <c r="A80" s="10" t="s">
        <v>361</v>
      </c>
      <c r="B80" s="10"/>
      <c r="C80" t="s">
        <v>341</v>
      </c>
      <c r="D80" t="s">
        <v>400</v>
      </c>
      <c r="E80" t="s">
        <v>406</v>
      </c>
      <c r="F80" t="s">
        <v>409</v>
      </c>
      <c r="G80" s="40" t="s">
        <v>362</v>
      </c>
      <c r="H80" s="10" t="s">
        <v>353</v>
      </c>
      <c r="I80" s="10" t="s">
        <v>367</v>
      </c>
      <c r="J80" s="4">
        <v>0</v>
      </c>
      <c r="K80" s="10">
        <v>1</v>
      </c>
      <c r="L80" t="s">
        <v>368</v>
      </c>
      <c r="M80">
        <v>0</v>
      </c>
      <c r="N80" t="s">
        <v>8</v>
      </c>
      <c r="O80">
        <v>1</v>
      </c>
      <c r="P80">
        <v>1</v>
      </c>
      <c r="Q80">
        <v>1</v>
      </c>
      <c r="R80">
        <v>0</v>
      </c>
      <c r="S80">
        <v>0</v>
      </c>
      <c r="T80" t="s">
        <v>8</v>
      </c>
      <c r="U80" s="10" t="s">
        <v>8</v>
      </c>
      <c r="V80" s="17">
        <v>1</v>
      </c>
      <c r="W80" t="s">
        <v>340</v>
      </c>
      <c r="X80" t="s">
        <v>363</v>
      </c>
      <c r="Y80" t="s">
        <v>363</v>
      </c>
      <c r="Z80">
        <v>4</v>
      </c>
      <c r="AA80" t="s">
        <v>364</v>
      </c>
      <c r="AB80" t="s">
        <v>363</v>
      </c>
      <c r="AC80" t="s">
        <v>340</v>
      </c>
      <c r="AD80" t="s">
        <v>339</v>
      </c>
      <c r="AE80" t="s">
        <v>339</v>
      </c>
      <c r="AF80" t="s">
        <v>339</v>
      </c>
      <c r="AG80" t="s">
        <v>339</v>
      </c>
      <c r="AH80" s="8" t="s">
        <v>339</v>
      </c>
      <c r="AI80" t="s">
        <v>363</v>
      </c>
      <c r="AJ80" t="s">
        <v>363</v>
      </c>
      <c r="AK80" t="s">
        <v>363</v>
      </c>
      <c r="AL80" t="s">
        <v>363</v>
      </c>
      <c r="AM80" s="8" t="s">
        <v>363</v>
      </c>
      <c r="AN80" t="s">
        <v>358</v>
      </c>
      <c r="AO80" t="s">
        <v>359</v>
      </c>
      <c r="AP80" s="17" t="s">
        <v>360</v>
      </c>
      <c r="AQ80">
        <v>80</v>
      </c>
      <c r="AR80">
        <v>240</v>
      </c>
      <c r="AS80">
        <v>240</v>
      </c>
      <c r="AT80" s="17" t="s">
        <v>45</v>
      </c>
      <c r="AU80">
        <v>64</v>
      </c>
      <c r="AV80">
        <v>144</v>
      </c>
      <c r="AW80">
        <v>144</v>
      </c>
      <c r="AX80" s="17" t="s">
        <v>45</v>
      </c>
      <c r="AY80">
        <f t="shared" si="13"/>
        <v>16</v>
      </c>
      <c r="AZ80">
        <f t="shared" si="14"/>
        <v>96</v>
      </c>
      <c r="BA80" s="8">
        <f t="shared" si="15"/>
        <v>96</v>
      </c>
      <c r="BB80" t="s">
        <v>63</v>
      </c>
      <c r="BC80" t="s">
        <v>357</v>
      </c>
      <c r="BD80">
        <v>0</v>
      </c>
      <c r="BE80" t="s">
        <v>8</v>
      </c>
      <c r="BF80" t="s">
        <v>8</v>
      </c>
    </row>
    <row r="81" spans="1:58" outlineLevel="1" x14ac:dyDescent="0.3">
      <c r="A81" s="10" t="s">
        <v>365</v>
      </c>
      <c r="B81" s="10"/>
      <c r="C81" t="s">
        <v>341</v>
      </c>
      <c r="D81" t="s">
        <v>400</v>
      </c>
      <c r="E81" t="s">
        <v>406</v>
      </c>
      <c r="F81" t="s">
        <v>409</v>
      </c>
      <c r="G81" s="40" t="s">
        <v>366</v>
      </c>
      <c r="H81" s="10" t="s">
        <v>353</v>
      </c>
      <c r="I81" s="10" t="s">
        <v>367</v>
      </c>
      <c r="J81" s="4">
        <v>1</v>
      </c>
      <c r="K81" s="10">
        <v>0</v>
      </c>
      <c r="L81" t="s">
        <v>8</v>
      </c>
      <c r="M81">
        <v>0</v>
      </c>
      <c r="N81" t="s">
        <v>8</v>
      </c>
      <c r="O81">
        <v>1</v>
      </c>
      <c r="P81">
        <v>1</v>
      </c>
      <c r="Q81">
        <v>1</v>
      </c>
      <c r="R81">
        <v>1</v>
      </c>
      <c r="S81">
        <v>0</v>
      </c>
      <c r="T81" t="s">
        <v>8</v>
      </c>
      <c r="U81" s="10" t="s">
        <v>8</v>
      </c>
      <c r="V81" s="17">
        <v>0</v>
      </c>
      <c r="W81" t="s">
        <v>340</v>
      </c>
      <c r="X81" t="s">
        <v>363</v>
      </c>
      <c r="Y81" t="s">
        <v>363</v>
      </c>
      <c r="Z81">
        <v>4</v>
      </c>
      <c r="AA81" t="s">
        <v>364</v>
      </c>
      <c r="AB81" t="s">
        <v>363</v>
      </c>
      <c r="AC81" t="s">
        <v>340</v>
      </c>
      <c r="AD81" t="s">
        <v>339</v>
      </c>
      <c r="AE81" t="s">
        <v>339</v>
      </c>
      <c r="AF81" t="s">
        <v>339</v>
      </c>
      <c r="AG81" t="s">
        <v>339</v>
      </c>
      <c r="AH81" s="8" t="s">
        <v>339</v>
      </c>
      <c r="AI81" t="s">
        <v>363</v>
      </c>
      <c r="AJ81" t="s">
        <v>363</v>
      </c>
      <c r="AK81" t="s">
        <v>363</v>
      </c>
      <c r="AL81" t="s">
        <v>363</v>
      </c>
      <c r="AM81" s="8" t="s">
        <v>363</v>
      </c>
      <c r="AN81" t="s">
        <v>358</v>
      </c>
      <c r="AO81" t="s">
        <v>359</v>
      </c>
      <c r="AP81" s="17" t="s">
        <v>360</v>
      </c>
      <c r="AQ81">
        <v>80</v>
      </c>
      <c r="AR81">
        <v>240</v>
      </c>
      <c r="AS81">
        <v>240</v>
      </c>
      <c r="AT81" s="17" t="s">
        <v>45</v>
      </c>
      <c r="AU81">
        <v>64</v>
      </c>
      <c r="AV81">
        <v>144</v>
      </c>
      <c r="AW81">
        <v>144</v>
      </c>
      <c r="AX81" s="17" t="s">
        <v>45</v>
      </c>
      <c r="AY81">
        <f t="shared" si="13"/>
        <v>16</v>
      </c>
      <c r="AZ81">
        <f t="shared" si="14"/>
        <v>96</v>
      </c>
      <c r="BA81" s="8">
        <f t="shared" si="15"/>
        <v>96</v>
      </c>
      <c r="BB81" t="s">
        <v>63</v>
      </c>
      <c r="BC81" t="s">
        <v>357</v>
      </c>
      <c r="BD81">
        <v>0</v>
      </c>
      <c r="BE81" t="s">
        <v>8</v>
      </c>
      <c r="BF81" t="s">
        <v>8</v>
      </c>
    </row>
    <row r="82" spans="1:58" outlineLevel="1" x14ac:dyDescent="0.3">
      <c r="A82" s="10" t="s">
        <v>369</v>
      </c>
      <c r="B82" s="10"/>
      <c r="C82" t="s">
        <v>341</v>
      </c>
      <c r="D82" t="s">
        <v>401</v>
      </c>
      <c r="E82" t="s">
        <v>406</v>
      </c>
      <c r="F82" t="s">
        <v>409</v>
      </c>
      <c r="G82" s="40" t="s">
        <v>385</v>
      </c>
      <c r="H82" s="10" t="s">
        <v>325</v>
      </c>
      <c r="I82" s="10" t="s">
        <v>370</v>
      </c>
      <c r="J82" s="4">
        <v>0</v>
      </c>
      <c r="K82">
        <v>1</v>
      </c>
      <c r="L82" s="11" t="s">
        <v>294</v>
      </c>
      <c r="M82">
        <v>0</v>
      </c>
      <c r="N82" t="s">
        <v>8</v>
      </c>
      <c r="O82" t="s">
        <v>8</v>
      </c>
      <c r="P82" t="s">
        <v>8</v>
      </c>
      <c r="Q82" t="s">
        <v>8</v>
      </c>
      <c r="R82" t="s">
        <v>8</v>
      </c>
      <c r="S82" t="s">
        <v>8</v>
      </c>
      <c r="T82" t="s">
        <v>8</v>
      </c>
      <c r="U82" s="10" t="s">
        <v>8</v>
      </c>
      <c r="V82" s="17">
        <v>0</v>
      </c>
      <c r="W82" t="s">
        <v>340</v>
      </c>
      <c r="X82" t="s">
        <v>398</v>
      </c>
      <c r="Y82" t="s">
        <v>398</v>
      </c>
      <c r="Z82" t="s">
        <v>398</v>
      </c>
      <c r="AA82" t="s">
        <v>398</v>
      </c>
      <c r="AB82" t="s">
        <v>398</v>
      </c>
      <c r="AC82" t="s">
        <v>398</v>
      </c>
      <c r="AD82" t="s">
        <v>398</v>
      </c>
      <c r="AE82" t="s">
        <v>398</v>
      </c>
      <c r="AF82" t="s">
        <v>398</v>
      </c>
      <c r="AG82" t="s">
        <v>398</v>
      </c>
      <c r="AH82" s="8" t="s">
        <v>398</v>
      </c>
      <c r="AI82" t="s">
        <v>398</v>
      </c>
      <c r="AJ82" t="s">
        <v>398</v>
      </c>
      <c r="AK82" t="s">
        <v>398</v>
      </c>
      <c r="AL82" t="s">
        <v>398</v>
      </c>
      <c r="AM82" s="8" t="s">
        <v>105</v>
      </c>
      <c r="AN82" t="s">
        <v>399</v>
      </c>
      <c r="AO82" t="s">
        <v>399</v>
      </c>
      <c r="AP82" s="17" t="s">
        <v>399</v>
      </c>
      <c r="AQ82">
        <v>80</v>
      </c>
      <c r="AR82">
        <v>170</v>
      </c>
      <c r="AS82">
        <v>170</v>
      </c>
      <c r="AT82" s="47" t="s">
        <v>8</v>
      </c>
      <c r="AU82">
        <v>40</v>
      </c>
      <c r="AV82">
        <v>90</v>
      </c>
      <c r="AW82">
        <v>90</v>
      </c>
      <c r="AX82" s="47" t="s">
        <v>8</v>
      </c>
      <c r="AY82">
        <f t="shared" si="13"/>
        <v>40</v>
      </c>
      <c r="AZ82">
        <f t="shared" si="14"/>
        <v>80</v>
      </c>
      <c r="BA82" s="8">
        <f t="shared" si="15"/>
        <v>80</v>
      </c>
      <c r="BB82" t="s">
        <v>338</v>
      </c>
      <c r="BC82" t="s">
        <v>337</v>
      </c>
      <c r="BD82">
        <v>1</v>
      </c>
      <c r="BE82" t="s">
        <v>284</v>
      </c>
      <c r="BF82" t="s">
        <v>285</v>
      </c>
    </row>
    <row r="83" spans="1:58" outlineLevel="1" x14ac:dyDescent="0.3">
      <c r="A83" s="10" t="s">
        <v>373</v>
      </c>
      <c r="B83" s="10"/>
      <c r="C83" t="s">
        <v>341</v>
      </c>
      <c r="D83" t="s">
        <v>401</v>
      </c>
      <c r="E83" t="s">
        <v>406</v>
      </c>
      <c r="F83" t="s">
        <v>409</v>
      </c>
      <c r="G83" s="40" t="s">
        <v>385</v>
      </c>
      <c r="H83" s="10" t="s">
        <v>325</v>
      </c>
      <c r="I83" s="10" t="s">
        <v>330</v>
      </c>
      <c r="J83" s="4">
        <v>0</v>
      </c>
      <c r="K83">
        <v>1</v>
      </c>
      <c r="L83" s="11" t="s">
        <v>294</v>
      </c>
      <c r="M83">
        <v>0</v>
      </c>
      <c r="N83" t="s">
        <v>8</v>
      </c>
      <c r="O83" t="s">
        <v>8</v>
      </c>
      <c r="P83" t="s">
        <v>8</v>
      </c>
      <c r="Q83" t="s">
        <v>8</v>
      </c>
      <c r="R83" t="s">
        <v>8</v>
      </c>
      <c r="S83" t="s">
        <v>8</v>
      </c>
      <c r="T83" t="s">
        <v>8</v>
      </c>
      <c r="U83" s="10" t="s">
        <v>8</v>
      </c>
      <c r="V83" s="17">
        <v>0</v>
      </c>
      <c r="W83" t="s">
        <v>340</v>
      </c>
      <c r="X83" t="s">
        <v>398</v>
      </c>
      <c r="Y83" t="s">
        <v>398</v>
      </c>
      <c r="Z83" t="s">
        <v>398</v>
      </c>
      <c r="AA83" t="s">
        <v>398</v>
      </c>
      <c r="AB83" t="s">
        <v>398</v>
      </c>
      <c r="AC83" t="s">
        <v>398</v>
      </c>
      <c r="AD83" t="s">
        <v>398</v>
      </c>
      <c r="AE83" t="s">
        <v>398</v>
      </c>
      <c r="AF83" t="s">
        <v>398</v>
      </c>
      <c r="AG83" t="s">
        <v>398</v>
      </c>
      <c r="AH83" s="8" t="s">
        <v>398</v>
      </c>
      <c r="AI83" t="s">
        <v>398</v>
      </c>
      <c r="AJ83" t="s">
        <v>398</v>
      </c>
      <c r="AK83" t="s">
        <v>398</v>
      </c>
      <c r="AL83" t="s">
        <v>398</v>
      </c>
      <c r="AM83" s="8" t="s">
        <v>105</v>
      </c>
      <c r="AN83" t="s">
        <v>399</v>
      </c>
      <c r="AO83" t="s">
        <v>399</v>
      </c>
      <c r="AP83" s="17" t="s">
        <v>399</v>
      </c>
      <c r="AQ83">
        <v>80</v>
      </c>
      <c r="AR83">
        <v>240</v>
      </c>
      <c r="AS83">
        <v>240</v>
      </c>
      <c r="AT83" s="47" t="s">
        <v>8</v>
      </c>
      <c r="AU83">
        <v>64</v>
      </c>
      <c r="AV83">
        <v>144</v>
      </c>
      <c r="AW83">
        <v>144</v>
      </c>
      <c r="AX83" s="47" t="s">
        <v>8</v>
      </c>
      <c r="AY83">
        <f t="shared" si="13"/>
        <v>16</v>
      </c>
      <c r="AZ83">
        <f t="shared" si="14"/>
        <v>96</v>
      </c>
      <c r="BA83" s="8">
        <f t="shared" si="15"/>
        <v>96</v>
      </c>
      <c r="BB83" t="s">
        <v>286</v>
      </c>
      <c r="BC83" t="s">
        <v>287</v>
      </c>
      <c r="BD83">
        <v>1</v>
      </c>
      <c r="BE83" t="s">
        <v>388</v>
      </c>
      <c r="BF83" t="s">
        <v>285</v>
      </c>
    </row>
    <row r="84" spans="1:58" outlineLevel="1" x14ac:dyDescent="0.3">
      <c r="A84" s="10" t="s">
        <v>374</v>
      </c>
      <c r="B84" s="10"/>
      <c r="C84" t="s">
        <v>341</v>
      </c>
      <c r="D84" t="s">
        <v>401</v>
      </c>
      <c r="E84" t="s">
        <v>406</v>
      </c>
      <c r="F84" t="s">
        <v>409</v>
      </c>
      <c r="G84" s="40" t="s">
        <v>385</v>
      </c>
      <c r="H84" s="10" t="s">
        <v>325</v>
      </c>
      <c r="I84" s="10" t="s">
        <v>330</v>
      </c>
      <c r="J84" s="4">
        <v>0</v>
      </c>
      <c r="K84">
        <v>1</v>
      </c>
      <c r="L84" s="11" t="s">
        <v>294</v>
      </c>
      <c r="M84">
        <v>0</v>
      </c>
      <c r="N84" t="s">
        <v>8</v>
      </c>
      <c r="O84" t="s">
        <v>8</v>
      </c>
      <c r="P84" t="s">
        <v>8</v>
      </c>
      <c r="Q84" t="s">
        <v>8</v>
      </c>
      <c r="R84" t="s">
        <v>8</v>
      </c>
      <c r="S84" t="s">
        <v>8</v>
      </c>
      <c r="T84" t="s">
        <v>8</v>
      </c>
      <c r="U84" s="10" t="s">
        <v>8</v>
      </c>
      <c r="V84" s="17">
        <v>0</v>
      </c>
      <c r="W84" t="s">
        <v>340</v>
      </c>
      <c r="X84" t="s">
        <v>398</v>
      </c>
      <c r="Y84" t="s">
        <v>398</v>
      </c>
      <c r="Z84" t="s">
        <v>398</v>
      </c>
      <c r="AA84" t="s">
        <v>398</v>
      </c>
      <c r="AB84" t="s">
        <v>398</v>
      </c>
      <c r="AC84" t="s">
        <v>398</v>
      </c>
      <c r="AD84" t="s">
        <v>398</v>
      </c>
      <c r="AE84" t="s">
        <v>398</v>
      </c>
      <c r="AF84" t="s">
        <v>398</v>
      </c>
      <c r="AG84" t="s">
        <v>398</v>
      </c>
      <c r="AH84" s="8" t="s">
        <v>398</v>
      </c>
      <c r="AI84" t="s">
        <v>398</v>
      </c>
      <c r="AJ84" t="s">
        <v>398</v>
      </c>
      <c r="AK84" t="s">
        <v>398</v>
      </c>
      <c r="AL84" t="s">
        <v>398</v>
      </c>
      <c r="AM84" s="8" t="s">
        <v>105</v>
      </c>
      <c r="AN84" t="s">
        <v>399</v>
      </c>
      <c r="AO84" t="s">
        <v>399</v>
      </c>
      <c r="AP84" s="17" t="s">
        <v>399</v>
      </c>
      <c r="AQ84">
        <v>80</v>
      </c>
      <c r="AR84">
        <v>240</v>
      </c>
      <c r="AS84">
        <v>240</v>
      </c>
      <c r="AT84" s="47" t="s">
        <v>8</v>
      </c>
      <c r="AU84">
        <v>48</v>
      </c>
      <c r="AV84">
        <v>208</v>
      </c>
      <c r="AW84">
        <v>208</v>
      </c>
      <c r="AX84" s="47" t="s">
        <v>8</v>
      </c>
      <c r="AY84">
        <f t="shared" si="13"/>
        <v>32</v>
      </c>
      <c r="AZ84">
        <f t="shared" si="14"/>
        <v>32</v>
      </c>
      <c r="BA84" s="8">
        <f t="shared" si="15"/>
        <v>32</v>
      </c>
      <c r="BB84" t="s">
        <v>286</v>
      </c>
      <c r="BC84" t="s">
        <v>372</v>
      </c>
      <c r="BD84">
        <v>1</v>
      </c>
      <c r="BE84" t="s">
        <v>388</v>
      </c>
      <c r="BF84" t="s">
        <v>285</v>
      </c>
    </row>
    <row r="85" spans="1:58" outlineLevel="1" x14ac:dyDescent="0.3">
      <c r="A85" s="10" t="s">
        <v>375</v>
      </c>
      <c r="B85" s="10"/>
      <c r="C85" t="s">
        <v>341</v>
      </c>
      <c r="D85" t="s">
        <v>401</v>
      </c>
      <c r="E85" t="s">
        <v>406</v>
      </c>
      <c r="F85" t="s">
        <v>409</v>
      </c>
      <c r="G85" s="40" t="s">
        <v>385</v>
      </c>
      <c r="H85" s="10" t="s">
        <v>325</v>
      </c>
      <c r="I85" s="10" t="s">
        <v>330</v>
      </c>
      <c r="J85" s="4">
        <v>0</v>
      </c>
      <c r="K85">
        <v>1</v>
      </c>
      <c r="L85" s="11" t="s">
        <v>294</v>
      </c>
      <c r="M85">
        <v>0</v>
      </c>
      <c r="N85" t="s">
        <v>8</v>
      </c>
      <c r="O85" t="s">
        <v>8</v>
      </c>
      <c r="P85" t="s">
        <v>8</v>
      </c>
      <c r="Q85" t="s">
        <v>8</v>
      </c>
      <c r="R85" t="s">
        <v>8</v>
      </c>
      <c r="S85" t="s">
        <v>8</v>
      </c>
      <c r="T85" t="s">
        <v>8</v>
      </c>
      <c r="U85" s="10" t="s">
        <v>8</v>
      </c>
      <c r="V85" s="17">
        <v>0</v>
      </c>
      <c r="W85" t="s">
        <v>340</v>
      </c>
      <c r="X85" t="s">
        <v>398</v>
      </c>
      <c r="Y85" t="s">
        <v>398</v>
      </c>
      <c r="Z85" t="s">
        <v>398</v>
      </c>
      <c r="AA85" t="s">
        <v>398</v>
      </c>
      <c r="AB85" t="s">
        <v>398</v>
      </c>
      <c r="AC85" t="s">
        <v>398</v>
      </c>
      <c r="AD85" t="s">
        <v>398</v>
      </c>
      <c r="AE85" t="s">
        <v>398</v>
      </c>
      <c r="AF85" t="s">
        <v>398</v>
      </c>
      <c r="AG85" t="s">
        <v>398</v>
      </c>
      <c r="AH85" s="8" t="s">
        <v>398</v>
      </c>
      <c r="AI85" t="s">
        <v>398</v>
      </c>
      <c r="AJ85" t="s">
        <v>398</v>
      </c>
      <c r="AK85" t="s">
        <v>398</v>
      </c>
      <c r="AL85" t="s">
        <v>398</v>
      </c>
      <c r="AM85" s="8" t="s">
        <v>105</v>
      </c>
      <c r="AN85" t="s">
        <v>399</v>
      </c>
      <c r="AO85" t="s">
        <v>399</v>
      </c>
      <c r="AP85" s="17" t="s">
        <v>399</v>
      </c>
      <c r="AQ85">
        <v>64</v>
      </c>
      <c r="AR85">
        <v>128</v>
      </c>
      <c r="AS85">
        <v>128</v>
      </c>
      <c r="AT85" s="47" t="s">
        <v>8</v>
      </c>
      <c r="AU85">
        <v>32</v>
      </c>
      <c r="AV85">
        <v>96</v>
      </c>
      <c r="AW85">
        <v>96</v>
      </c>
      <c r="AX85" s="47" t="s">
        <v>8</v>
      </c>
      <c r="AY85">
        <f t="shared" si="13"/>
        <v>32</v>
      </c>
      <c r="AZ85">
        <f t="shared" si="14"/>
        <v>32</v>
      </c>
      <c r="BA85" s="8">
        <f t="shared" si="15"/>
        <v>32</v>
      </c>
      <c r="BB85" t="s">
        <v>371</v>
      </c>
      <c r="BC85" t="s">
        <v>376</v>
      </c>
      <c r="BD85">
        <v>1</v>
      </c>
      <c r="BE85" t="s">
        <v>389</v>
      </c>
      <c r="BF85" t="s">
        <v>285</v>
      </c>
    </row>
    <row r="86" spans="1:58" outlineLevel="1" x14ac:dyDescent="0.3">
      <c r="A86" s="10" t="s">
        <v>377</v>
      </c>
      <c r="B86" s="10"/>
      <c r="C86" t="s">
        <v>341</v>
      </c>
      <c r="D86" t="s">
        <v>395</v>
      </c>
      <c r="E86" t="s">
        <v>406</v>
      </c>
      <c r="F86" t="s">
        <v>409</v>
      </c>
      <c r="G86" s="40" t="s">
        <v>386</v>
      </c>
      <c r="H86" s="10" t="s">
        <v>325</v>
      </c>
      <c r="I86" s="10" t="s">
        <v>330</v>
      </c>
      <c r="J86" s="4">
        <v>0</v>
      </c>
      <c r="K86">
        <v>1</v>
      </c>
      <c r="L86" t="s">
        <v>397</v>
      </c>
      <c r="M86">
        <v>0</v>
      </c>
      <c r="N86" t="s">
        <v>8</v>
      </c>
      <c r="O86" t="s">
        <v>8</v>
      </c>
      <c r="P86" t="s">
        <v>8</v>
      </c>
      <c r="Q86" t="s">
        <v>8</v>
      </c>
      <c r="R86" t="s">
        <v>8</v>
      </c>
      <c r="S86" t="s">
        <v>8</v>
      </c>
      <c r="T86" t="s">
        <v>8</v>
      </c>
      <c r="U86" s="10" t="s">
        <v>8</v>
      </c>
      <c r="V86" s="17">
        <v>0</v>
      </c>
      <c r="W86" t="s">
        <v>340</v>
      </c>
      <c r="X86" t="s">
        <v>398</v>
      </c>
      <c r="Y86" t="s">
        <v>398</v>
      </c>
      <c r="Z86" t="s">
        <v>398</v>
      </c>
      <c r="AA86" t="s">
        <v>398</v>
      </c>
      <c r="AB86" t="s">
        <v>398</v>
      </c>
      <c r="AC86" t="s">
        <v>398</v>
      </c>
      <c r="AD86" t="s">
        <v>398</v>
      </c>
      <c r="AE86" t="s">
        <v>398</v>
      </c>
      <c r="AF86" t="s">
        <v>398</v>
      </c>
      <c r="AG86" t="s">
        <v>398</v>
      </c>
      <c r="AH86" s="8" t="s">
        <v>398</v>
      </c>
      <c r="AI86" t="s">
        <v>398</v>
      </c>
      <c r="AJ86" t="s">
        <v>398</v>
      </c>
      <c r="AK86" t="s">
        <v>398</v>
      </c>
      <c r="AL86" t="s">
        <v>398</v>
      </c>
      <c r="AM86" s="8" t="s">
        <v>105</v>
      </c>
      <c r="AN86" t="s">
        <v>399</v>
      </c>
      <c r="AO86" t="s">
        <v>399</v>
      </c>
      <c r="AP86" s="17" t="s">
        <v>399</v>
      </c>
      <c r="AQ86">
        <v>80</v>
      </c>
      <c r="AR86">
        <v>170</v>
      </c>
      <c r="AS86">
        <v>170</v>
      </c>
      <c r="AT86" s="47" t="s">
        <v>8</v>
      </c>
      <c r="AU86">
        <v>40</v>
      </c>
      <c r="AV86">
        <v>90</v>
      </c>
      <c r="AW86">
        <v>90</v>
      </c>
      <c r="AX86" s="47" t="s">
        <v>8</v>
      </c>
      <c r="AY86">
        <f t="shared" si="13"/>
        <v>40</v>
      </c>
      <c r="AZ86">
        <f t="shared" si="14"/>
        <v>80</v>
      </c>
      <c r="BA86" s="8">
        <f t="shared" si="15"/>
        <v>80</v>
      </c>
      <c r="BB86" t="s">
        <v>338</v>
      </c>
      <c r="BC86" t="s">
        <v>337</v>
      </c>
      <c r="BD86">
        <v>1</v>
      </c>
      <c r="BE86" t="s">
        <v>391</v>
      </c>
      <c r="BF86" t="s">
        <v>390</v>
      </c>
    </row>
    <row r="87" spans="1:58" outlineLevel="1" x14ac:dyDescent="0.3">
      <c r="A87" s="10" t="s">
        <v>378</v>
      </c>
      <c r="B87" s="10"/>
      <c r="C87" t="s">
        <v>341</v>
      </c>
      <c r="D87" t="s">
        <v>395</v>
      </c>
      <c r="E87" t="s">
        <v>406</v>
      </c>
      <c r="F87" t="s">
        <v>409</v>
      </c>
      <c r="G87" s="40" t="s">
        <v>386</v>
      </c>
      <c r="H87" s="10" t="s">
        <v>325</v>
      </c>
      <c r="I87" s="10" t="s">
        <v>330</v>
      </c>
      <c r="J87" s="4">
        <v>0</v>
      </c>
      <c r="K87">
        <v>1</v>
      </c>
      <c r="L87" t="s">
        <v>397</v>
      </c>
      <c r="M87">
        <v>0</v>
      </c>
      <c r="N87" t="s">
        <v>8</v>
      </c>
      <c r="O87" t="s">
        <v>8</v>
      </c>
      <c r="P87" t="s">
        <v>8</v>
      </c>
      <c r="Q87" t="s">
        <v>8</v>
      </c>
      <c r="R87" t="s">
        <v>8</v>
      </c>
      <c r="S87" t="s">
        <v>8</v>
      </c>
      <c r="T87" t="s">
        <v>8</v>
      </c>
      <c r="U87" s="10" t="s">
        <v>8</v>
      </c>
      <c r="V87" s="17">
        <v>0</v>
      </c>
      <c r="W87" t="s">
        <v>340</v>
      </c>
      <c r="X87" t="s">
        <v>398</v>
      </c>
      <c r="Y87" t="s">
        <v>398</v>
      </c>
      <c r="Z87" t="s">
        <v>398</v>
      </c>
      <c r="AA87" t="s">
        <v>398</v>
      </c>
      <c r="AB87" t="s">
        <v>398</v>
      </c>
      <c r="AC87" t="s">
        <v>398</v>
      </c>
      <c r="AD87" t="s">
        <v>398</v>
      </c>
      <c r="AE87" t="s">
        <v>398</v>
      </c>
      <c r="AF87" t="s">
        <v>398</v>
      </c>
      <c r="AG87" t="s">
        <v>398</v>
      </c>
      <c r="AH87" s="8" t="s">
        <v>398</v>
      </c>
      <c r="AI87" t="s">
        <v>398</v>
      </c>
      <c r="AJ87" t="s">
        <v>398</v>
      </c>
      <c r="AK87" t="s">
        <v>398</v>
      </c>
      <c r="AL87" t="s">
        <v>398</v>
      </c>
      <c r="AM87" s="8" t="s">
        <v>105</v>
      </c>
      <c r="AN87" t="s">
        <v>399</v>
      </c>
      <c r="AO87" t="s">
        <v>399</v>
      </c>
      <c r="AP87" s="17" t="s">
        <v>399</v>
      </c>
      <c r="AQ87">
        <v>80</v>
      </c>
      <c r="AR87">
        <v>240</v>
      </c>
      <c r="AS87">
        <v>240</v>
      </c>
      <c r="AT87" s="47" t="s">
        <v>8</v>
      </c>
      <c r="AU87">
        <v>64</v>
      </c>
      <c r="AV87">
        <v>144</v>
      </c>
      <c r="AW87">
        <v>144</v>
      </c>
      <c r="AX87" s="47" t="s">
        <v>8</v>
      </c>
      <c r="AY87">
        <f t="shared" si="13"/>
        <v>16</v>
      </c>
      <c r="AZ87">
        <f t="shared" si="14"/>
        <v>96</v>
      </c>
      <c r="BA87" s="8">
        <f t="shared" si="15"/>
        <v>96</v>
      </c>
      <c r="BB87" t="s">
        <v>286</v>
      </c>
      <c r="BC87" t="s">
        <v>287</v>
      </c>
      <c r="BD87">
        <v>1</v>
      </c>
      <c r="BE87" t="s">
        <v>391</v>
      </c>
      <c r="BF87" t="s">
        <v>390</v>
      </c>
    </row>
    <row r="88" spans="1:58" outlineLevel="1" x14ac:dyDescent="0.3">
      <c r="A88" s="10" t="s">
        <v>379</v>
      </c>
      <c r="B88" s="10"/>
      <c r="C88" t="s">
        <v>341</v>
      </c>
      <c r="D88" t="s">
        <v>395</v>
      </c>
      <c r="E88" t="s">
        <v>406</v>
      </c>
      <c r="F88" t="s">
        <v>409</v>
      </c>
      <c r="G88" s="40" t="s">
        <v>386</v>
      </c>
      <c r="H88" s="10" t="s">
        <v>325</v>
      </c>
      <c r="I88" s="10" t="s">
        <v>330</v>
      </c>
      <c r="J88" s="4">
        <v>0</v>
      </c>
      <c r="K88">
        <v>1</v>
      </c>
      <c r="L88" t="s">
        <v>397</v>
      </c>
      <c r="M88">
        <v>0</v>
      </c>
      <c r="N88" t="s">
        <v>8</v>
      </c>
      <c r="O88" t="s">
        <v>8</v>
      </c>
      <c r="P88" t="s">
        <v>8</v>
      </c>
      <c r="Q88" t="s">
        <v>8</v>
      </c>
      <c r="R88" t="s">
        <v>8</v>
      </c>
      <c r="S88" t="s">
        <v>8</v>
      </c>
      <c r="T88" t="s">
        <v>8</v>
      </c>
      <c r="U88" s="10" t="s">
        <v>8</v>
      </c>
      <c r="V88" s="17">
        <v>0</v>
      </c>
      <c r="W88" t="s">
        <v>340</v>
      </c>
      <c r="X88" t="s">
        <v>398</v>
      </c>
      <c r="Y88" t="s">
        <v>398</v>
      </c>
      <c r="Z88" t="s">
        <v>398</v>
      </c>
      <c r="AA88" t="s">
        <v>398</v>
      </c>
      <c r="AB88" t="s">
        <v>398</v>
      </c>
      <c r="AC88" t="s">
        <v>398</v>
      </c>
      <c r="AD88" t="s">
        <v>398</v>
      </c>
      <c r="AE88" t="s">
        <v>398</v>
      </c>
      <c r="AF88" t="s">
        <v>398</v>
      </c>
      <c r="AG88" t="s">
        <v>398</v>
      </c>
      <c r="AH88" s="8" t="s">
        <v>398</v>
      </c>
      <c r="AI88" t="s">
        <v>398</v>
      </c>
      <c r="AJ88" t="s">
        <v>398</v>
      </c>
      <c r="AK88" t="s">
        <v>398</v>
      </c>
      <c r="AL88" t="s">
        <v>398</v>
      </c>
      <c r="AM88" s="8" t="s">
        <v>105</v>
      </c>
      <c r="AN88" t="s">
        <v>399</v>
      </c>
      <c r="AO88" t="s">
        <v>399</v>
      </c>
      <c r="AP88" s="17" t="s">
        <v>399</v>
      </c>
      <c r="AQ88">
        <v>80</v>
      </c>
      <c r="AR88">
        <v>240</v>
      </c>
      <c r="AS88">
        <v>240</v>
      </c>
      <c r="AT88" s="47" t="s">
        <v>8</v>
      </c>
      <c r="AU88">
        <v>48</v>
      </c>
      <c r="AV88">
        <v>208</v>
      </c>
      <c r="AW88">
        <v>208</v>
      </c>
      <c r="AX88" s="47" t="s">
        <v>8</v>
      </c>
      <c r="AY88">
        <f t="shared" si="13"/>
        <v>32</v>
      </c>
      <c r="AZ88">
        <f t="shared" si="14"/>
        <v>32</v>
      </c>
      <c r="BA88" s="8">
        <f t="shared" si="15"/>
        <v>32</v>
      </c>
      <c r="BB88" t="s">
        <v>286</v>
      </c>
      <c r="BC88" t="s">
        <v>372</v>
      </c>
      <c r="BD88">
        <v>1</v>
      </c>
      <c r="BE88" t="s">
        <v>391</v>
      </c>
      <c r="BF88" t="s">
        <v>390</v>
      </c>
    </row>
    <row r="89" spans="1:58" outlineLevel="1" x14ac:dyDescent="0.3">
      <c r="A89" s="10" t="s">
        <v>380</v>
      </c>
      <c r="B89" s="10"/>
      <c r="C89" t="s">
        <v>341</v>
      </c>
      <c r="D89" t="s">
        <v>395</v>
      </c>
      <c r="E89" t="s">
        <v>406</v>
      </c>
      <c r="F89" t="s">
        <v>409</v>
      </c>
      <c r="G89" s="40" t="s">
        <v>386</v>
      </c>
      <c r="H89" s="10" t="s">
        <v>325</v>
      </c>
      <c r="I89" s="10" t="s">
        <v>330</v>
      </c>
      <c r="J89" s="4">
        <v>0</v>
      </c>
      <c r="K89">
        <v>1</v>
      </c>
      <c r="L89" t="s">
        <v>397</v>
      </c>
      <c r="M89">
        <v>0</v>
      </c>
      <c r="N89" t="s">
        <v>8</v>
      </c>
      <c r="O89" t="s">
        <v>8</v>
      </c>
      <c r="P89" t="s">
        <v>8</v>
      </c>
      <c r="Q89" t="s">
        <v>8</v>
      </c>
      <c r="R89" t="s">
        <v>8</v>
      </c>
      <c r="S89" t="s">
        <v>8</v>
      </c>
      <c r="T89" t="s">
        <v>8</v>
      </c>
      <c r="U89" s="10" t="s">
        <v>8</v>
      </c>
      <c r="V89" s="17">
        <v>0</v>
      </c>
      <c r="W89" t="s">
        <v>340</v>
      </c>
      <c r="X89" t="s">
        <v>398</v>
      </c>
      <c r="Y89" t="s">
        <v>398</v>
      </c>
      <c r="Z89" t="s">
        <v>398</v>
      </c>
      <c r="AA89" t="s">
        <v>398</v>
      </c>
      <c r="AB89" t="s">
        <v>398</v>
      </c>
      <c r="AC89" t="s">
        <v>398</v>
      </c>
      <c r="AD89" t="s">
        <v>398</v>
      </c>
      <c r="AE89" t="s">
        <v>398</v>
      </c>
      <c r="AF89" t="s">
        <v>398</v>
      </c>
      <c r="AG89" t="s">
        <v>398</v>
      </c>
      <c r="AH89" s="8" t="s">
        <v>398</v>
      </c>
      <c r="AI89" t="s">
        <v>398</v>
      </c>
      <c r="AJ89" t="s">
        <v>398</v>
      </c>
      <c r="AK89" t="s">
        <v>398</v>
      </c>
      <c r="AL89" t="s">
        <v>398</v>
      </c>
      <c r="AM89" s="8" t="s">
        <v>105</v>
      </c>
      <c r="AN89" t="s">
        <v>399</v>
      </c>
      <c r="AO89" t="s">
        <v>399</v>
      </c>
      <c r="AP89" s="17" t="s">
        <v>399</v>
      </c>
      <c r="AQ89">
        <v>64</v>
      </c>
      <c r="AR89">
        <v>128</v>
      </c>
      <c r="AS89">
        <v>128</v>
      </c>
      <c r="AT89" s="47" t="s">
        <v>8</v>
      </c>
      <c r="AU89">
        <v>32</v>
      </c>
      <c r="AV89">
        <v>96</v>
      </c>
      <c r="AW89">
        <v>96</v>
      </c>
      <c r="AX89" s="47" t="s">
        <v>8</v>
      </c>
      <c r="AY89">
        <f t="shared" si="13"/>
        <v>32</v>
      </c>
      <c r="AZ89">
        <f t="shared" si="14"/>
        <v>32</v>
      </c>
      <c r="BA89" s="8">
        <f t="shared" si="15"/>
        <v>32</v>
      </c>
      <c r="BB89" t="s">
        <v>371</v>
      </c>
      <c r="BC89" t="s">
        <v>376</v>
      </c>
      <c r="BD89">
        <v>1</v>
      </c>
      <c r="BE89" t="s">
        <v>391</v>
      </c>
      <c r="BF89" t="s">
        <v>390</v>
      </c>
    </row>
    <row r="90" spans="1:58" outlineLevel="1" x14ac:dyDescent="0.3">
      <c r="A90" s="10" t="s">
        <v>381</v>
      </c>
      <c r="B90" s="10"/>
      <c r="C90" t="s">
        <v>341</v>
      </c>
      <c r="D90" t="s">
        <v>401</v>
      </c>
      <c r="E90" t="s">
        <v>406</v>
      </c>
      <c r="F90" t="s">
        <v>409</v>
      </c>
      <c r="G90" s="40" t="s">
        <v>387</v>
      </c>
      <c r="H90" s="10" t="s">
        <v>325</v>
      </c>
      <c r="I90" s="10" t="s">
        <v>330</v>
      </c>
      <c r="J90" s="4">
        <v>0</v>
      </c>
      <c r="K90">
        <v>1</v>
      </c>
      <c r="L90" s="11" t="s">
        <v>294</v>
      </c>
      <c r="M90">
        <v>0</v>
      </c>
      <c r="N90" t="s">
        <v>8</v>
      </c>
      <c r="O90" t="s">
        <v>8</v>
      </c>
      <c r="P90" t="s">
        <v>8</v>
      </c>
      <c r="Q90" t="s">
        <v>8</v>
      </c>
      <c r="R90" t="s">
        <v>8</v>
      </c>
      <c r="S90" t="s">
        <v>8</v>
      </c>
      <c r="T90" t="s">
        <v>8</v>
      </c>
      <c r="U90" s="10" t="s">
        <v>8</v>
      </c>
      <c r="V90" s="17">
        <v>0</v>
      </c>
      <c r="W90" t="s">
        <v>340</v>
      </c>
      <c r="X90" t="s">
        <v>398</v>
      </c>
      <c r="Y90" t="s">
        <v>398</v>
      </c>
      <c r="Z90" t="s">
        <v>398</v>
      </c>
      <c r="AA90" t="s">
        <v>398</v>
      </c>
      <c r="AB90" t="s">
        <v>398</v>
      </c>
      <c r="AC90" t="s">
        <v>398</v>
      </c>
      <c r="AD90" t="s">
        <v>398</v>
      </c>
      <c r="AE90" t="s">
        <v>398</v>
      </c>
      <c r="AF90" t="s">
        <v>398</v>
      </c>
      <c r="AG90" t="s">
        <v>398</v>
      </c>
      <c r="AH90" s="8" t="s">
        <v>398</v>
      </c>
      <c r="AI90" t="s">
        <v>398</v>
      </c>
      <c r="AJ90" t="s">
        <v>398</v>
      </c>
      <c r="AK90" t="s">
        <v>398</v>
      </c>
      <c r="AL90" t="s">
        <v>398</v>
      </c>
      <c r="AM90" s="8" t="s">
        <v>105</v>
      </c>
      <c r="AN90" t="s">
        <v>399</v>
      </c>
      <c r="AO90" t="s">
        <v>399</v>
      </c>
      <c r="AP90" s="17" t="s">
        <v>399</v>
      </c>
      <c r="AQ90">
        <v>80</v>
      </c>
      <c r="AR90">
        <v>170</v>
      </c>
      <c r="AS90">
        <v>170</v>
      </c>
      <c r="AT90" s="47" t="s">
        <v>8</v>
      </c>
      <c r="AU90">
        <v>40</v>
      </c>
      <c r="AV90">
        <v>90</v>
      </c>
      <c r="AW90">
        <v>90</v>
      </c>
      <c r="AX90" s="47" t="s">
        <v>8</v>
      </c>
      <c r="AY90">
        <f t="shared" si="13"/>
        <v>40</v>
      </c>
      <c r="AZ90">
        <f t="shared" si="14"/>
        <v>80</v>
      </c>
      <c r="BA90" s="8">
        <f t="shared" si="15"/>
        <v>80</v>
      </c>
      <c r="BB90" t="s">
        <v>338</v>
      </c>
      <c r="BC90" t="s">
        <v>337</v>
      </c>
      <c r="BD90">
        <v>1</v>
      </c>
      <c r="BE90" t="s">
        <v>284</v>
      </c>
      <c r="BF90" t="s">
        <v>285</v>
      </c>
    </row>
    <row r="91" spans="1:58" outlineLevel="1" x14ac:dyDescent="0.3">
      <c r="A91" s="10" t="s">
        <v>382</v>
      </c>
      <c r="B91" s="10"/>
      <c r="C91" t="s">
        <v>341</v>
      </c>
      <c r="D91" t="s">
        <v>401</v>
      </c>
      <c r="E91" t="s">
        <v>406</v>
      </c>
      <c r="F91" t="s">
        <v>409</v>
      </c>
      <c r="G91" s="40" t="s">
        <v>387</v>
      </c>
      <c r="H91" s="10" t="s">
        <v>325</v>
      </c>
      <c r="I91" s="10" t="s">
        <v>330</v>
      </c>
      <c r="J91" s="4">
        <v>0</v>
      </c>
      <c r="K91">
        <v>1</v>
      </c>
      <c r="L91" s="11" t="s">
        <v>294</v>
      </c>
      <c r="M91">
        <v>0</v>
      </c>
      <c r="N91" t="s">
        <v>8</v>
      </c>
      <c r="O91" t="s">
        <v>8</v>
      </c>
      <c r="P91" t="s">
        <v>8</v>
      </c>
      <c r="Q91" t="s">
        <v>8</v>
      </c>
      <c r="R91" t="s">
        <v>8</v>
      </c>
      <c r="S91" t="s">
        <v>8</v>
      </c>
      <c r="T91" t="s">
        <v>8</v>
      </c>
      <c r="U91" s="10" t="s">
        <v>8</v>
      </c>
      <c r="V91" s="17">
        <v>0</v>
      </c>
      <c r="W91" t="s">
        <v>340</v>
      </c>
      <c r="X91" t="s">
        <v>398</v>
      </c>
      <c r="Y91" t="s">
        <v>398</v>
      </c>
      <c r="Z91" t="s">
        <v>398</v>
      </c>
      <c r="AA91" t="s">
        <v>398</v>
      </c>
      <c r="AB91" t="s">
        <v>398</v>
      </c>
      <c r="AC91" t="s">
        <v>398</v>
      </c>
      <c r="AD91" t="s">
        <v>398</v>
      </c>
      <c r="AE91" t="s">
        <v>398</v>
      </c>
      <c r="AF91" t="s">
        <v>398</v>
      </c>
      <c r="AG91" t="s">
        <v>398</v>
      </c>
      <c r="AH91" s="8" t="s">
        <v>398</v>
      </c>
      <c r="AI91" t="s">
        <v>398</v>
      </c>
      <c r="AJ91" t="s">
        <v>398</v>
      </c>
      <c r="AK91" t="s">
        <v>398</v>
      </c>
      <c r="AL91" t="s">
        <v>398</v>
      </c>
      <c r="AM91" s="8" t="s">
        <v>105</v>
      </c>
      <c r="AN91" t="s">
        <v>399</v>
      </c>
      <c r="AO91" t="s">
        <v>399</v>
      </c>
      <c r="AP91" s="17" t="s">
        <v>399</v>
      </c>
      <c r="AQ91">
        <v>80</v>
      </c>
      <c r="AR91">
        <v>240</v>
      </c>
      <c r="AS91">
        <v>240</v>
      </c>
      <c r="AT91" s="47" t="s">
        <v>8</v>
      </c>
      <c r="AU91">
        <v>64</v>
      </c>
      <c r="AV91">
        <v>144</v>
      </c>
      <c r="AW91">
        <v>144</v>
      </c>
      <c r="AX91" s="47" t="s">
        <v>8</v>
      </c>
      <c r="AY91">
        <f t="shared" si="13"/>
        <v>16</v>
      </c>
      <c r="AZ91">
        <f t="shared" si="14"/>
        <v>96</v>
      </c>
      <c r="BA91" s="8">
        <f t="shared" si="15"/>
        <v>96</v>
      </c>
      <c r="BB91" t="s">
        <v>286</v>
      </c>
      <c r="BC91" t="s">
        <v>287</v>
      </c>
      <c r="BD91">
        <v>1</v>
      </c>
      <c r="BE91" t="s">
        <v>388</v>
      </c>
      <c r="BF91" t="s">
        <v>285</v>
      </c>
    </row>
    <row r="92" spans="1:58" outlineLevel="1" x14ac:dyDescent="0.3">
      <c r="A92" s="10" t="s">
        <v>383</v>
      </c>
      <c r="B92" s="10"/>
      <c r="C92" t="s">
        <v>341</v>
      </c>
      <c r="D92" t="s">
        <v>401</v>
      </c>
      <c r="E92" t="s">
        <v>406</v>
      </c>
      <c r="F92" t="s">
        <v>409</v>
      </c>
      <c r="G92" s="40" t="s">
        <v>387</v>
      </c>
      <c r="H92" s="10" t="s">
        <v>325</v>
      </c>
      <c r="I92" s="10" t="s">
        <v>330</v>
      </c>
      <c r="J92" s="4">
        <v>0</v>
      </c>
      <c r="K92">
        <v>1</v>
      </c>
      <c r="L92" s="11" t="s">
        <v>294</v>
      </c>
      <c r="M92">
        <v>0</v>
      </c>
      <c r="N92" t="s">
        <v>8</v>
      </c>
      <c r="O92" t="s">
        <v>8</v>
      </c>
      <c r="P92" t="s">
        <v>8</v>
      </c>
      <c r="Q92" t="s">
        <v>8</v>
      </c>
      <c r="R92" t="s">
        <v>8</v>
      </c>
      <c r="S92" t="s">
        <v>8</v>
      </c>
      <c r="T92" t="s">
        <v>8</v>
      </c>
      <c r="U92" s="10" t="s">
        <v>8</v>
      </c>
      <c r="V92" s="17">
        <v>0</v>
      </c>
      <c r="W92" t="s">
        <v>340</v>
      </c>
      <c r="X92" t="s">
        <v>398</v>
      </c>
      <c r="Y92" t="s">
        <v>398</v>
      </c>
      <c r="Z92" t="s">
        <v>398</v>
      </c>
      <c r="AA92" t="s">
        <v>398</v>
      </c>
      <c r="AB92" t="s">
        <v>398</v>
      </c>
      <c r="AC92" t="s">
        <v>398</v>
      </c>
      <c r="AD92" t="s">
        <v>398</v>
      </c>
      <c r="AE92" t="s">
        <v>398</v>
      </c>
      <c r="AF92" t="s">
        <v>398</v>
      </c>
      <c r="AG92" t="s">
        <v>398</v>
      </c>
      <c r="AH92" s="8" t="s">
        <v>398</v>
      </c>
      <c r="AI92" t="s">
        <v>398</v>
      </c>
      <c r="AJ92" t="s">
        <v>398</v>
      </c>
      <c r="AK92" t="s">
        <v>398</v>
      </c>
      <c r="AL92" t="s">
        <v>398</v>
      </c>
      <c r="AM92" s="8" t="s">
        <v>105</v>
      </c>
      <c r="AN92" t="s">
        <v>399</v>
      </c>
      <c r="AO92" t="s">
        <v>399</v>
      </c>
      <c r="AP92" s="17" t="s">
        <v>399</v>
      </c>
      <c r="AQ92">
        <v>80</v>
      </c>
      <c r="AR92">
        <v>240</v>
      </c>
      <c r="AS92">
        <v>240</v>
      </c>
      <c r="AT92" s="47" t="s">
        <v>8</v>
      </c>
      <c r="AU92">
        <v>48</v>
      </c>
      <c r="AV92">
        <v>208</v>
      </c>
      <c r="AW92">
        <v>208</v>
      </c>
      <c r="AX92" s="47" t="s">
        <v>8</v>
      </c>
      <c r="AY92">
        <f t="shared" si="13"/>
        <v>32</v>
      </c>
      <c r="AZ92">
        <f t="shared" si="14"/>
        <v>32</v>
      </c>
      <c r="BA92" s="8">
        <f t="shared" si="15"/>
        <v>32</v>
      </c>
      <c r="BB92" t="s">
        <v>286</v>
      </c>
      <c r="BC92" t="s">
        <v>372</v>
      </c>
      <c r="BD92">
        <v>1</v>
      </c>
      <c r="BE92" t="s">
        <v>388</v>
      </c>
      <c r="BF92" t="s">
        <v>285</v>
      </c>
    </row>
    <row r="93" spans="1:58" s="3" customFormat="1" outlineLevel="1" x14ac:dyDescent="0.3">
      <c r="A93" s="15" t="s">
        <v>384</v>
      </c>
      <c r="B93" s="15"/>
      <c r="C93" s="3" t="s">
        <v>341</v>
      </c>
      <c r="D93" s="3" t="s">
        <v>401</v>
      </c>
      <c r="E93" s="3" t="s">
        <v>406</v>
      </c>
      <c r="F93" s="3" t="s">
        <v>409</v>
      </c>
      <c r="G93" s="41" t="s">
        <v>387</v>
      </c>
      <c r="H93" s="15" t="s">
        <v>325</v>
      </c>
      <c r="I93" s="15" t="s">
        <v>330</v>
      </c>
      <c r="J93" s="5">
        <v>0</v>
      </c>
      <c r="K93" s="3">
        <v>1</v>
      </c>
      <c r="L93" s="12" t="s">
        <v>294</v>
      </c>
      <c r="M93" s="3">
        <v>0</v>
      </c>
      <c r="N93" s="3" t="s">
        <v>8</v>
      </c>
      <c r="O93" s="3" t="s">
        <v>8</v>
      </c>
      <c r="P93" s="3" t="s">
        <v>8</v>
      </c>
      <c r="Q93" s="3" t="s">
        <v>8</v>
      </c>
      <c r="R93" s="3" t="s">
        <v>8</v>
      </c>
      <c r="S93" s="3" t="s">
        <v>8</v>
      </c>
      <c r="T93" s="3" t="s">
        <v>8</v>
      </c>
      <c r="U93" s="15" t="s">
        <v>8</v>
      </c>
      <c r="V93" s="19">
        <v>0</v>
      </c>
      <c r="W93" s="3" t="s">
        <v>340</v>
      </c>
      <c r="X93" s="3" t="s">
        <v>398</v>
      </c>
      <c r="Y93" s="3" t="s">
        <v>398</v>
      </c>
      <c r="Z93" s="3" t="s">
        <v>398</v>
      </c>
      <c r="AA93" s="3" t="s">
        <v>398</v>
      </c>
      <c r="AB93" s="3" t="s">
        <v>398</v>
      </c>
      <c r="AC93" s="3" t="s">
        <v>398</v>
      </c>
      <c r="AD93" s="3" t="s">
        <v>398</v>
      </c>
      <c r="AE93" s="3" t="s">
        <v>398</v>
      </c>
      <c r="AF93" s="3" t="s">
        <v>398</v>
      </c>
      <c r="AG93" s="3" t="s">
        <v>398</v>
      </c>
      <c r="AH93" s="23" t="s">
        <v>398</v>
      </c>
      <c r="AI93" s="3" t="s">
        <v>398</v>
      </c>
      <c r="AJ93" s="3" t="s">
        <v>398</v>
      </c>
      <c r="AK93" s="3" t="s">
        <v>398</v>
      </c>
      <c r="AL93" s="3" t="s">
        <v>398</v>
      </c>
      <c r="AM93" s="23" t="s">
        <v>105</v>
      </c>
      <c r="AN93" s="3" t="s">
        <v>399</v>
      </c>
      <c r="AO93" s="3" t="s">
        <v>399</v>
      </c>
      <c r="AP93" s="19" t="s">
        <v>399</v>
      </c>
      <c r="AQ93" s="3">
        <v>64</v>
      </c>
      <c r="AR93" s="3">
        <v>128</v>
      </c>
      <c r="AS93" s="3">
        <v>128</v>
      </c>
      <c r="AT93" s="48" t="s">
        <v>8</v>
      </c>
      <c r="AU93" s="3">
        <v>32</v>
      </c>
      <c r="AV93" s="3">
        <v>96</v>
      </c>
      <c r="AW93" s="3">
        <v>96</v>
      </c>
      <c r="AX93" s="48" t="s">
        <v>8</v>
      </c>
      <c r="AY93" s="3">
        <f t="shared" si="13"/>
        <v>32</v>
      </c>
      <c r="AZ93" s="3">
        <f t="shared" si="14"/>
        <v>32</v>
      </c>
      <c r="BA93" s="23">
        <f t="shared" si="15"/>
        <v>32</v>
      </c>
      <c r="BB93" s="3" t="s">
        <v>371</v>
      </c>
      <c r="BC93" s="3" t="s">
        <v>376</v>
      </c>
      <c r="BD93" s="3">
        <v>1</v>
      </c>
      <c r="BE93" s="3" t="s">
        <v>389</v>
      </c>
      <c r="BF93" s="3" t="s">
        <v>285</v>
      </c>
    </row>
    <row r="94" spans="1:58" outlineLevel="1" x14ac:dyDescent="0.3">
      <c r="A94" s="10" t="s">
        <v>392</v>
      </c>
      <c r="B94" s="10"/>
      <c r="C94" t="s">
        <v>341</v>
      </c>
      <c r="D94" t="s">
        <v>401</v>
      </c>
      <c r="E94" t="s">
        <v>406</v>
      </c>
      <c r="F94" t="s">
        <v>409</v>
      </c>
      <c r="G94" s="40" t="s">
        <v>404</v>
      </c>
      <c r="H94" s="10" t="s">
        <v>393</v>
      </c>
      <c r="I94" s="10" t="s">
        <v>428</v>
      </c>
      <c r="J94" s="4">
        <v>0</v>
      </c>
      <c r="K94">
        <v>1</v>
      </c>
      <c r="L94" t="s">
        <v>294</v>
      </c>
      <c r="M94">
        <v>0</v>
      </c>
      <c r="N94" t="s">
        <v>8</v>
      </c>
      <c r="O94" t="s">
        <v>117</v>
      </c>
      <c r="P94" t="s">
        <v>117</v>
      </c>
      <c r="Q94" t="s">
        <v>117</v>
      </c>
      <c r="R94" t="s">
        <v>117</v>
      </c>
      <c r="S94" t="s">
        <v>117</v>
      </c>
      <c r="T94" t="s">
        <v>117</v>
      </c>
      <c r="U94" s="10" t="s">
        <v>117</v>
      </c>
      <c r="V94" s="17" t="s">
        <v>117</v>
      </c>
      <c r="W94" t="s">
        <v>340</v>
      </c>
      <c r="X94" t="s">
        <v>398</v>
      </c>
      <c r="Y94" t="s">
        <v>398</v>
      </c>
      <c r="Z94" t="s">
        <v>398</v>
      </c>
      <c r="AA94" t="s">
        <v>398</v>
      </c>
      <c r="AB94" t="s">
        <v>398</v>
      </c>
      <c r="AC94" t="s">
        <v>398</v>
      </c>
      <c r="AD94" t="s">
        <v>398</v>
      </c>
      <c r="AE94" t="s">
        <v>398</v>
      </c>
      <c r="AF94" t="s">
        <v>398</v>
      </c>
      <c r="AG94" t="s">
        <v>398</v>
      </c>
      <c r="AH94" s="8" t="s">
        <v>398</v>
      </c>
      <c r="AI94" t="s">
        <v>398</v>
      </c>
      <c r="AJ94" s="10" t="s">
        <v>398</v>
      </c>
      <c r="AK94" t="s">
        <v>398</v>
      </c>
      <c r="AL94" t="s">
        <v>398</v>
      </c>
      <c r="AM94" s="8" t="s">
        <v>105</v>
      </c>
      <c r="AN94" t="s">
        <v>399</v>
      </c>
      <c r="AO94" t="s">
        <v>399</v>
      </c>
      <c r="AP94" s="17" t="s">
        <v>399</v>
      </c>
      <c r="AQ94">
        <v>96</v>
      </c>
      <c r="AR94">
        <v>112</v>
      </c>
      <c r="AS94">
        <v>112</v>
      </c>
      <c r="AT94" s="47" t="s">
        <v>8</v>
      </c>
      <c r="AU94">
        <v>64</v>
      </c>
      <c r="AV94">
        <v>96</v>
      </c>
      <c r="AW94">
        <v>96</v>
      </c>
      <c r="AX94" s="47" t="s">
        <v>8</v>
      </c>
      <c r="AY94">
        <f t="shared" si="13"/>
        <v>32</v>
      </c>
      <c r="AZ94">
        <f t="shared" si="14"/>
        <v>16</v>
      </c>
      <c r="BA94" s="8">
        <f t="shared" si="15"/>
        <v>16</v>
      </c>
      <c r="BB94" t="s">
        <v>416</v>
      </c>
      <c r="BC94" t="s">
        <v>417</v>
      </c>
      <c r="BD94">
        <v>1</v>
      </c>
      <c r="BE94" t="s">
        <v>424</v>
      </c>
      <c r="BF94" s="30" t="s">
        <v>285</v>
      </c>
    </row>
    <row r="95" spans="1:58" outlineLevel="1" x14ac:dyDescent="0.3">
      <c r="A95" s="10" t="s">
        <v>402</v>
      </c>
      <c r="B95" s="10"/>
      <c r="C95" t="s">
        <v>341</v>
      </c>
      <c r="D95" t="s">
        <v>401</v>
      </c>
      <c r="E95" t="s">
        <v>407</v>
      </c>
      <c r="F95" t="s">
        <v>409</v>
      </c>
      <c r="G95" s="40" t="s">
        <v>405</v>
      </c>
      <c r="H95" s="10" t="s">
        <v>393</v>
      </c>
      <c r="I95" s="10" t="s">
        <v>427</v>
      </c>
      <c r="J95" s="4" t="s">
        <v>117</v>
      </c>
      <c r="K95" t="s">
        <v>117</v>
      </c>
      <c r="L95" t="s">
        <v>117</v>
      </c>
      <c r="M95" t="s">
        <v>117</v>
      </c>
      <c r="N95" t="s">
        <v>117</v>
      </c>
      <c r="O95" t="s">
        <v>117</v>
      </c>
      <c r="P95" t="s">
        <v>117</v>
      </c>
      <c r="Q95" t="s">
        <v>117</v>
      </c>
      <c r="R95" t="s">
        <v>117</v>
      </c>
      <c r="S95" t="s">
        <v>117</v>
      </c>
      <c r="T95" t="s">
        <v>117</v>
      </c>
      <c r="U95" s="10" t="s">
        <v>117</v>
      </c>
      <c r="V95" s="17" t="s">
        <v>117</v>
      </c>
      <c r="W95" t="s">
        <v>340</v>
      </c>
      <c r="X95" t="s">
        <v>398</v>
      </c>
      <c r="Y95" t="s">
        <v>398</v>
      </c>
      <c r="Z95" t="s">
        <v>398</v>
      </c>
      <c r="AA95" t="s">
        <v>398</v>
      </c>
      <c r="AB95" t="s">
        <v>398</v>
      </c>
      <c r="AC95" t="s">
        <v>398</v>
      </c>
      <c r="AD95" t="s">
        <v>398</v>
      </c>
      <c r="AE95" t="s">
        <v>398</v>
      </c>
      <c r="AF95" t="s">
        <v>398</v>
      </c>
      <c r="AG95" t="s">
        <v>398</v>
      </c>
      <c r="AH95" s="8" t="s">
        <v>398</v>
      </c>
      <c r="AI95" t="s">
        <v>398</v>
      </c>
      <c r="AJ95" s="10" t="s">
        <v>398</v>
      </c>
      <c r="AK95" t="s">
        <v>398</v>
      </c>
      <c r="AL95" t="s">
        <v>398</v>
      </c>
      <c r="AM95" s="8" t="s">
        <v>105</v>
      </c>
      <c r="AN95" t="s">
        <v>399</v>
      </c>
      <c r="AO95" t="s">
        <v>399</v>
      </c>
      <c r="AP95" s="17" t="s">
        <v>399</v>
      </c>
      <c r="AQ95">
        <v>96</v>
      </c>
      <c r="AR95">
        <v>112</v>
      </c>
      <c r="AS95">
        <v>112</v>
      </c>
      <c r="AT95" s="47" t="s">
        <v>8</v>
      </c>
      <c r="AU95">
        <v>64</v>
      </c>
      <c r="AV95">
        <v>96</v>
      </c>
      <c r="AW95">
        <v>96</v>
      </c>
      <c r="AX95" s="47" t="s">
        <v>8</v>
      </c>
      <c r="AY95">
        <f t="shared" si="13"/>
        <v>32</v>
      </c>
      <c r="AZ95">
        <f t="shared" si="14"/>
        <v>16</v>
      </c>
      <c r="BA95" s="8">
        <f t="shared" si="15"/>
        <v>16</v>
      </c>
      <c r="BB95" t="s">
        <v>418</v>
      </c>
      <c r="BC95" t="s">
        <v>419</v>
      </c>
      <c r="BD95">
        <v>1</v>
      </c>
      <c r="BE95" t="s">
        <v>425</v>
      </c>
      <c r="BF95" t="s">
        <v>346</v>
      </c>
    </row>
    <row r="96" spans="1:58" outlineLevel="1" x14ac:dyDescent="0.3">
      <c r="A96" s="10" t="s">
        <v>402</v>
      </c>
      <c r="B96" s="10"/>
      <c r="C96" t="s">
        <v>341</v>
      </c>
      <c r="D96" t="s">
        <v>401</v>
      </c>
      <c r="E96" t="s">
        <v>407</v>
      </c>
      <c r="F96" t="s">
        <v>409</v>
      </c>
      <c r="G96" s="40" t="s">
        <v>422</v>
      </c>
      <c r="H96" s="10" t="s">
        <v>393</v>
      </c>
      <c r="I96" s="10" t="s">
        <v>427</v>
      </c>
      <c r="J96" s="4" t="s">
        <v>117</v>
      </c>
      <c r="K96" t="s">
        <v>117</v>
      </c>
      <c r="L96" t="s">
        <v>117</v>
      </c>
      <c r="M96" t="s">
        <v>117</v>
      </c>
      <c r="N96" t="s">
        <v>117</v>
      </c>
      <c r="O96" t="s">
        <v>117</v>
      </c>
      <c r="P96" t="s">
        <v>117</v>
      </c>
      <c r="Q96" t="s">
        <v>117</v>
      </c>
      <c r="R96" t="s">
        <v>117</v>
      </c>
      <c r="S96" t="s">
        <v>117</v>
      </c>
      <c r="T96" t="s">
        <v>117</v>
      </c>
      <c r="U96" s="10" t="s">
        <v>117</v>
      </c>
      <c r="V96" s="17" t="s">
        <v>117</v>
      </c>
      <c r="W96" t="s">
        <v>340</v>
      </c>
      <c r="X96" t="s">
        <v>398</v>
      </c>
      <c r="Y96" t="s">
        <v>398</v>
      </c>
      <c r="Z96" t="s">
        <v>398</v>
      </c>
      <c r="AA96" t="s">
        <v>398</v>
      </c>
      <c r="AB96" t="s">
        <v>398</v>
      </c>
      <c r="AC96" t="s">
        <v>398</v>
      </c>
      <c r="AD96" t="s">
        <v>398</v>
      </c>
      <c r="AE96" t="s">
        <v>398</v>
      </c>
      <c r="AF96" t="s">
        <v>398</v>
      </c>
      <c r="AG96" t="s">
        <v>398</v>
      </c>
      <c r="AH96" s="8" t="s">
        <v>398</v>
      </c>
      <c r="AI96" t="s">
        <v>398</v>
      </c>
      <c r="AJ96" s="10" t="s">
        <v>398</v>
      </c>
      <c r="AK96" t="s">
        <v>398</v>
      </c>
      <c r="AL96" t="s">
        <v>398</v>
      </c>
      <c r="AM96" s="8" t="s">
        <v>105</v>
      </c>
      <c r="AN96" t="s">
        <v>399</v>
      </c>
      <c r="AO96" t="s">
        <v>399</v>
      </c>
      <c r="AP96" s="17" t="s">
        <v>399</v>
      </c>
      <c r="AQ96">
        <v>71</v>
      </c>
      <c r="AR96">
        <v>131</v>
      </c>
      <c r="AS96">
        <v>131</v>
      </c>
      <c r="AT96" s="47" t="s">
        <v>8</v>
      </c>
      <c r="AU96">
        <v>47</v>
      </c>
      <c r="AV96">
        <v>83</v>
      </c>
      <c r="AW96">
        <v>83</v>
      </c>
      <c r="AX96" s="47" t="s">
        <v>8</v>
      </c>
      <c r="AY96">
        <f t="shared" si="13"/>
        <v>24</v>
      </c>
      <c r="AZ96">
        <f t="shared" si="14"/>
        <v>48</v>
      </c>
      <c r="BA96" s="8">
        <f t="shared" si="15"/>
        <v>48</v>
      </c>
      <c r="BB96" t="s">
        <v>414</v>
      </c>
      <c r="BC96" t="s">
        <v>415</v>
      </c>
      <c r="BD96">
        <v>1</v>
      </c>
      <c r="BE96" t="s">
        <v>425</v>
      </c>
      <c r="BF96" t="s">
        <v>426</v>
      </c>
    </row>
    <row r="97" spans="1:58" outlineLevel="1" x14ac:dyDescent="0.3">
      <c r="A97" s="10" t="s">
        <v>403</v>
      </c>
      <c r="B97" s="10"/>
      <c r="C97" t="s">
        <v>268</v>
      </c>
      <c r="D97" t="s">
        <v>401</v>
      </c>
      <c r="E97" t="s">
        <v>406</v>
      </c>
      <c r="F97" t="s">
        <v>409</v>
      </c>
      <c r="G97" s="40" t="s">
        <v>420</v>
      </c>
      <c r="H97" s="10" t="s">
        <v>393</v>
      </c>
      <c r="I97" s="10" t="s">
        <v>428</v>
      </c>
      <c r="J97" s="4" t="s">
        <v>117</v>
      </c>
      <c r="K97" t="s">
        <v>117</v>
      </c>
      <c r="L97" t="s">
        <v>117</v>
      </c>
      <c r="M97" t="s">
        <v>117</v>
      </c>
      <c r="N97" t="s">
        <v>117</v>
      </c>
      <c r="O97" t="s">
        <v>117</v>
      </c>
      <c r="P97" t="s">
        <v>117</v>
      </c>
      <c r="Q97" t="s">
        <v>117</v>
      </c>
      <c r="R97" t="s">
        <v>117</v>
      </c>
      <c r="S97" t="s">
        <v>117</v>
      </c>
      <c r="T97" t="s">
        <v>117</v>
      </c>
      <c r="U97" s="10" t="s">
        <v>117</v>
      </c>
      <c r="V97" s="17" t="s">
        <v>117</v>
      </c>
      <c r="W97" t="s">
        <v>117</v>
      </c>
      <c r="X97" t="s">
        <v>117</v>
      </c>
      <c r="Y97" t="s">
        <v>117</v>
      </c>
      <c r="Z97" t="s">
        <v>117</v>
      </c>
      <c r="AA97" t="s">
        <v>117</v>
      </c>
      <c r="AB97" t="s">
        <v>117</v>
      </c>
      <c r="AC97" t="s">
        <v>117</v>
      </c>
      <c r="AD97" t="s">
        <v>117</v>
      </c>
      <c r="AE97" t="s">
        <v>117</v>
      </c>
      <c r="AF97" t="s">
        <v>117</v>
      </c>
      <c r="AG97" t="s">
        <v>117</v>
      </c>
      <c r="AH97" s="8" t="s">
        <v>117</v>
      </c>
      <c r="AI97" t="s">
        <v>117</v>
      </c>
      <c r="AJ97" s="10" t="s">
        <v>117</v>
      </c>
      <c r="AK97" t="s">
        <v>117</v>
      </c>
      <c r="AL97" t="s">
        <v>278</v>
      </c>
      <c r="AM97" s="8" t="s">
        <v>105</v>
      </c>
      <c r="AN97">
        <v>125</v>
      </c>
      <c r="AO97">
        <v>1169</v>
      </c>
      <c r="AP97" s="17">
        <v>414</v>
      </c>
      <c r="AQ97">
        <v>96</v>
      </c>
      <c r="AR97">
        <v>112</v>
      </c>
      <c r="AS97">
        <v>112</v>
      </c>
      <c r="AT97" s="47" t="s">
        <v>8</v>
      </c>
      <c r="AU97">
        <v>64</v>
      </c>
      <c r="AV97">
        <v>96</v>
      </c>
      <c r="AW97">
        <v>96</v>
      </c>
      <c r="AX97" s="47" t="s">
        <v>8</v>
      </c>
      <c r="AY97">
        <f t="shared" si="13"/>
        <v>32</v>
      </c>
      <c r="AZ97">
        <f t="shared" si="14"/>
        <v>16</v>
      </c>
      <c r="BA97" s="8">
        <f t="shared" si="15"/>
        <v>16</v>
      </c>
      <c r="BB97" t="s">
        <v>416</v>
      </c>
      <c r="BC97" t="s">
        <v>417</v>
      </c>
      <c r="BD97">
        <v>1</v>
      </c>
      <c r="BE97" t="s">
        <v>424</v>
      </c>
      <c r="BF97" t="s">
        <v>285</v>
      </c>
    </row>
    <row r="98" spans="1:58" outlineLevel="1" x14ac:dyDescent="0.3">
      <c r="A98" s="10" t="s">
        <v>412</v>
      </c>
      <c r="B98" s="10"/>
      <c r="C98" t="s">
        <v>268</v>
      </c>
      <c r="D98" t="s">
        <v>401</v>
      </c>
      <c r="E98" t="s">
        <v>407</v>
      </c>
      <c r="F98" t="s">
        <v>409</v>
      </c>
      <c r="G98" s="40" t="s">
        <v>421</v>
      </c>
      <c r="H98" s="10" t="s">
        <v>393</v>
      </c>
      <c r="I98" s="10" t="s">
        <v>427</v>
      </c>
      <c r="J98" s="4" t="s">
        <v>117</v>
      </c>
      <c r="K98" t="s">
        <v>117</v>
      </c>
      <c r="L98" t="s">
        <v>117</v>
      </c>
      <c r="M98" t="s">
        <v>117</v>
      </c>
      <c r="N98" t="s">
        <v>117</v>
      </c>
      <c r="O98" t="s">
        <v>117</v>
      </c>
      <c r="P98" t="s">
        <v>117</v>
      </c>
      <c r="Q98" t="s">
        <v>117</v>
      </c>
      <c r="R98" t="s">
        <v>117</v>
      </c>
      <c r="S98" t="s">
        <v>117</v>
      </c>
      <c r="T98" t="s">
        <v>117</v>
      </c>
      <c r="U98" s="10" t="s">
        <v>117</v>
      </c>
      <c r="V98" s="17" t="s">
        <v>117</v>
      </c>
      <c r="W98" t="s">
        <v>117</v>
      </c>
      <c r="X98" t="s">
        <v>117</v>
      </c>
      <c r="Y98" t="s">
        <v>117</v>
      </c>
      <c r="Z98" t="s">
        <v>117</v>
      </c>
      <c r="AA98" t="s">
        <v>117</v>
      </c>
      <c r="AB98" t="s">
        <v>117</v>
      </c>
      <c r="AC98" t="s">
        <v>117</v>
      </c>
      <c r="AD98" t="s">
        <v>117</v>
      </c>
      <c r="AE98" t="s">
        <v>117</v>
      </c>
      <c r="AF98" t="s">
        <v>117</v>
      </c>
      <c r="AG98" t="s">
        <v>117</v>
      </c>
      <c r="AH98" s="8" t="s">
        <v>117</v>
      </c>
      <c r="AI98" t="s">
        <v>117</v>
      </c>
      <c r="AJ98" s="10" t="s">
        <v>117</v>
      </c>
      <c r="AK98" t="s">
        <v>117</v>
      </c>
      <c r="AL98" t="s">
        <v>278</v>
      </c>
      <c r="AM98" s="8" t="s">
        <v>105</v>
      </c>
      <c r="AN98">
        <v>125</v>
      </c>
      <c r="AO98">
        <v>1169</v>
      </c>
      <c r="AP98" s="17">
        <v>414</v>
      </c>
      <c r="AQ98">
        <v>96</v>
      </c>
      <c r="AR98">
        <v>112</v>
      </c>
      <c r="AS98">
        <v>112</v>
      </c>
      <c r="AT98" s="47" t="s">
        <v>8</v>
      </c>
      <c r="AU98">
        <v>64</v>
      </c>
      <c r="AV98">
        <v>96</v>
      </c>
      <c r="AW98">
        <v>96</v>
      </c>
      <c r="AX98" s="47" t="s">
        <v>8</v>
      </c>
      <c r="AY98">
        <f t="shared" si="13"/>
        <v>32</v>
      </c>
      <c r="AZ98">
        <f t="shared" si="14"/>
        <v>16</v>
      </c>
      <c r="BA98" s="8">
        <f t="shared" si="15"/>
        <v>16</v>
      </c>
      <c r="BB98" t="s">
        <v>418</v>
      </c>
      <c r="BC98" t="s">
        <v>419</v>
      </c>
      <c r="BD98">
        <v>1</v>
      </c>
      <c r="BE98" t="s">
        <v>425</v>
      </c>
      <c r="BF98" t="s">
        <v>426</v>
      </c>
    </row>
    <row r="99" spans="1:58" outlineLevel="1" x14ac:dyDescent="0.3">
      <c r="A99" s="10" t="s">
        <v>413</v>
      </c>
      <c r="B99" s="10"/>
      <c r="C99" t="s">
        <v>268</v>
      </c>
      <c r="D99" t="s">
        <v>401</v>
      </c>
      <c r="E99" t="s">
        <v>407</v>
      </c>
      <c r="F99" t="s">
        <v>409</v>
      </c>
      <c r="G99" s="40" t="s">
        <v>423</v>
      </c>
      <c r="H99" s="10" t="s">
        <v>393</v>
      </c>
      <c r="I99" s="10" t="s">
        <v>427</v>
      </c>
      <c r="J99" s="4" t="s">
        <v>117</v>
      </c>
      <c r="K99" t="s">
        <v>117</v>
      </c>
      <c r="L99" t="s">
        <v>117</v>
      </c>
      <c r="M99" t="s">
        <v>117</v>
      </c>
      <c r="N99" t="s">
        <v>117</v>
      </c>
      <c r="O99" t="s">
        <v>117</v>
      </c>
      <c r="P99" t="s">
        <v>117</v>
      </c>
      <c r="Q99" t="s">
        <v>117</v>
      </c>
      <c r="R99" t="s">
        <v>117</v>
      </c>
      <c r="S99" t="s">
        <v>117</v>
      </c>
      <c r="T99" t="s">
        <v>117</v>
      </c>
      <c r="U99" s="10" t="s">
        <v>117</v>
      </c>
      <c r="V99" s="17" t="s">
        <v>117</v>
      </c>
      <c r="W99" t="s">
        <v>117</v>
      </c>
      <c r="X99" t="s">
        <v>117</v>
      </c>
      <c r="Y99" t="s">
        <v>117</v>
      </c>
      <c r="Z99" t="s">
        <v>117</v>
      </c>
      <c r="AA99" t="s">
        <v>117</v>
      </c>
      <c r="AB99" t="s">
        <v>117</v>
      </c>
      <c r="AC99" t="s">
        <v>117</v>
      </c>
      <c r="AD99" t="s">
        <v>117</v>
      </c>
      <c r="AE99" t="s">
        <v>117</v>
      </c>
      <c r="AF99" t="s">
        <v>117</v>
      </c>
      <c r="AG99" t="s">
        <v>117</v>
      </c>
      <c r="AH99" s="8" t="s">
        <v>117</v>
      </c>
      <c r="AI99" t="s">
        <v>117</v>
      </c>
      <c r="AJ99" s="10" t="s">
        <v>117</v>
      </c>
      <c r="AK99" t="s">
        <v>117</v>
      </c>
      <c r="AL99" t="s">
        <v>278</v>
      </c>
      <c r="AM99" s="8" t="s">
        <v>105</v>
      </c>
      <c r="AN99">
        <v>125</v>
      </c>
      <c r="AO99">
        <v>1169</v>
      </c>
      <c r="AP99" s="17">
        <v>414</v>
      </c>
      <c r="AQ99">
        <v>71</v>
      </c>
      <c r="AR99">
        <v>131</v>
      </c>
      <c r="AS99">
        <v>131</v>
      </c>
      <c r="AT99" s="10" t="s">
        <v>8</v>
      </c>
      <c r="AU99" s="49">
        <v>47</v>
      </c>
      <c r="AV99">
        <v>83</v>
      </c>
      <c r="AW99">
        <v>83</v>
      </c>
      <c r="AX99" s="47" t="s">
        <v>8</v>
      </c>
      <c r="AY99">
        <f t="shared" si="13"/>
        <v>24</v>
      </c>
      <c r="AZ99">
        <f t="shared" si="14"/>
        <v>48</v>
      </c>
      <c r="BA99" s="8">
        <f t="shared" si="15"/>
        <v>48</v>
      </c>
      <c r="BB99" t="s">
        <v>414</v>
      </c>
      <c r="BC99" t="s">
        <v>415</v>
      </c>
      <c r="BD99">
        <v>1</v>
      </c>
      <c r="BE99" t="s">
        <v>425</v>
      </c>
      <c r="BF99" t="s">
        <v>426</v>
      </c>
    </row>
    <row r="100" spans="1:58" outlineLevel="1" x14ac:dyDescent="0.3">
      <c r="A100" s="10" t="s">
        <v>429</v>
      </c>
      <c r="B100" s="10"/>
      <c r="C100" t="s">
        <v>341</v>
      </c>
      <c r="D100" t="s">
        <v>400</v>
      </c>
      <c r="E100" t="s">
        <v>406</v>
      </c>
      <c r="F100" t="s">
        <v>409</v>
      </c>
      <c r="G100" s="40" t="s">
        <v>437</v>
      </c>
      <c r="H100" s="10" t="s">
        <v>443</v>
      </c>
      <c r="I100" s="10" t="s">
        <v>394</v>
      </c>
      <c r="J100" s="60">
        <v>0</v>
      </c>
      <c r="K100">
        <v>1</v>
      </c>
      <c r="L100" t="s">
        <v>450</v>
      </c>
      <c r="M100">
        <v>0</v>
      </c>
      <c r="N100" t="s">
        <v>8</v>
      </c>
      <c r="O100" t="s">
        <v>117</v>
      </c>
      <c r="P100" t="s">
        <v>117</v>
      </c>
      <c r="Q100" t="s">
        <v>117</v>
      </c>
      <c r="R100" t="s">
        <v>117</v>
      </c>
      <c r="S100" t="s">
        <v>117</v>
      </c>
      <c r="T100" t="s">
        <v>117</v>
      </c>
      <c r="U100" s="10" t="s">
        <v>117</v>
      </c>
      <c r="V100" s="17" t="s">
        <v>117</v>
      </c>
      <c r="W100" t="s">
        <v>117</v>
      </c>
      <c r="X100" t="s">
        <v>117</v>
      </c>
      <c r="Y100" t="s">
        <v>117</v>
      </c>
      <c r="Z100" t="s">
        <v>117</v>
      </c>
      <c r="AA100" t="s">
        <v>117</v>
      </c>
      <c r="AB100" t="s">
        <v>117</v>
      </c>
      <c r="AC100" t="s">
        <v>117</v>
      </c>
      <c r="AD100" t="s">
        <v>117</v>
      </c>
      <c r="AE100" t="s">
        <v>117</v>
      </c>
      <c r="AF100" t="s">
        <v>117</v>
      </c>
      <c r="AG100" t="s">
        <v>117</v>
      </c>
      <c r="AH100" s="8" t="s">
        <v>117</v>
      </c>
      <c r="AI100" t="s">
        <v>117</v>
      </c>
      <c r="AJ100" s="10" t="s">
        <v>117</v>
      </c>
      <c r="AK100" t="s">
        <v>117</v>
      </c>
      <c r="AL100" t="s">
        <v>278</v>
      </c>
      <c r="AM100" s="8" t="s">
        <v>105</v>
      </c>
      <c r="AN100">
        <v>190</v>
      </c>
      <c r="AO100">
        <v>960</v>
      </c>
      <c r="AP100" s="17">
        <v>1370</v>
      </c>
      <c r="AQ100">
        <v>128</v>
      </c>
      <c r="AR100">
        <v>512</v>
      </c>
      <c r="AS100">
        <v>512</v>
      </c>
      <c r="AT100" s="10" t="s">
        <v>45</v>
      </c>
      <c r="AU100" s="49">
        <f t="shared" ref="AU100:AW106" si="16" xml:space="preserve"> _xlfn.FLOOR.MATH((AN100 - AQ100) / 2)</f>
        <v>31</v>
      </c>
      <c r="AV100">
        <f t="shared" si="16"/>
        <v>224</v>
      </c>
      <c r="AW100">
        <f t="shared" si="16"/>
        <v>429</v>
      </c>
      <c r="AX100" s="47" t="s">
        <v>45</v>
      </c>
      <c r="AY100">
        <f t="shared" si="13"/>
        <v>97</v>
      </c>
      <c r="AZ100">
        <f t="shared" si="14"/>
        <v>288</v>
      </c>
      <c r="BA100" s="8">
        <f t="shared" si="15"/>
        <v>83</v>
      </c>
      <c r="BB100" t="s">
        <v>416</v>
      </c>
      <c r="BC100" t="s">
        <v>160</v>
      </c>
      <c r="BD100">
        <v>1</v>
      </c>
      <c r="BE100" t="s">
        <v>444</v>
      </c>
      <c r="BF100" t="s">
        <v>8</v>
      </c>
    </row>
    <row r="101" spans="1:58" outlineLevel="1" x14ac:dyDescent="0.3">
      <c r="A101" s="10" t="s">
        <v>432</v>
      </c>
      <c r="B101" s="10"/>
      <c r="C101" t="s">
        <v>341</v>
      </c>
      <c r="D101" t="s">
        <v>400</v>
      </c>
      <c r="E101" t="s">
        <v>407</v>
      </c>
      <c r="F101" t="s">
        <v>409</v>
      </c>
      <c r="G101" s="40" t="s">
        <v>440</v>
      </c>
      <c r="H101" s="10" t="s">
        <v>443</v>
      </c>
      <c r="I101" s="10" t="s">
        <v>394</v>
      </c>
      <c r="J101" s="4">
        <v>0</v>
      </c>
      <c r="K101">
        <v>1</v>
      </c>
      <c r="L101" t="s">
        <v>451</v>
      </c>
      <c r="M101">
        <v>0</v>
      </c>
      <c r="N101" t="s">
        <v>8</v>
      </c>
      <c r="O101" t="s">
        <v>117</v>
      </c>
      <c r="P101" t="s">
        <v>117</v>
      </c>
      <c r="Q101" t="s">
        <v>117</v>
      </c>
      <c r="R101" t="s">
        <v>117</v>
      </c>
      <c r="S101" t="s">
        <v>117</v>
      </c>
      <c r="T101" t="s">
        <v>117</v>
      </c>
      <c r="U101" s="10" t="s">
        <v>117</v>
      </c>
      <c r="V101" s="17" t="s">
        <v>117</v>
      </c>
      <c r="W101" t="s">
        <v>117</v>
      </c>
      <c r="X101" t="s">
        <v>117</v>
      </c>
      <c r="Y101" t="s">
        <v>117</v>
      </c>
      <c r="Z101" t="s">
        <v>117</v>
      </c>
      <c r="AA101" t="s">
        <v>117</v>
      </c>
      <c r="AB101" t="s">
        <v>117</v>
      </c>
      <c r="AC101" t="s">
        <v>117</v>
      </c>
      <c r="AD101" t="s">
        <v>117</v>
      </c>
      <c r="AE101" t="s">
        <v>117</v>
      </c>
      <c r="AF101" t="s">
        <v>117</v>
      </c>
      <c r="AG101" t="s">
        <v>117</v>
      </c>
      <c r="AH101" s="8" t="s">
        <v>117</v>
      </c>
      <c r="AI101" t="s">
        <v>117</v>
      </c>
      <c r="AJ101" s="10" t="s">
        <v>117</v>
      </c>
      <c r="AK101" t="s">
        <v>117</v>
      </c>
      <c r="AL101" t="s">
        <v>278</v>
      </c>
      <c r="AM101" s="8" t="s">
        <v>105</v>
      </c>
      <c r="AN101">
        <v>190</v>
      </c>
      <c r="AO101">
        <v>960</v>
      </c>
      <c r="AP101" s="17">
        <v>1370</v>
      </c>
      <c r="AQ101">
        <v>128</v>
      </c>
      <c r="AR101">
        <v>512</v>
      </c>
      <c r="AS101">
        <v>512</v>
      </c>
      <c r="AT101" s="10" t="s">
        <v>45</v>
      </c>
      <c r="AU101" s="49">
        <f t="shared" si="16"/>
        <v>31</v>
      </c>
      <c r="AV101">
        <f t="shared" si="16"/>
        <v>224</v>
      </c>
      <c r="AW101">
        <f t="shared" si="16"/>
        <v>429</v>
      </c>
      <c r="AX101" s="47" t="s">
        <v>45</v>
      </c>
      <c r="AY101">
        <f t="shared" si="13"/>
        <v>97</v>
      </c>
      <c r="AZ101">
        <f t="shared" si="14"/>
        <v>288</v>
      </c>
      <c r="BA101" s="8">
        <f t="shared" si="15"/>
        <v>83</v>
      </c>
      <c r="BB101" t="s">
        <v>416</v>
      </c>
      <c r="BC101" t="s">
        <v>160</v>
      </c>
      <c r="BD101">
        <v>1</v>
      </c>
      <c r="BE101" t="s">
        <v>445</v>
      </c>
      <c r="BF101" t="s">
        <v>446</v>
      </c>
    </row>
    <row r="102" spans="1:58" ht="28.8" outlineLevel="1" x14ac:dyDescent="0.3">
      <c r="A102" s="10" t="s">
        <v>433</v>
      </c>
      <c r="B102" s="10"/>
      <c r="C102" t="s">
        <v>341</v>
      </c>
      <c r="D102" t="s">
        <v>400</v>
      </c>
      <c r="E102" t="s">
        <v>407</v>
      </c>
      <c r="F102" t="s">
        <v>430</v>
      </c>
      <c r="G102" s="40" t="s">
        <v>438</v>
      </c>
      <c r="H102" s="10" t="s">
        <v>443</v>
      </c>
      <c r="I102" s="10" t="s">
        <v>394</v>
      </c>
      <c r="J102" s="4">
        <v>0</v>
      </c>
      <c r="K102">
        <v>1</v>
      </c>
      <c r="L102" t="s">
        <v>451</v>
      </c>
      <c r="M102">
        <v>0</v>
      </c>
      <c r="N102" t="s">
        <v>8</v>
      </c>
      <c r="O102" t="s">
        <v>117</v>
      </c>
      <c r="P102" t="s">
        <v>117</v>
      </c>
      <c r="Q102" t="s">
        <v>117</v>
      </c>
      <c r="R102" t="s">
        <v>117</v>
      </c>
      <c r="S102" t="s">
        <v>117</v>
      </c>
      <c r="T102" t="s">
        <v>117</v>
      </c>
      <c r="U102" s="10" t="s">
        <v>117</v>
      </c>
      <c r="V102" s="17" t="s">
        <v>117</v>
      </c>
      <c r="W102" t="s">
        <v>117</v>
      </c>
      <c r="X102" t="s">
        <v>117</v>
      </c>
      <c r="Y102" t="s">
        <v>117</v>
      </c>
      <c r="Z102" t="s">
        <v>117</v>
      </c>
      <c r="AA102" t="s">
        <v>117</v>
      </c>
      <c r="AB102" t="s">
        <v>117</v>
      </c>
      <c r="AC102" t="s">
        <v>117</v>
      </c>
      <c r="AD102" t="s">
        <v>117</v>
      </c>
      <c r="AE102" t="s">
        <v>117</v>
      </c>
      <c r="AF102" t="s">
        <v>117</v>
      </c>
      <c r="AG102" t="s">
        <v>117</v>
      </c>
      <c r="AH102" s="8" t="s">
        <v>117</v>
      </c>
      <c r="AI102" t="s">
        <v>117</v>
      </c>
      <c r="AJ102" s="10" t="s">
        <v>117</v>
      </c>
      <c r="AK102" t="s">
        <v>117</v>
      </c>
      <c r="AL102" t="s">
        <v>278</v>
      </c>
      <c r="AM102" s="8" t="s">
        <v>105</v>
      </c>
      <c r="AN102">
        <v>190</v>
      </c>
      <c r="AO102">
        <v>960</v>
      </c>
      <c r="AP102" s="17">
        <v>1370</v>
      </c>
      <c r="AQ102">
        <v>128</v>
      </c>
      <c r="AR102">
        <v>512</v>
      </c>
      <c r="AS102">
        <v>512</v>
      </c>
      <c r="AT102" s="10" t="s">
        <v>45</v>
      </c>
      <c r="AU102" s="49">
        <f t="shared" si="16"/>
        <v>31</v>
      </c>
      <c r="AV102">
        <f t="shared" si="16"/>
        <v>224</v>
      </c>
      <c r="AW102">
        <f t="shared" si="16"/>
        <v>429</v>
      </c>
      <c r="AX102" s="47" t="s">
        <v>45</v>
      </c>
      <c r="AY102">
        <f t="shared" si="13"/>
        <v>97</v>
      </c>
      <c r="AZ102">
        <f t="shared" si="14"/>
        <v>288</v>
      </c>
      <c r="BA102" s="8">
        <f t="shared" si="15"/>
        <v>83</v>
      </c>
      <c r="BB102" t="s">
        <v>416</v>
      </c>
      <c r="BC102" t="s">
        <v>160</v>
      </c>
      <c r="BD102">
        <v>1</v>
      </c>
      <c r="BE102" t="s">
        <v>445</v>
      </c>
      <c r="BF102" s="1" t="s">
        <v>447</v>
      </c>
    </row>
    <row r="103" spans="1:58" outlineLevel="1" x14ac:dyDescent="0.3">
      <c r="A103" s="10" t="s">
        <v>434</v>
      </c>
      <c r="B103" s="10" t="s">
        <v>492</v>
      </c>
      <c r="C103" t="s">
        <v>268</v>
      </c>
      <c r="D103" t="s">
        <v>400</v>
      </c>
      <c r="E103" t="s">
        <v>406</v>
      </c>
      <c r="F103" t="s">
        <v>409</v>
      </c>
      <c r="G103" s="40" t="s">
        <v>439</v>
      </c>
      <c r="H103" s="10" t="s">
        <v>443</v>
      </c>
      <c r="I103" s="10" t="s">
        <v>394</v>
      </c>
      <c r="J103" s="4">
        <v>1</v>
      </c>
      <c r="K103">
        <v>0</v>
      </c>
      <c r="L103" t="s">
        <v>8</v>
      </c>
      <c r="M103">
        <v>0</v>
      </c>
      <c r="N103" t="s">
        <v>8</v>
      </c>
      <c r="O103" t="s">
        <v>117</v>
      </c>
      <c r="P103" t="s">
        <v>117</v>
      </c>
      <c r="Q103" t="s">
        <v>117</v>
      </c>
      <c r="R103" t="s">
        <v>117</v>
      </c>
      <c r="S103" t="s">
        <v>117</v>
      </c>
      <c r="T103" t="s">
        <v>117</v>
      </c>
      <c r="U103" s="10" t="s">
        <v>117</v>
      </c>
      <c r="V103" s="17" t="s">
        <v>117</v>
      </c>
      <c r="W103" t="s">
        <v>117</v>
      </c>
      <c r="X103" t="s">
        <v>117</v>
      </c>
      <c r="Y103" t="s">
        <v>117</v>
      </c>
      <c r="Z103" t="s">
        <v>117</v>
      </c>
      <c r="AA103" t="s">
        <v>117</v>
      </c>
      <c r="AB103" t="s">
        <v>117</v>
      </c>
      <c r="AC103" t="s">
        <v>117</v>
      </c>
      <c r="AD103" t="s">
        <v>117</v>
      </c>
      <c r="AE103" t="s">
        <v>117</v>
      </c>
      <c r="AF103" t="s">
        <v>117</v>
      </c>
      <c r="AG103" t="s">
        <v>117</v>
      </c>
      <c r="AH103" s="8" t="s">
        <v>117</v>
      </c>
      <c r="AI103" t="s">
        <v>117</v>
      </c>
      <c r="AJ103" s="10" t="s">
        <v>117</v>
      </c>
      <c r="AK103" t="s">
        <v>117</v>
      </c>
      <c r="AL103" t="s">
        <v>278</v>
      </c>
      <c r="AM103" s="8" t="s">
        <v>105</v>
      </c>
      <c r="AN103">
        <v>125</v>
      </c>
      <c r="AO103">
        <v>1169</v>
      </c>
      <c r="AP103" s="17">
        <v>414</v>
      </c>
      <c r="AQ103">
        <v>96</v>
      </c>
      <c r="AR103">
        <v>960</v>
      </c>
      <c r="AS103">
        <v>256</v>
      </c>
      <c r="AT103" s="10" t="s">
        <v>45</v>
      </c>
      <c r="AU103" s="49">
        <f t="shared" si="16"/>
        <v>14</v>
      </c>
      <c r="AV103">
        <f t="shared" si="16"/>
        <v>104</v>
      </c>
      <c r="AW103">
        <f t="shared" si="16"/>
        <v>79</v>
      </c>
      <c r="AX103" s="47" t="s">
        <v>45</v>
      </c>
      <c r="AY103">
        <f t="shared" si="13"/>
        <v>82</v>
      </c>
      <c r="AZ103">
        <f t="shared" si="14"/>
        <v>856</v>
      </c>
      <c r="BA103" s="8">
        <f t="shared" si="15"/>
        <v>177</v>
      </c>
      <c r="BB103" t="s">
        <v>416</v>
      </c>
      <c r="BC103" t="s">
        <v>160</v>
      </c>
      <c r="BD103">
        <v>0</v>
      </c>
      <c r="BE103" t="s">
        <v>8</v>
      </c>
      <c r="BF103" t="s">
        <v>8</v>
      </c>
    </row>
    <row r="104" spans="1:58" ht="28.8" outlineLevel="1" x14ac:dyDescent="0.3">
      <c r="A104" s="10" t="s">
        <v>435</v>
      </c>
      <c r="B104" s="10" t="s">
        <v>519</v>
      </c>
      <c r="C104" t="s">
        <v>268</v>
      </c>
      <c r="D104" t="s">
        <v>400</v>
      </c>
      <c r="E104" t="s">
        <v>407</v>
      </c>
      <c r="F104" t="s">
        <v>409</v>
      </c>
      <c r="G104" s="40" t="s">
        <v>441</v>
      </c>
      <c r="H104" s="10" t="s">
        <v>443</v>
      </c>
      <c r="I104" s="10" t="s">
        <v>394</v>
      </c>
      <c r="J104" s="4">
        <v>0</v>
      </c>
      <c r="K104">
        <v>1</v>
      </c>
      <c r="L104" t="s">
        <v>450</v>
      </c>
      <c r="M104">
        <v>0</v>
      </c>
      <c r="N104" t="s">
        <v>8</v>
      </c>
      <c r="O104" t="s">
        <v>117</v>
      </c>
      <c r="P104" t="s">
        <v>117</v>
      </c>
      <c r="Q104" t="s">
        <v>117</v>
      </c>
      <c r="R104" t="s">
        <v>117</v>
      </c>
      <c r="S104" t="s">
        <v>117</v>
      </c>
      <c r="T104" t="s">
        <v>117</v>
      </c>
      <c r="U104" s="10" t="s">
        <v>117</v>
      </c>
      <c r="V104" s="17" t="s">
        <v>117</v>
      </c>
      <c r="W104" t="s">
        <v>117</v>
      </c>
      <c r="X104" t="s">
        <v>117</v>
      </c>
      <c r="Y104" t="s">
        <v>117</v>
      </c>
      <c r="Z104" t="s">
        <v>117</v>
      </c>
      <c r="AA104" t="s">
        <v>117</v>
      </c>
      <c r="AB104" t="s">
        <v>117</v>
      </c>
      <c r="AC104" t="s">
        <v>117</v>
      </c>
      <c r="AD104" t="s">
        <v>117</v>
      </c>
      <c r="AE104" t="s">
        <v>117</v>
      </c>
      <c r="AF104" t="s">
        <v>117</v>
      </c>
      <c r="AG104" t="s">
        <v>117</v>
      </c>
      <c r="AH104" s="8" t="s">
        <v>117</v>
      </c>
      <c r="AI104" t="s">
        <v>117</v>
      </c>
      <c r="AJ104" s="10" t="s">
        <v>117</v>
      </c>
      <c r="AK104" t="s">
        <v>117</v>
      </c>
      <c r="AL104" t="s">
        <v>278</v>
      </c>
      <c r="AM104" s="8" t="s">
        <v>105</v>
      </c>
      <c r="AN104">
        <v>125</v>
      </c>
      <c r="AO104">
        <v>1169</v>
      </c>
      <c r="AP104" s="17">
        <v>414</v>
      </c>
      <c r="AQ104">
        <v>96</v>
      </c>
      <c r="AR104">
        <v>960</v>
      </c>
      <c r="AS104">
        <v>256</v>
      </c>
      <c r="AT104" s="10" t="s">
        <v>45</v>
      </c>
      <c r="AU104" s="49">
        <f t="shared" si="16"/>
        <v>14</v>
      </c>
      <c r="AV104">
        <f t="shared" si="16"/>
        <v>104</v>
      </c>
      <c r="AW104">
        <f t="shared" si="16"/>
        <v>79</v>
      </c>
      <c r="AX104" s="47" t="s">
        <v>45</v>
      </c>
      <c r="AY104">
        <f t="shared" si="13"/>
        <v>82</v>
      </c>
      <c r="AZ104">
        <f t="shared" si="14"/>
        <v>856</v>
      </c>
      <c r="BA104" s="8">
        <f t="shared" si="15"/>
        <v>177</v>
      </c>
      <c r="BB104" t="s">
        <v>416</v>
      </c>
      <c r="BC104" t="s">
        <v>160</v>
      </c>
      <c r="BD104">
        <v>1</v>
      </c>
      <c r="BE104" t="s">
        <v>448</v>
      </c>
      <c r="BF104" s="1" t="s">
        <v>449</v>
      </c>
    </row>
    <row r="105" spans="1:58" ht="28.8" outlineLevel="1" x14ac:dyDescent="0.3">
      <c r="A105" s="10" t="s">
        <v>436</v>
      </c>
      <c r="B105" s="10" t="s">
        <v>519</v>
      </c>
      <c r="C105" t="s">
        <v>268</v>
      </c>
      <c r="D105" t="s">
        <v>400</v>
      </c>
      <c r="E105" t="s">
        <v>407</v>
      </c>
      <c r="F105" t="s">
        <v>430</v>
      </c>
      <c r="G105" s="40" t="s">
        <v>442</v>
      </c>
      <c r="H105" s="10" t="s">
        <v>443</v>
      </c>
      <c r="I105" s="10" t="s">
        <v>394</v>
      </c>
      <c r="J105" s="4">
        <v>0</v>
      </c>
      <c r="K105">
        <v>1</v>
      </c>
      <c r="L105" t="s">
        <v>450</v>
      </c>
      <c r="M105">
        <v>0</v>
      </c>
      <c r="N105" t="s">
        <v>8</v>
      </c>
      <c r="O105" t="s">
        <v>117</v>
      </c>
      <c r="P105" t="s">
        <v>117</v>
      </c>
      <c r="Q105" t="s">
        <v>117</v>
      </c>
      <c r="R105" t="s">
        <v>117</v>
      </c>
      <c r="S105" t="s">
        <v>117</v>
      </c>
      <c r="T105" t="s">
        <v>117</v>
      </c>
      <c r="U105" s="10" t="s">
        <v>117</v>
      </c>
      <c r="V105" s="17" t="s">
        <v>117</v>
      </c>
      <c r="W105" t="s">
        <v>117</v>
      </c>
      <c r="X105" t="s">
        <v>117</v>
      </c>
      <c r="Y105" t="s">
        <v>117</v>
      </c>
      <c r="Z105" t="s">
        <v>117</v>
      </c>
      <c r="AA105" t="s">
        <v>117</v>
      </c>
      <c r="AB105" t="s">
        <v>117</v>
      </c>
      <c r="AC105" t="s">
        <v>117</v>
      </c>
      <c r="AD105" t="s">
        <v>117</v>
      </c>
      <c r="AE105" t="s">
        <v>117</v>
      </c>
      <c r="AF105" t="s">
        <v>117</v>
      </c>
      <c r="AG105" t="s">
        <v>117</v>
      </c>
      <c r="AH105" s="8" t="s">
        <v>117</v>
      </c>
      <c r="AI105" t="s">
        <v>117</v>
      </c>
      <c r="AJ105" s="10" t="s">
        <v>117</v>
      </c>
      <c r="AK105" t="s">
        <v>117</v>
      </c>
      <c r="AL105" t="s">
        <v>278</v>
      </c>
      <c r="AM105" s="8" t="s">
        <v>105</v>
      </c>
      <c r="AN105">
        <v>125</v>
      </c>
      <c r="AO105">
        <v>1169</v>
      </c>
      <c r="AP105" s="17">
        <v>414</v>
      </c>
      <c r="AQ105">
        <v>96</v>
      </c>
      <c r="AR105">
        <v>960</v>
      </c>
      <c r="AS105">
        <v>256</v>
      </c>
      <c r="AT105" s="10" t="s">
        <v>45</v>
      </c>
      <c r="AU105" s="49">
        <f t="shared" si="16"/>
        <v>14</v>
      </c>
      <c r="AV105">
        <f t="shared" si="16"/>
        <v>104</v>
      </c>
      <c r="AW105">
        <f t="shared" si="16"/>
        <v>79</v>
      </c>
      <c r="AX105" s="47" t="s">
        <v>45</v>
      </c>
      <c r="AY105">
        <f t="shared" si="13"/>
        <v>82</v>
      </c>
      <c r="AZ105">
        <f t="shared" si="14"/>
        <v>856</v>
      </c>
      <c r="BA105" s="8">
        <f t="shared" si="15"/>
        <v>177</v>
      </c>
      <c r="BB105" t="s">
        <v>416</v>
      </c>
      <c r="BC105" t="s">
        <v>160</v>
      </c>
      <c r="BD105">
        <v>1</v>
      </c>
      <c r="BE105" t="s">
        <v>448</v>
      </c>
      <c r="BF105" s="1" t="s">
        <v>449</v>
      </c>
    </row>
    <row r="106" spans="1:58" ht="28.8" outlineLevel="1" x14ac:dyDescent="0.3">
      <c r="A106" s="10" t="s">
        <v>431</v>
      </c>
      <c r="B106" s="10" t="s">
        <v>519</v>
      </c>
      <c r="C106" t="s">
        <v>341</v>
      </c>
      <c r="D106" t="s">
        <v>401</v>
      </c>
      <c r="E106" t="s">
        <v>406</v>
      </c>
      <c r="F106" t="s">
        <v>409</v>
      </c>
      <c r="G106" s="40" t="s">
        <v>461</v>
      </c>
      <c r="H106" s="10" t="s">
        <v>463</v>
      </c>
      <c r="I106" s="10" t="s">
        <v>462</v>
      </c>
      <c r="J106" s="4">
        <v>0</v>
      </c>
      <c r="K106">
        <v>1</v>
      </c>
      <c r="L106" t="s">
        <v>294</v>
      </c>
      <c r="M106">
        <v>0</v>
      </c>
      <c r="N106" t="s">
        <v>8</v>
      </c>
      <c r="O106" t="s">
        <v>117</v>
      </c>
      <c r="P106" t="s">
        <v>117</v>
      </c>
      <c r="Q106" t="s">
        <v>117</v>
      </c>
      <c r="R106" t="s">
        <v>117</v>
      </c>
      <c r="S106" t="s">
        <v>117</v>
      </c>
      <c r="T106" t="s">
        <v>117</v>
      </c>
      <c r="U106" s="10" t="s">
        <v>117</v>
      </c>
      <c r="V106" s="17" t="s">
        <v>117</v>
      </c>
      <c r="W106" t="s">
        <v>117</v>
      </c>
      <c r="X106" t="s">
        <v>117</v>
      </c>
      <c r="Y106" t="s">
        <v>117</v>
      </c>
      <c r="Z106" t="s">
        <v>117</v>
      </c>
      <c r="AA106" t="s">
        <v>117</v>
      </c>
      <c r="AB106" t="s">
        <v>117</v>
      </c>
      <c r="AC106" t="s">
        <v>117</v>
      </c>
      <c r="AD106" t="s">
        <v>117</v>
      </c>
      <c r="AE106" t="s">
        <v>117</v>
      </c>
      <c r="AF106" t="s">
        <v>117</v>
      </c>
      <c r="AG106" t="s">
        <v>117</v>
      </c>
      <c r="AH106" s="8" t="s">
        <v>117</v>
      </c>
      <c r="AI106" t="s">
        <v>117</v>
      </c>
      <c r="AJ106" s="10" t="s">
        <v>117</v>
      </c>
      <c r="AK106" t="s">
        <v>117</v>
      </c>
      <c r="AL106" t="s">
        <v>278</v>
      </c>
      <c r="AM106" s="8" t="s">
        <v>105</v>
      </c>
      <c r="AN106">
        <v>125</v>
      </c>
      <c r="AO106">
        <v>1169</v>
      </c>
      <c r="AP106" s="17">
        <v>414</v>
      </c>
      <c r="AQ106">
        <v>96</v>
      </c>
      <c r="AR106">
        <v>960</v>
      </c>
      <c r="AS106">
        <v>256</v>
      </c>
      <c r="AT106" s="10" t="s">
        <v>8</v>
      </c>
      <c r="AU106" s="49">
        <f t="shared" si="16"/>
        <v>14</v>
      </c>
      <c r="AV106">
        <f t="shared" si="16"/>
        <v>104</v>
      </c>
      <c r="AW106">
        <f t="shared" si="16"/>
        <v>79</v>
      </c>
      <c r="AX106" s="47" t="s">
        <v>8</v>
      </c>
      <c r="AY106">
        <f t="shared" si="13"/>
        <v>82</v>
      </c>
      <c r="AZ106">
        <f t="shared" si="14"/>
        <v>856</v>
      </c>
      <c r="BA106" s="8">
        <f t="shared" si="15"/>
        <v>177</v>
      </c>
      <c r="BB106" t="s">
        <v>452</v>
      </c>
      <c r="BC106" t="s">
        <v>453</v>
      </c>
      <c r="BD106">
        <v>1</v>
      </c>
      <c r="BE106" t="s">
        <v>454</v>
      </c>
      <c r="BF106" s="1" t="s">
        <v>455</v>
      </c>
    </row>
    <row r="107" spans="1:58" outlineLevel="1" x14ac:dyDescent="0.3">
      <c r="A107" s="10" t="s">
        <v>456</v>
      </c>
      <c r="B107" s="10" t="s">
        <v>519</v>
      </c>
      <c r="C107" t="s">
        <v>117</v>
      </c>
      <c r="D107" t="s">
        <v>401</v>
      </c>
      <c r="E107" t="s">
        <v>406</v>
      </c>
      <c r="F107" t="s">
        <v>409</v>
      </c>
      <c r="G107" s="40" t="s">
        <v>464</v>
      </c>
      <c r="H107" s="10" t="s">
        <v>463</v>
      </c>
      <c r="I107" s="10" t="s">
        <v>469</v>
      </c>
      <c r="J107" s="4">
        <v>0</v>
      </c>
      <c r="K107" t="s">
        <v>117</v>
      </c>
      <c r="L107" t="s">
        <v>117</v>
      </c>
      <c r="M107" t="s">
        <v>117</v>
      </c>
      <c r="N107" t="s">
        <v>117</v>
      </c>
      <c r="O107" t="s">
        <v>117</v>
      </c>
      <c r="P107" t="s">
        <v>117</v>
      </c>
      <c r="Q107" t="s">
        <v>117</v>
      </c>
      <c r="R107" t="s">
        <v>117</v>
      </c>
      <c r="S107" t="s">
        <v>117</v>
      </c>
      <c r="T107" t="s">
        <v>117</v>
      </c>
      <c r="U107" s="10" t="s">
        <v>117</v>
      </c>
      <c r="V107" s="17" t="s">
        <v>117</v>
      </c>
      <c r="W107" t="s">
        <v>117</v>
      </c>
      <c r="X107" t="s">
        <v>117</v>
      </c>
      <c r="Y107" t="s">
        <v>117</v>
      </c>
      <c r="Z107" t="s">
        <v>117</v>
      </c>
      <c r="AA107" t="s">
        <v>117</v>
      </c>
      <c r="AB107" t="s">
        <v>117</v>
      </c>
      <c r="AC107" t="s">
        <v>117</v>
      </c>
      <c r="AD107" t="s">
        <v>117</v>
      </c>
      <c r="AE107" t="s">
        <v>117</v>
      </c>
      <c r="AF107" t="s">
        <v>117</v>
      </c>
      <c r="AG107" t="s">
        <v>117</v>
      </c>
      <c r="AH107" s="8" t="s">
        <v>117</v>
      </c>
      <c r="AI107" t="s">
        <v>117</v>
      </c>
      <c r="AJ107" s="10" t="s">
        <v>117</v>
      </c>
      <c r="AK107" t="s">
        <v>117</v>
      </c>
      <c r="AL107" t="s">
        <v>278</v>
      </c>
      <c r="AM107" s="8" t="s">
        <v>105</v>
      </c>
      <c r="AN107">
        <v>125</v>
      </c>
      <c r="AO107">
        <v>1169</v>
      </c>
      <c r="AP107" s="17">
        <v>414</v>
      </c>
      <c r="AQ107">
        <v>96</v>
      </c>
      <c r="AR107">
        <v>960</v>
      </c>
      <c r="AS107">
        <v>256</v>
      </c>
      <c r="AT107" s="47" t="s">
        <v>8</v>
      </c>
      <c r="AU107">
        <v>64</v>
      </c>
      <c r="AV107">
        <v>928</v>
      </c>
      <c r="AW107">
        <v>224</v>
      </c>
      <c r="AX107" s="47" t="s">
        <v>8</v>
      </c>
      <c r="AY107">
        <f t="shared" si="13"/>
        <v>32</v>
      </c>
      <c r="AZ107">
        <f t="shared" si="14"/>
        <v>32</v>
      </c>
      <c r="BA107" s="8">
        <f t="shared" si="15"/>
        <v>32</v>
      </c>
      <c r="BB107" t="s">
        <v>452</v>
      </c>
      <c r="BC107" t="s">
        <v>465</v>
      </c>
      <c r="BD107">
        <v>1</v>
      </c>
      <c r="BE107" t="s">
        <v>467</v>
      </c>
      <c r="BF107" t="s">
        <v>117</v>
      </c>
    </row>
    <row r="108" spans="1:58" outlineLevel="1" x14ac:dyDescent="0.3">
      <c r="A108" s="10" t="s">
        <v>460</v>
      </c>
      <c r="B108" s="10" t="s">
        <v>519</v>
      </c>
      <c r="C108" t="s">
        <v>268</v>
      </c>
      <c r="D108" t="s">
        <v>457</v>
      </c>
      <c r="E108" t="s">
        <v>406</v>
      </c>
      <c r="F108" t="s">
        <v>409</v>
      </c>
      <c r="G108" s="40" t="s">
        <v>458</v>
      </c>
      <c r="H108" s="10" t="s">
        <v>463</v>
      </c>
      <c r="I108" s="10" t="s">
        <v>469</v>
      </c>
      <c r="J108" s="4">
        <v>0</v>
      </c>
      <c r="K108" t="s">
        <v>117</v>
      </c>
      <c r="L108" t="s">
        <v>117</v>
      </c>
      <c r="M108" t="s">
        <v>117</v>
      </c>
      <c r="N108" t="s">
        <v>117</v>
      </c>
      <c r="O108" t="s">
        <v>117</v>
      </c>
      <c r="P108" t="s">
        <v>117</v>
      </c>
      <c r="Q108" t="s">
        <v>117</v>
      </c>
      <c r="R108" t="s">
        <v>117</v>
      </c>
      <c r="S108" t="s">
        <v>117</v>
      </c>
      <c r="T108" t="s">
        <v>117</v>
      </c>
      <c r="U108" s="10" t="s">
        <v>117</v>
      </c>
      <c r="V108" s="17" t="s">
        <v>117</v>
      </c>
      <c r="W108" t="s">
        <v>117</v>
      </c>
      <c r="X108" t="s">
        <v>117</v>
      </c>
      <c r="Y108" t="s">
        <v>117</v>
      </c>
      <c r="Z108" t="s">
        <v>117</v>
      </c>
      <c r="AA108" t="s">
        <v>117</v>
      </c>
      <c r="AB108" t="s">
        <v>117</v>
      </c>
      <c r="AC108" t="s">
        <v>117</v>
      </c>
      <c r="AD108" t="s">
        <v>117</v>
      </c>
      <c r="AE108" t="s">
        <v>117</v>
      </c>
      <c r="AF108" t="s">
        <v>117</v>
      </c>
      <c r="AG108" t="s">
        <v>117</v>
      </c>
      <c r="AH108" s="8" t="s">
        <v>117</v>
      </c>
      <c r="AI108" t="s">
        <v>117</v>
      </c>
      <c r="AJ108" s="10" t="s">
        <v>117</v>
      </c>
      <c r="AK108" t="s">
        <v>117</v>
      </c>
      <c r="AL108" t="s">
        <v>278</v>
      </c>
      <c r="AM108" s="8" t="s">
        <v>105</v>
      </c>
      <c r="AN108">
        <v>125</v>
      </c>
      <c r="AO108">
        <v>1169</v>
      </c>
      <c r="AP108" s="17">
        <v>414</v>
      </c>
      <c r="AQ108">
        <v>96</v>
      </c>
      <c r="AR108">
        <v>960</v>
      </c>
      <c r="AS108">
        <v>256</v>
      </c>
      <c r="AT108" s="10" t="s">
        <v>45</v>
      </c>
      <c r="AU108" s="49">
        <f xml:space="preserve"> _xlfn.FLOOR.MATH((AN108 - AQ108) / 2)</f>
        <v>14</v>
      </c>
      <c r="AV108">
        <f xml:space="preserve"> _xlfn.FLOOR.MATH((AO108 - AR108) / 2)</f>
        <v>104</v>
      </c>
      <c r="AW108">
        <f xml:space="preserve"> _xlfn.FLOOR.MATH((AP108 - AS108) / 2)</f>
        <v>79</v>
      </c>
      <c r="AX108" s="47" t="s">
        <v>44</v>
      </c>
      <c r="AY108">
        <f t="shared" si="13"/>
        <v>82</v>
      </c>
      <c r="AZ108">
        <f t="shared" si="14"/>
        <v>856</v>
      </c>
      <c r="BA108" s="8">
        <f t="shared" si="15"/>
        <v>177</v>
      </c>
      <c r="BB108" t="s">
        <v>416</v>
      </c>
      <c r="BC108" t="s">
        <v>459</v>
      </c>
      <c r="BD108">
        <v>1</v>
      </c>
      <c r="BE108" t="s">
        <v>467</v>
      </c>
      <c r="BF108" t="s">
        <v>117</v>
      </c>
    </row>
    <row r="109" spans="1:58" ht="28.8" outlineLevel="1" x14ac:dyDescent="0.3">
      <c r="A109" s="10" t="s">
        <v>466</v>
      </c>
      <c r="B109" s="10" t="s">
        <v>519</v>
      </c>
      <c r="C109" t="s">
        <v>268</v>
      </c>
      <c r="D109" t="s">
        <v>401</v>
      </c>
      <c r="E109" t="s">
        <v>406</v>
      </c>
      <c r="F109" t="s">
        <v>409</v>
      </c>
      <c r="G109" s="40" t="s">
        <v>468</v>
      </c>
      <c r="H109" s="10" t="s">
        <v>463</v>
      </c>
      <c r="I109" s="10" t="s">
        <v>462</v>
      </c>
      <c r="J109" s="4">
        <v>0</v>
      </c>
      <c r="K109" t="s">
        <v>117</v>
      </c>
      <c r="L109" t="s">
        <v>117</v>
      </c>
      <c r="M109" t="s">
        <v>117</v>
      </c>
      <c r="N109" t="s">
        <v>117</v>
      </c>
      <c r="O109" t="s">
        <v>117</v>
      </c>
      <c r="P109" t="s">
        <v>117</v>
      </c>
      <c r="Q109" t="s">
        <v>117</v>
      </c>
      <c r="R109" t="s">
        <v>117</v>
      </c>
      <c r="S109" t="s">
        <v>117</v>
      </c>
      <c r="T109" t="s">
        <v>117</v>
      </c>
      <c r="U109" s="10" t="s">
        <v>117</v>
      </c>
      <c r="V109" s="17" t="s">
        <v>117</v>
      </c>
      <c r="W109" t="s">
        <v>117</v>
      </c>
      <c r="X109" t="s">
        <v>117</v>
      </c>
      <c r="Y109" t="s">
        <v>117</v>
      </c>
      <c r="Z109" t="s">
        <v>117</v>
      </c>
      <c r="AA109" t="s">
        <v>117</v>
      </c>
      <c r="AB109" t="s">
        <v>117</v>
      </c>
      <c r="AC109" t="s">
        <v>117</v>
      </c>
      <c r="AD109" t="s">
        <v>117</v>
      </c>
      <c r="AE109" t="s">
        <v>117</v>
      </c>
      <c r="AF109" t="s">
        <v>117</v>
      </c>
      <c r="AG109" t="s">
        <v>117</v>
      </c>
      <c r="AH109" s="8" t="s">
        <v>117</v>
      </c>
      <c r="AI109" t="s">
        <v>117</v>
      </c>
      <c r="AJ109" s="10" t="s">
        <v>117</v>
      </c>
      <c r="AK109" t="s">
        <v>117</v>
      </c>
      <c r="AL109" t="s">
        <v>278</v>
      </c>
      <c r="AM109" s="8" t="s">
        <v>105</v>
      </c>
      <c r="AN109">
        <v>125</v>
      </c>
      <c r="AO109">
        <v>1169</v>
      </c>
      <c r="AP109" s="17">
        <v>414</v>
      </c>
      <c r="AQ109">
        <v>96</v>
      </c>
      <c r="AR109">
        <v>960</v>
      </c>
      <c r="AS109">
        <v>256</v>
      </c>
      <c r="AT109" s="47" t="s">
        <v>8</v>
      </c>
      <c r="AU109">
        <v>64</v>
      </c>
      <c r="AV109">
        <v>928</v>
      </c>
      <c r="AW109">
        <v>224</v>
      </c>
      <c r="AX109" s="47" t="s">
        <v>8</v>
      </c>
      <c r="AY109">
        <f t="shared" si="13"/>
        <v>32</v>
      </c>
      <c r="AZ109">
        <f t="shared" si="14"/>
        <v>32</v>
      </c>
      <c r="BA109" s="8">
        <f t="shared" si="15"/>
        <v>32</v>
      </c>
      <c r="BB109" t="s">
        <v>452</v>
      </c>
      <c r="BC109" t="s">
        <v>465</v>
      </c>
      <c r="BD109">
        <v>1</v>
      </c>
      <c r="BE109" t="s">
        <v>454</v>
      </c>
      <c r="BF109" s="1" t="s">
        <v>455</v>
      </c>
    </row>
    <row r="110" spans="1:58" outlineLevel="1" x14ac:dyDescent="0.3">
      <c r="A110" s="10" t="s">
        <v>470</v>
      </c>
      <c r="B110" s="10" t="s">
        <v>519</v>
      </c>
      <c r="C110" t="s">
        <v>268</v>
      </c>
      <c r="D110" t="s">
        <v>457</v>
      </c>
      <c r="E110" t="s">
        <v>406</v>
      </c>
      <c r="F110" t="s">
        <v>409</v>
      </c>
      <c r="G110" s="40" t="s">
        <v>471</v>
      </c>
      <c r="H110" s="10" t="s">
        <v>463</v>
      </c>
      <c r="I110" s="10" t="s">
        <v>474</v>
      </c>
      <c r="J110" s="4">
        <v>0</v>
      </c>
      <c r="K110" t="s">
        <v>117</v>
      </c>
      <c r="L110" t="s">
        <v>117</v>
      </c>
      <c r="M110" t="s">
        <v>117</v>
      </c>
      <c r="N110" t="s">
        <v>117</v>
      </c>
      <c r="O110" t="s">
        <v>117</v>
      </c>
      <c r="P110" t="s">
        <v>117</v>
      </c>
      <c r="Q110" t="s">
        <v>117</v>
      </c>
      <c r="R110" t="s">
        <v>117</v>
      </c>
      <c r="S110" t="s">
        <v>117</v>
      </c>
      <c r="T110" t="s">
        <v>117</v>
      </c>
      <c r="U110" s="10" t="s">
        <v>117</v>
      </c>
      <c r="V110" s="17" t="s">
        <v>117</v>
      </c>
      <c r="W110" t="s">
        <v>117</v>
      </c>
      <c r="X110" t="s">
        <v>117</v>
      </c>
      <c r="Y110" t="s">
        <v>117</v>
      </c>
      <c r="Z110" t="s">
        <v>117</v>
      </c>
      <c r="AA110" t="s">
        <v>117</v>
      </c>
      <c r="AB110" t="s">
        <v>117</v>
      </c>
      <c r="AC110" t="s">
        <v>117</v>
      </c>
      <c r="AD110" t="s">
        <v>117</v>
      </c>
      <c r="AE110" t="s">
        <v>117</v>
      </c>
      <c r="AF110" t="s">
        <v>117</v>
      </c>
      <c r="AG110" t="s">
        <v>117</v>
      </c>
      <c r="AH110" s="8" t="s">
        <v>117</v>
      </c>
      <c r="AI110" t="s">
        <v>117</v>
      </c>
      <c r="AJ110" s="10" t="s">
        <v>117</v>
      </c>
      <c r="AK110" t="s">
        <v>117</v>
      </c>
      <c r="AL110" t="s">
        <v>278</v>
      </c>
      <c r="AM110" s="8" t="s">
        <v>105</v>
      </c>
      <c r="AN110">
        <v>125</v>
      </c>
      <c r="AO110">
        <v>1169</v>
      </c>
      <c r="AP110" s="17">
        <v>414</v>
      </c>
      <c r="AQ110">
        <v>96</v>
      </c>
      <c r="AR110">
        <v>960</v>
      </c>
      <c r="AS110">
        <v>256</v>
      </c>
      <c r="AT110" s="10" t="s">
        <v>45</v>
      </c>
      <c r="AU110" s="49">
        <f t="shared" ref="AU110:AW111" si="17" xml:space="preserve"> _xlfn.FLOOR.MATH((AN110 - AQ110) / 2)</f>
        <v>14</v>
      </c>
      <c r="AV110">
        <f t="shared" si="17"/>
        <v>104</v>
      </c>
      <c r="AW110">
        <f t="shared" si="17"/>
        <v>79</v>
      </c>
      <c r="AX110" s="47" t="s">
        <v>44</v>
      </c>
      <c r="AY110">
        <f t="shared" si="13"/>
        <v>82</v>
      </c>
      <c r="AZ110">
        <f t="shared" si="14"/>
        <v>856</v>
      </c>
      <c r="BA110" s="8">
        <f t="shared" si="15"/>
        <v>177</v>
      </c>
      <c r="BB110" t="s">
        <v>416</v>
      </c>
      <c r="BC110" t="s">
        <v>459</v>
      </c>
      <c r="BD110">
        <v>1</v>
      </c>
      <c r="BE110" t="s">
        <v>11</v>
      </c>
      <c r="BF110" t="s">
        <v>473</v>
      </c>
    </row>
    <row r="111" spans="1:58" s="33" customFormat="1" x14ac:dyDescent="0.3">
      <c r="A111" s="32" t="s">
        <v>472</v>
      </c>
      <c r="B111" s="32" t="s">
        <v>498</v>
      </c>
      <c r="C111" s="33" t="s">
        <v>268</v>
      </c>
      <c r="D111" s="33" t="s">
        <v>457</v>
      </c>
      <c r="E111" s="33" t="s">
        <v>406</v>
      </c>
      <c r="F111" s="33" t="s">
        <v>409</v>
      </c>
      <c r="G111" s="43" t="s">
        <v>475</v>
      </c>
      <c r="H111" s="32" t="s">
        <v>463</v>
      </c>
      <c r="I111" s="32" t="s">
        <v>479</v>
      </c>
      <c r="J111" s="34">
        <v>0</v>
      </c>
      <c r="K111" s="33" t="s">
        <v>117</v>
      </c>
      <c r="L111" s="33" t="s">
        <v>117</v>
      </c>
      <c r="M111" s="33">
        <v>1</v>
      </c>
      <c r="N111" s="33" t="s">
        <v>480</v>
      </c>
      <c r="O111" s="33" t="s">
        <v>117</v>
      </c>
      <c r="P111" s="33" t="s">
        <v>117</v>
      </c>
      <c r="Q111" s="33" t="s">
        <v>117</v>
      </c>
      <c r="R111" s="33" t="s">
        <v>117</v>
      </c>
      <c r="S111" s="33" t="s">
        <v>117</v>
      </c>
      <c r="T111" s="33" t="s">
        <v>117</v>
      </c>
      <c r="U111" s="32" t="s">
        <v>117</v>
      </c>
      <c r="V111" s="35" t="s">
        <v>117</v>
      </c>
      <c r="W111" s="33" t="s">
        <v>117</v>
      </c>
      <c r="X111" s="33" t="s">
        <v>117</v>
      </c>
      <c r="Y111" s="33" t="s">
        <v>117</v>
      </c>
      <c r="Z111" s="33" t="s">
        <v>117</v>
      </c>
      <c r="AA111" s="33" t="s">
        <v>117</v>
      </c>
      <c r="AB111" s="33" t="s">
        <v>117</v>
      </c>
      <c r="AC111" s="33" t="s">
        <v>117</v>
      </c>
      <c r="AD111" s="33" t="s">
        <v>117</v>
      </c>
      <c r="AE111" s="33" t="s">
        <v>117</v>
      </c>
      <c r="AF111" s="33" t="s">
        <v>117</v>
      </c>
      <c r="AG111" s="33" t="s">
        <v>117</v>
      </c>
      <c r="AH111" s="36" t="s">
        <v>117</v>
      </c>
      <c r="AI111" s="33" t="s">
        <v>117</v>
      </c>
      <c r="AJ111" s="32" t="s">
        <v>117</v>
      </c>
      <c r="AK111" s="33" t="s">
        <v>117</v>
      </c>
      <c r="AL111" s="33" t="s">
        <v>278</v>
      </c>
      <c r="AM111" s="36" t="s">
        <v>105</v>
      </c>
      <c r="AN111" s="33">
        <v>125</v>
      </c>
      <c r="AO111" s="33">
        <v>1169</v>
      </c>
      <c r="AP111" s="35">
        <v>414</v>
      </c>
      <c r="AQ111" s="33">
        <v>96</v>
      </c>
      <c r="AR111" s="33">
        <v>960</v>
      </c>
      <c r="AS111" s="33">
        <v>256</v>
      </c>
      <c r="AT111" s="32" t="s">
        <v>45</v>
      </c>
      <c r="AU111" s="50">
        <f t="shared" si="17"/>
        <v>14</v>
      </c>
      <c r="AV111" s="33">
        <f t="shared" si="17"/>
        <v>104</v>
      </c>
      <c r="AW111" s="33">
        <f t="shared" si="17"/>
        <v>79</v>
      </c>
      <c r="AX111" s="51" t="s">
        <v>45</v>
      </c>
      <c r="AY111" s="33">
        <f t="shared" ref="AY111:AY142" si="18">AQ111-AU111</f>
        <v>82</v>
      </c>
      <c r="AZ111" s="33">
        <f t="shared" ref="AZ111:AZ142" si="19">AR111-AV111</f>
        <v>856</v>
      </c>
      <c r="BA111" s="36">
        <f t="shared" ref="BA111:BA142" si="20">AS111-AW111</f>
        <v>177</v>
      </c>
      <c r="BB111" s="33" t="s">
        <v>416</v>
      </c>
      <c r="BC111" s="33" t="s">
        <v>160</v>
      </c>
      <c r="BD111" s="33">
        <v>0</v>
      </c>
      <c r="BE111" s="33" t="s">
        <v>8</v>
      </c>
      <c r="BF111" s="33" t="s">
        <v>8</v>
      </c>
    </row>
    <row r="112" spans="1:58" s="52" customFormat="1" ht="15" thickBot="1" x14ac:dyDescent="0.35">
      <c r="A112" s="45" t="s">
        <v>476</v>
      </c>
      <c r="B112" s="45" t="s">
        <v>498</v>
      </c>
      <c r="C112" s="52" t="s">
        <v>268</v>
      </c>
      <c r="D112" s="52" t="s">
        <v>477</v>
      </c>
      <c r="E112" s="52" t="s">
        <v>406</v>
      </c>
      <c r="F112" s="52" t="s">
        <v>409</v>
      </c>
      <c r="G112" s="44" t="s">
        <v>478</v>
      </c>
      <c r="H112" s="45" t="s">
        <v>463</v>
      </c>
      <c r="I112" s="45" t="s">
        <v>483</v>
      </c>
      <c r="J112" s="58">
        <v>1</v>
      </c>
      <c r="K112" s="52">
        <v>0</v>
      </c>
      <c r="L112" s="52" t="s">
        <v>8</v>
      </c>
      <c r="M112" s="52">
        <v>0</v>
      </c>
      <c r="N112" s="52" t="s">
        <v>8</v>
      </c>
      <c r="O112" s="52" t="s">
        <v>117</v>
      </c>
      <c r="P112" s="52" t="s">
        <v>117</v>
      </c>
      <c r="Q112" s="52" t="s">
        <v>117</v>
      </c>
      <c r="R112" s="52" t="s">
        <v>117</v>
      </c>
      <c r="S112" s="52" t="s">
        <v>117</v>
      </c>
      <c r="T112" s="52" t="s">
        <v>117</v>
      </c>
      <c r="U112" s="45" t="s">
        <v>117</v>
      </c>
      <c r="V112" s="53" t="s">
        <v>117</v>
      </c>
      <c r="W112" s="52" t="s">
        <v>117</v>
      </c>
      <c r="X112" s="52" t="s">
        <v>117</v>
      </c>
      <c r="Y112" s="52" t="s">
        <v>117</v>
      </c>
      <c r="Z112" s="52" t="s">
        <v>117</v>
      </c>
      <c r="AA112" s="52" t="s">
        <v>117</v>
      </c>
      <c r="AB112" s="52" t="s">
        <v>117</v>
      </c>
      <c r="AC112" s="52" t="s">
        <v>117</v>
      </c>
      <c r="AD112" s="52" t="s">
        <v>117</v>
      </c>
      <c r="AE112" s="52" t="s">
        <v>117</v>
      </c>
      <c r="AF112" s="52" t="s">
        <v>117</v>
      </c>
      <c r="AG112" s="52" t="s">
        <v>117</v>
      </c>
      <c r="AH112" s="59" t="s">
        <v>117</v>
      </c>
      <c r="AI112" s="52" t="s">
        <v>117</v>
      </c>
      <c r="AJ112" s="45" t="s">
        <v>117</v>
      </c>
      <c r="AK112" s="52" t="s">
        <v>117</v>
      </c>
      <c r="AL112" s="52" t="s">
        <v>278</v>
      </c>
      <c r="AM112" s="59" t="s">
        <v>105</v>
      </c>
      <c r="AN112" s="52">
        <v>125</v>
      </c>
      <c r="AO112" s="52">
        <v>1169</v>
      </c>
      <c r="AP112" s="53">
        <v>414</v>
      </c>
      <c r="AQ112" s="52">
        <v>96</v>
      </c>
      <c r="AR112" s="52">
        <v>960</v>
      </c>
      <c r="AS112" s="52">
        <v>256</v>
      </c>
      <c r="AT112" s="54" t="s">
        <v>8</v>
      </c>
      <c r="AU112" s="52">
        <v>64</v>
      </c>
      <c r="AV112" s="52">
        <v>928</v>
      </c>
      <c r="AW112" s="52">
        <v>224</v>
      </c>
      <c r="AX112" s="54" t="s">
        <v>8</v>
      </c>
      <c r="AY112" s="52">
        <f t="shared" si="18"/>
        <v>32</v>
      </c>
      <c r="AZ112" s="52">
        <f t="shared" si="19"/>
        <v>32</v>
      </c>
      <c r="BA112" s="59">
        <f t="shared" si="20"/>
        <v>32</v>
      </c>
      <c r="BB112" s="52" t="s">
        <v>481</v>
      </c>
      <c r="BC112" s="52" t="s">
        <v>482</v>
      </c>
      <c r="BD112" s="52">
        <v>0</v>
      </c>
      <c r="BE112" s="52" t="s">
        <v>8</v>
      </c>
      <c r="BF112" s="52" t="s">
        <v>8</v>
      </c>
    </row>
    <row r="113" spans="1:58" x14ac:dyDescent="0.3">
      <c r="A113" s="10" t="s">
        <v>484</v>
      </c>
      <c r="B113" s="10" t="s">
        <v>511</v>
      </c>
      <c r="C113" t="s">
        <v>514</v>
      </c>
      <c r="D113" t="s">
        <v>457</v>
      </c>
      <c r="E113" t="s">
        <v>406</v>
      </c>
      <c r="F113" t="s">
        <v>409</v>
      </c>
      <c r="G113" s="40" t="s">
        <v>486</v>
      </c>
      <c r="H113" s="10" t="s">
        <v>463</v>
      </c>
      <c r="I113" s="10" t="s">
        <v>488</v>
      </c>
      <c r="J113" s="4">
        <v>1</v>
      </c>
      <c r="K113">
        <v>0</v>
      </c>
      <c r="L113" t="s">
        <v>8</v>
      </c>
      <c r="M113">
        <v>0</v>
      </c>
      <c r="N113" t="s">
        <v>8</v>
      </c>
      <c r="O113" t="s">
        <v>117</v>
      </c>
      <c r="P113" t="s">
        <v>117</v>
      </c>
      <c r="Q113" t="s">
        <v>117</v>
      </c>
      <c r="R113" t="s">
        <v>117</v>
      </c>
      <c r="S113" t="s">
        <v>117</v>
      </c>
      <c r="T113" t="s">
        <v>117</v>
      </c>
      <c r="U113" s="10" t="s">
        <v>117</v>
      </c>
      <c r="V113" s="17">
        <v>1</v>
      </c>
      <c r="W113" t="s">
        <v>117</v>
      </c>
      <c r="X113">
        <v>5</v>
      </c>
      <c r="Y113">
        <v>1</v>
      </c>
      <c r="Z113">
        <v>1</v>
      </c>
      <c r="AA113">
        <f t="shared" ref="AA113:AA140" si="21">X113+Y113</f>
        <v>6</v>
      </c>
      <c r="AB113" t="s">
        <v>117</v>
      </c>
      <c r="AC113">
        <v>3</v>
      </c>
      <c r="AD113" t="s">
        <v>117</v>
      </c>
      <c r="AE113" t="s">
        <v>117</v>
      </c>
      <c r="AF113" t="s">
        <v>117</v>
      </c>
      <c r="AG113" t="s">
        <v>117</v>
      </c>
      <c r="AH113" s="8" t="s">
        <v>117</v>
      </c>
      <c r="AI113" t="s">
        <v>117</v>
      </c>
      <c r="AJ113" s="10" t="s">
        <v>117</v>
      </c>
      <c r="AK113" t="s">
        <v>117</v>
      </c>
      <c r="AL113">
        <f xml:space="preserve"> 1508.06553301511 + 0.00210606006752809 * (AQ113*AR113*AS113) * (AA113 / 5) + 441</f>
        <v>73500.060473349149</v>
      </c>
      <c r="AM113" s="8" t="s">
        <v>105</v>
      </c>
      <c r="AN113">
        <v>125</v>
      </c>
      <c r="AO113">
        <v>1169</v>
      </c>
      <c r="AP113" s="17">
        <v>414</v>
      </c>
      <c r="AQ113">
        <v>96</v>
      </c>
      <c r="AR113">
        <v>768</v>
      </c>
      <c r="AS113">
        <v>384</v>
      </c>
      <c r="AT113" s="47" t="s">
        <v>45</v>
      </c>
      <c r="AU113" s="49">
        <f t="shared" ref="AU113:AU140" si="22" xml:space="preserve"> _xlfn.FLOOR.MATH((AN113 - AQ113) / 2)</f>
        <v>14</v>
      </c>
      <c r="AV113">
        <f t="shared" ref="AV113:AV140" si="23" xml:space="preserve"> _xlfn.FLOOR.MATH((AO113 - AR113) / 2)</f>
        <v>200</v>
      </c>
      <c r="AW113">
        <f t="shared" ref="AW113:AW140" si="24" xml:space="preserve"> _xlfn.FLOOR.MATH((AP113 - AS113) / 2)</f>
        <v>15</v>
      </c>
      <c r="AX113" s="47" t="s">
        <v>8</v>
      </c>
      <c r="AY113">
        <f t="shared" si="18"/>
        <v>82</v>
      </c>
      <c r="AZ113">
        <f t="shared" si="19"/>
        <v>568</v>
      </c>
      <c r="BA113" s="8">
        <f t="shared" si="20"/>
        <v>369</v>
      </c>
      <c r="BB113" t="s">
        <v>416</v>
      </c>
      <c r="BC113" t="s">
        <v>160</v>
      </c>
      <c r="BD113">
        <v>0</v>
      </c>
      <c r="BE113" t="s">
        <v>8</v>
      </c>
      <c r="BF113" t="s">
        <v>8</v>
      </c>
    </row>
    <row r="114" spans="1:58" x14ac:dyDescent="0.3">
      <c r="A114" s="10" t="s">
        <v>485</v>
      </c>
      <c r="B114" s="10" t="s">
        <v>519</v>
      </c>
      <c r="C114" t="s">
        <v>514</v>
      </c>
      <c r="D114" t="s">
        <v>477</v>
      </c>
      <c r="E114" t="s">
        <v>406</v>
      </c>
      <c r="F114" t="s">
        <v>409</v>
      </c>
      <c r="G114" s="40" t="s">
        <v>490</v>
      </c>
      <c r="H114" s="10" t="s">
        <v>463</v>
      </c>
      <c r="I114" s="10" t="s">
        <v>495</v>
      </c>
      <c r="J114" s="4">
        <v>0</v>
      </c>
      <c r="K114">
        <v>1</v>
      </c>
      <c r="L114" s="10" t="s">
        <v>496</v>
      </c>
      <c r="M114">
        <v>0</v>
      </c>
      <c r="N114" t="s">
        <v>8</v>
      </c>
      <c r="X114">
        <v>5</v>
      </c>
      <c r="Y114">
        <v>1</v>
      </c>
      <c r="Z114">
        <v>1</v>
      </c>
      <c r="AA114">
        <f t="shared" si="21"/>
        <v>6</v>
      </c>
      <c r="AC114">
        <v>3</v>
      </c>
      <c r="AM114" s="8" t="s">
        <v>105</v>
      </c>
      <c r="AN114">
        <v>125</v>
      </c>
      <c r="AO114">
        <v>1169</v>
      </c>
      <c r="AP114" s="17">
        <v>414</v>
      </c>
      <c r="AQ114">
        <v>96</v>
      </c>
      <c r="AR114">
        <v>768</v>
      </c>
      <c r="AS114">
        <v>384</v>
      </c>
      <c r="AT114" s="47" t="s">
        <v>8</v>
      </c>
      <c r="AU114" s="49">
        <f t="shared" si="22"/>
        <v>14</v>
      </c>
      <c r="AV114">
        <f t="shared" si="23"/>
        <v>200</v>
      </c>
      <c r="AW114">
        <f t="shared" si="24"/>
        <v>15</v>
      </c>
      <c r="AX114" s="17" t="s">
        <v>45</v>
      </c>
      <c r="AY114">
        <f t="shared" si="18"/>
        <v>82</v>
      </c>
      <c r="AZ114">
        <f t="shared" si="19"/>
        <v>568</v>
      </c>
      <c r="BA114" s="8">
        <f t="shared" si="20"/>
        <v>369</v>
      </c>
      <c r="BB114" t="s">
        <v>481</v>
      </c>
      <c r="BC114" t="s">
        <v>160</v>
      </c>
      <c r="BD114">
        <v>1</v>
      </c>
      <c r="BE114" t="s">
        <v>117</v>
      </c>
      <c r="BF114" t="s">
        <v>117</v>
      </c>
    </row>
    <row r="115" spans="1:58" x14ac:dyDescent="0.3">
      <c r="A115" s="10" t="s">
        <v>493</v>
      </c>
      <c r="B115" s="10" t="s">
        <v>519</v>
      </c>
      <c r="C115" t="s">
        <v>514</v>
      </c>
      <c r="D115" t="s">
        <v>477</v>
      </c>
      <c r="E115" t="s">
        <v>406</v>
      </c>
      <c r="F115" t="s">
        <v>409</v>
      </c>
      <c r="G115" s="40" t="s">
        <v>490</v>
      </c>
      <c r="H115" s="10" t="s">
        <v>463</v>
      </c>
      <c r="I115" s="10" t="s">
        <v>497</v>
      </c>
      <c r="J115" s="4">
        <v>0</v>
      </c>
      <c r="K115">
        <v>1</v>
      </c>
      <c r="L115" t="s">
        <v>117</v>
      </c>
      <c r="M115">
        <v>0</v>
      </c>
      <c r="N115" t="s">
        <v>8</v>
      </c>
      <c r="X115">
        <v>5</v>
      </c>
      <c r="Y115">
        <v>1</v>
      </c>
      <c r="Z115">
        <v>1</v>
      </c>
      <c r="AA115">
        <f t="shared" si="21"/>
        <v>6</v>
      </c>
      <c r="AC115">
        <v>3</v>
      </c>
      <c r="AM115" s="8" t="s">
        <v>105</v>
      </c>
      <c r="AN115">
        <v>125</v>
      </c>
      <c r="AO115">
        <v>1169</v>
      </c>
      <c r="AP115" s="17">
        <v>414</v>
      </c>
      <c r="AQ115">
        <v>96</v>
      </c>
      <c r="AR115">
        <v>768</v>
      </c>
      <c r="AS115">
        <v>384</v>
      </c>
      <c r="AT115" s="47" t="s">
        <v>8</v>
      </c>
      <c r="AU115" s="49">
        <f t="shared" si="22"/>
        <v>14</v>
      </c>
      <c r="AV115">
        <f t="shared" si="23"/>
        <v>200</v>
      </c>
      <c r="AW115">
        <f t="shared" si="24"/>
        <v>15</v>
      </c>
      <c r="AX115" s="17" t="s">
        <v>45</v>
      </c>
      <c r="AY115">
        <f t="shared" si="18"/>
        <v>82</v>
      </c>
      <c r="AZ115">
        <f t="shared" si="19"/>
        <v>568</v>
      </c>
      <c r="BA115" s="8">
        <f t="shared" si="20"/>
        <v>369</v>
      </c>
      <c r="BB115" t="s">
        <v>481</v>
      </c>
      <c r="BC115" t="s">
        <v>160</v>
      </c>
      <c r="BD115">
        <v>1</v>
      </c>
      <c r="BE115" t="s">
        <v>117</v>
      </c>
      <c r="BF115" t="s">
        <v>117</v>
      </c>
    </row>
    <row r="116" spans="1:58" x14ac:dyDescent="0.3">
      <c r="A116" s="10" t="s">
        <v>494</v>
      </c>
      <c r="B116" s="10" t="s">
        <v>511</v>
      </c>
      <c r="C116" t="s">
        <v>514</v>
      </c>
      <c r="D116" t="s">
        <v>477</v>
      </c>
      <c r="E116" t="s">
        <v>406</v>
      </c>
      <c r="F116" t="s">
        <v>409</v>
      </c>
      <c r="G116" s="40" t="s">
        <v>490</v>
      </c>
      <c r="H116" s="10" t="s">
        <v>487</v>
      </c>
      <c r="I116" s="10" t="s">
        <v>489</v>
      </c>
      <c r="J116" s="4">
        <v>1</v>
      </c>
      <c r="K116">
        <v>0</v>
      </c>
      <c r="L116" t="s">
        <v>8</v>
      </c>
      <c r="M116">
        <v>0</v>
      </c>
      <c r="N116" t="s">
        <v>8</v>
      </c>
      <c r="U116" s="10"/>
      <c r="X116">
        <v>5</v>
      </c>
      <c r="Y116">
        <v>1</v>
      </c>
      <c r="Z116">
        <v>1</v>
      </c>
      <c r="AA116">
        <f t="shared" si="21"/>
        <v>6</v>
      </c>
      <c r="AC116">
        <v>3</v>
      </c>
      <c r="AJ116" s="10"/>
      <c r="AM116" s="8" t="s">
        <v>105</v>
      </c>
      <c r="AN116">
        <v>125</v>
      </c>
      <c r="AO116">
        <v>1169</v>
      </c>
      <c r="AP116" s="17">
        <v>414</v>
      </c>
      <c r="AQ116">
        <v>96</v>
      </c>
      <c r="AR116">
        <v>768</v>
      </c>
      <c r="AS116">
        <v>384</v>
      </c>
      <c r="AT116" s="47" t="s">
        <v>8</v>
      </c>
      <c r="AU116" s="49">
        <f t="shared" si="22"/>
        <v>14</v>
      </c>
      <c r="AV116">
        <f t="shared" si="23"/>
        <v>200</v>
      </c>
      <c r="AW116">
        <f t="shared" si="24"/>
        <v>15</v>
      </c>
      <c r="AX116" s="47" t="s">
        <v>45</v>
      </c>
      <c r="AY116">
        <f t="shared" si="18"/>
        <v>82</v>
      </c>
      <c r="AZ116">
        <f t="shared" si="19"/>
        <v>568</v>
      </c>
      <c r="BA116" s="8">
        <f t="shared" si="20"/>
        <v>369</v>
      </c>
      <c r="BB116" t="s">
        <v>481</v>
      </c>
      <c r="BC116" t="s">
        <v>160</v>
      </c>
      <c r="BD116">
        <v>0</v>
      </c>
      <c r="BE116" t="s">
        <v>8</v>
      </c>
      <c r="BF116" t="s">
        <v>8</v>
      </c>
    </row>
    <row r="117" spans="1:58" x14ac:dyDescent="0.3">
      <c r="A117" s="10" t="s">
        <v>505</v>
      </c>
      <c r="B117" s="10" t="s">
        <v>511</v>
      </c>
      <c r="C117" t="s">
        <v>514</v>
      </c>
      <c r="D117" t="s">
        <v>477</v>
      </c>
      <c r="E117" t="s">
        <v>406</v>
      </c>
      <c r="F117" t="s">
        <v>409</v>
      </c>
      <c r="G117" s="40" t="s">
        <v>499</v>
      </c>
      <c r="H117" s="10" t="s">
        <v>487</v>
      </c>
      <c r="I117" s="10" t="s">
        <v>501</v>
      </c>
      <c r="J117" s="4">
        <v>1</v>
      </c>
      <c r="K117">
        <v>0</v>
      </c>
      <c r="L117" t="s">
        <v>8</v>
      </c>
      <c r="M117">
        <v>0</v>
      </c>
      <c r="N117" t="s">
        <v>8</v>
      </c>
      <c r="U117" s="10"/>
      <c r="X117">
        <v>5</v>
      </c>
      <c r="Y117">
        <v>1</v>
      </c>
      <c r="Z117">
        <v>1</v>
      </c>
      <c r="AA117">
        <f t="shared" si="21"/>
        <v>6</v>
      </c>
      <c r="AC117">
        <v>3</v>
      </c>
      <c r="AJ117" s="10"/>
      <c r="AM117" s="8" t="s">
        <v>105</v>
      </c>
      <c r="AN117">
        <v>125</v>
      </c>
      <c r="AO117">
        <v>1169</v>
      </c>
      <c r="AP117" s="17">
        <v>414</v>
      </c>
      <c r="AQ117">
        <v>96</v>
      </c>
      <c r="AR117">
        <v>768</v>
      </c>
      <c r="AS117">
        <v>384</v>
      </c>
      <c r="AT117" s="47" t="s">
        <v>8</v>
      </c>
      <c r="AU117" s="49">
        <f t="shared" si="22"/>
        <v>14</v>
      </c>
      <c r="AV117">
        <f t="shared" si="23"/>
        <v>200</v>
      </c>
      <c r="AW117">
        <f t="shared" si="24"/>
        <v>15</v>
      </c>
      <c r="AX117" s="47" t="s">
        <v>45</v>
      </c>
      <c r="AY117">
        <f t="shared" si="18"/>
        <v>82</v>
      </c>
      <c r="AZ117">
        <f t="shared" si="19"/>
        <v>568</v>
      </c>
      <c r="BA117" s="8">
        <f t="shared" si="20"/>
        <v>369</v>
      </c>
      <c r="BB117" t="s">
        <v>481</v>
      </c>
      <c r="BC117" t="s">
        <v>160</v>
      </c>
      <c r="BD117">
        <v>0</v>
      </c>
      <c r="BE117" t="s">
        <v>8</v>
      </c>
      <c r="BF117" t="s">
        <v>8</v>
      </c>
    </row>
    <row r="118" spans="1:58" x14ac:dyDescent="0.3">
      <c r="A118" s="10" t="s">
        <v>504</v>
      </c>
      <c r="B118" s="10" t="s">
        <v>511</v>
      </c>
      <c r="C118" t="s">
        <v>514</v>
      </c>
      <c r="D118" t="s">
        <v>477</v>
      </c>
      <c r="E118" t="s">
        <v>406</v>
      </c>
      <c r="F118" t="s">
        <v>409</v>
      </c>
      <c r="G118" s="40" t="s">
        <v>500</v>
      </c>
      <c r="H118" s="10" t="s">
        <v>487</v>
      </c>
      <c r="I118" s="10" t="s">
        <v>503</v>
      </c>
      <c r="J118" s="4">
        <v>1</v>
      </c>
      <c r="K118">
        <v>0</v>
      </c>
      <c r="L118" t="s">
        <v>8</v>
      </c>
      <c r="M118">
        <v>0</v>
      </c>
      <c r="N118" t="s">
        <v>8</v>
      </c>
      <c r="U118" s="10"/>
      <c r="X118">
        <v>5</v>
      </c>
      <c r="Y118">
        <v>1</v>
      </c>
      <c r="Z118">
        <v>1</v>
      </c>
      <c r="AA118">
        <f t="shared" si="21"/>
        <v>6</v>
      </c>
      <c r="AC118">
        <v>3</v>
      </c>
      <c r="AJ118" s="10"/>
      <c r="AM118" s="8" t="s">
        <v>105</v>
      </c>
      <c r="AN118">
        <v>125</v>
      </c>
      <c r="AO118">
        <v>1169</v>
      </c>
      <c r="AP118" s="17">
        <v>414</v>
      </c>
      <c r="AQ118">
        <v>96</v>
      </c>
      <c r="AR118">
        <v>768</v>
      </c>
      <c r="AS118">
        <v>384</v>
      </c>
      <c r="AT118" s="47" t="s">
        <v>8</v>
      </c>
      <c r="AU118" s="49">
        <f t="shared" si="22"/>
        <v>14</v>
      </c>
      <c r="AV118">
        <f t="shared" si="23"/>
        <v>200</v>
      </c>
      <c r="AW118">
        <f t="shared" si="24"/>
        <v>15</v>
      </c>
      <c r="AX118" s="47" t="s">
        <v>45</v>
      </c>
      <c r="AY118">
        <f t="shared" si="18"/>
        <v>82</v>
      </c>
      <c r="AZ118">
        <f t="shared" si="19"/>
        <v>568</v>
      </c>
      <c r="BA118" s="8">
        <f t="shared" si="20"/>
        <v>369</v>
      </c>
      <c r="BB118" t="s">
        <v>481</v>
      </c>
      <c r="BC118" t="s">
        <v>160</v>
      </c>
      <c r="BD118">
        <v>0</v>
      </c>
      <c r="BE118" t="s">
        <v>8</v>
      </c>
      <c r="BF118" t="s">
        <v>8</v>
      </c>
    </row>
    <row r="119" spans="1:58" x14ac:dyDescent="0.3">
      <c r="A119" s="10" t="s">
        <v>502</v>
      </c>
      <c r="B119" s="10" t="s">
        <v>511</v>
      </c>
      <c r="C119" t="s">
        <v>514</v>
      </c>
      <c r="D119" t="s">
        <v>477</v>
      </c>
      <c r="E119" t="s">
        <v>406</v>
      </c>
      <c r="F119" t="s">
        <v>409</v>
      </c>
      <c r="G119" s="40" t="s">
        <v>506</v>
      </c>
      <c r="H119" s="10" t="s">
        <v>487</v>
      </c>
      <c r="I119" s="10" t="s">
        <v>503</v>
      </c>
      <c r="J119" s="4">
        <v>1</v>
      </c>
      <c r="K119">
        <v>0</v>
      </c>
      <c r="L119" t="s">
        <v>8</v>
      </c>
      <c r="M119">
        <v>0</v>
      </c>
      <c r="N119" t="s">
        <v>8</v>
      </c>
      <c r="U119" s="10"/>
      <c r="X119">
        <v>5</v>
      </c>
      <c r="Y119">
        <v>1</v>
      </c>
      <c r="Z119">
        <v>1</v>
      </c>
      <c r="AA119">
        <f t="shared" si="21"/>
        <v>6</v>
      </c>
      <c r="AC119">
        <v>3</v>
      </c>
      <c r="AJ119" s="10"/>
      <c r="AM119" s="8" t="s">
        <v>105</v>
      </c>
      <c r="AN119">
        <v>125</v>
      </c>
      <c r="AO119">
        <v>1169</v>
      </c>
      <c r="AP119" s="17">
        <v>414</v>
      </c>
      <c r="AQ119">
        <v>96</v>
      </c>
      <c r="AR119">
        <v>768</v>
      </c>
      <c r="AS119">
        <v>384</v>
      </c>
      <c r="AT119" s="47" t="s">
        <v>8</v>
      </c>
      <c r="AU119" s="49">
        <f t="shared" si="22"/>
        <v>14</v>
      </c>
      <c r="AV119">
        <f t="shared" si="23"/>
        <v>200</v>
      </c>
      <c r="AW119">
        <f t="shared" si="24"/>
        <v>15</v>
      </c>
      <c r="AX119" s="47" t="s">
        <v>45</v>
      </c>
      <c r="AY119">
        <f t="shared" si="18"/>
        <v>82</v>
      </c>
      <c r="AZ119">
        <f t="shared" si="19"/>
        <v>568</v>
      </c>
      <c r="BA119" s="8">
        <f t="shared" si="20"/>
        <v>369</v>
      </c>
      <c r="BB119" t="s">
        <v>481</v>
      </c>
      <c r="BC119" t="s">
        <v>160</v>
      </c>
      <c r="BD119">
        <v>0</v>
      </c>
      <c r="BE119" t="s">
        <v>8</v>
      </c>
      <c r="BF119" t="s">
        <v>8</v>
      </c>
    </row>
    <row r="120" spans="1:58" x14ac:dyDescent="0.3">
      <c r="A120" s="10" t="s">
        <v>507</v>
      </c>
      <c r="B120" s="10" t="s">
        <v>509</v>
      </c>
      <c r="C120" t="s">
        <v>512</v>
      </c>
      <c r="D120" t="s">
        <v>457</v>
      </c>
      <c r="E120" t="s">
        <v>406</v>
      </c>
      <c r="F120" t="s">
        <v>409</v>
      </c>
      <c r="G120" s="40" t="s">
        <v>517</v>
      </c>
      <c r="H120" s="10" t="s">
        <v>516</v>
      </c>
      <c r="I120" s="10" t="s">
        <v>503</v>
      </c>
      <c r="J120" s="4">
        <v>1</v>
      </c>
      <c r="K120">
        <v>0</v>
      </c>
      <c r="L120" t="s">
        <v>8</v>
      </c>
      <c r="M120">
        <v>0</v>
      </c>
      <c r="N120" t="s">
        <v>8</v>
      </c>
      <c r="U120" s="10"/>
      <c r="V120" s="17">
        <v>1</v>
      </c>
      <c r="W120">
        <v>6</v>
      </c>
      <c r="X120">
        <v>5</v>
      </c>
      <c r="Y120">
        <v>1</v>
      </c>
      <c r="Z120">
        <v>1</v>
      </c>
      <c r="AA120">
        <f t="shared" si="21"/>
        <v>6</v>
      </c>
      <c r="AB120">
        <v>6</v>
      </c>
      <c r="AC120">
        <v>3</v>
      </c>
      <c r="AI120">
        <v>77597</v>
      </c>
      <c r="AJ120" s="10">
        <v>3455</v>
      </c>
      <c r="AK120">
        <f>AI120+AJ120</f>
        <v>81052</v>
      </c>
      <c r="AL120">
        <f xml:space="preserve"> 1508.06553301511 + 0.00210606006752809 * (AQ120*AR120*AS120) * (AA120 / 5) + 441</f>
        <v>73500.060473349149</v>
      </c>
      <c r="AM120" s="8" t="s">
        <v>105</v>
      </c>
      <c r="AN120">
        <v>125</v>
      </c>
      <c r="AO120">
        <v>1169</v>
      </c>
      <c r="AP120" s="17">
        <v>414</v>
      </c>
      <c r="AQ120">
        <v>96</v>
      </c>
      <c r="AR120">
        <v>768</v>
      </c>
      <c r="AS120">
        <v>384</v>
      </c>
      <c r="AT120" s="47" t="s">
        <v>45</v>
      </c>
      <c r="AU120" s="49">
        <f t="shared" si="22"/>
        <v>14</v>
      </c>
      <c r="AV120">
        <f t="shared" si="23"/>
        <v>200</v>
      </c>
      <c r="AW120">
        <f t="shared" si="24"/>
        <v>15</v>
      </c>
      <c r="AX120" s="47" t="s">
        <v>8</v>
      </c>
      <c r="AY120">
        <f t="shared" si="18"/>
        <v>82</v>
      </c>
      <c r="AZ120">
        <f t="shared" si="19"/>
        <v>568</v>
      </c>
      <c r="BA120" s="8">
        <f t="shared" si="20"/>
        <v>369</v>
      </c>
      <c r="BB120" t="s">
        <v>515</v>
      </c>
      <c r="BC120" t="s">
        <v>160</v>
      </c>
      <c r="BD120">
        <v>0</v>
      </c>
      <c r="BE120" t="s">
        <v>8</v>
      </c>
      <c r="BF120" t="s">
        <v>8</v>
      </c>
    </row>
    <row r="121" spans="1:58" x14ac:dyDescent="0.3">
      <c r="A121" s="10" t="s">
        <v>508</v>
      </c>
      <c r="B121" s="10" t="s">
        <v>510</v>
      </c>
      <c r="C121" t="s">
        <v>513</v>
      </c>
      <c r="D121" t="s">
        <v>457</v>
      </c>
      <c r="E121" t="s">
        <v>406</v>
      </c>
      <c r="F121" t="s">
        <v>409</v>
      </c>
      <c r="G121" s="40" t="s">
        <v>518</v>
      </c>
      <c r="H121" s="10" t="s">
        <v>516</v>
      </c>
      <c r="I121" s="10" t="s">
        <v>503</v>
      </c>
      <c r="J121" s="4">
        <v>1</v>
      </c>
      <c r="K121">
        <v>0</v>
      </c>
      <c r="L121" t="s">
        <v>8</v>
      </c>
      <c r="M121">
        <v>0</v>
      </c>
      <c r="N121" t="s">
        <v>8</v>
      </c>
      <c r="U121" s="10"/>
      <c r="V121" s="17">
        <v>1</v>
      </c>
      <c r="W121">
        <v>6</v>
      </c>
      <c r="X121">
        <v>5</v>
      </c>
      <c r="Y121">
        <v>1</v>
      </c>
      <c r="Z121">
        <v>1</v>
      </c>
      <c r="AA121">
        <f t="shared" si="21"/>
        <v>6</v>
      </c>
      <c r="AB121">
        <v>6</v>
      </c>
      <c r="AC121">
        <v>3</v>
      </c>
      <c r="AI121">
        <v>77597</v>
      </c>
      <c r="AJ121" s="10">
        <v>3455</v>
      </c>
      <c r="AK121">
        <f>AI121+AJ121</f>
        <v>81052</v>
      </c>
      <c r="AL121">
        <f xml:space="preserve"> 1508.06553301511 + 0.00210606006752809 * (AQ121*AR121*AS121) * (AA121 / 5) + 441</f>
        <v>73500.060473349149</v>
      </c>
      <c r="AM121" s="8" t="s">
        <v>105</v>
      </c>
      <c r="AN121">
        <v>125</v>
      </c>
      <c r="AO121">
        <v>1169</v>
      </c>
      <c r="AP121" s="17">
        <v>414</v>
      </c>
      <c r="AQ121">
        <v>96</v>
      </c>
      <c r="AR121">
        <v>768</v>
      </c>
      <c r="AS121">
        <v>384</v>
      </c>
      <c r="AT121" s="47" t="s">
        <v>45</v>
      </c>
      <c r="AU121" s="49">
        <f t="shared" si="22"/>
        <v>14</v>
      </c>
      <c r="AV121">
        <f t="shared" si="23"/>
        <v>200</v>
      </c>
      <c r="AW121">
        <f t="shared" si="24"/>
        <v>15</v>
      </c>
      <c r="AX121" s="47" t="s">
        <v>8</v>
      </c>
      <c r="AY121">
        <f t="shared" si="18"/>
        <v>82</v>
      </c>
      <c r="AZ121">
        <f t="shared" si="19"/>
        <v>568</v>
      </c>
      <c r="BA121" s="8">
        <f t="shared" si="20"/>
        <v>369</v>
      </c>
      <c r="BB121" t="s">
        <v>515</v>
      </c>
      <c r="BC121" t="s">
        <v>160</v>
      </c>
      <c r="BD121">
        <v>0</v>
      </c>
      <c r="BE121" t="s">
        <v>8</v>
      </c>
      <c r="BF121" t="s">
        <v>8</v>
      </c>
    </row>
    <row r="122" spans="1:58" x14ac:dyDescent="0.3">
      <c r="A122" s="10" t="s">
        <v>520</v>
      </c>
      <c r="B122" s="10" t="s">
        <v>509</v>
      </c>
      <c r="C122" t="s">
        <v>512</v>
      </c>
      <c r="D122" t="s">
        <v>477</v>
      </c>
      <c r="E122" t="s">
        <v>406</v>
      </c>
      <c r="F122" t="s">
        <v>409</v>
      </c>
      <c r="G122" s="40" t="s">
        <v>606</v>
      </c>
      <c r="H122" s="10" t="s">
        <v>463</v>
      </c>
      <c r="I122" s="10" t="s">
        <v>503</v>
      </c>
      <c r="J122" s="4" t="s">
        <v>117</v>
      </c>
      <c r="K122" t="s">
        <v>117</v>
      </c>
      <c r="L122" t="s">
        <v>117</v>
      </c>
      <c r="M122" t="s">
        <v>117</v>
      </c>
      <c r="N122" t="s">
        <v>117</v>
      </c>
      <c r="U122" s="10"/>
      <c r="W122">
        <v>1</v>
      </c>
      <c r="X122">
        <v>5</v>
      </c>
      <c r="Y122">
        <v>1</v>
      </c>
      <c r="Z122">
        <v>1</v>
      </c>
      <c r="AA122">
        <f t="shared" si="21"/>
        <v>6</v>
      </c>
      <c r="AC122">
        <v>3</v>
      </c>
      <c r="AJ122" s="10"/>
      <c r="AM122" s="8" t="s">
        <v>105</v>
      </c>
      <c r="AN122">
        <v>125</v>
      </c>
      <c r="AO122">
        <v>1169</v>
      </c>
      <c r="AP122" s="17">
        <v>414</v>
      </c>
      <c r="AQ122" s="55">
        <v>96</v>
      </c>
      <c r="AR122" s="30">
        <v>768</v>
      </c>
      <c r="AS122" s="30">
        <v>384</v>
      </c>
      <c r="AT122" s="56" t="s">
        <v>8</v>
      </c>
      <c r="AU122" s="55">
        <f t="shared" si="22"/>
        <v>14</v>
      </c>
      <c r="AV122" s="30">
        <f t="shared" si="23"/>
        <v>200</v>
      </c>
      <c r="AW122" s="30">
        <f t="shared" si="24"/>
        <v>15</v>
      </c>
      <c r="AX122" s="56" t="s">
        <v>45</v>
      </c>
      <c r="AY122">
        <f t="shared" si="18"/>
        <v>82</v>
      </c>
      <c r="AZ122">
        <f t="shared" si="19"/>
        <v>568</v>
      </c>
      <c r="BA122" s="8">
        <f t="shared" si="20"/>
        <v>369</v>
      </c>
      <c r="BB122" t="s">
        <v>481</v>
      </c>
      <c r="BC122" t="s">
        <v>160</v>
      </c>
      <c r="BD122">
        <v>0</v>
      </c>
      <c r="BE122" t="s">
        <v>8</v>
      </c>
      <c r="BF122" t="s">
        <v>8</v>
      </c>
    </row>
    <row r="123" spans="1:58" x14ac:dyDescent="0.3">
      <c r="A123" s="10" t="s">
        <v>521</v>
      </c>
      <c r="B123" s="10" t="s">
        <v>509</v>
      </c>
      <c r="C123" t="s">
        <v>512</v>
      </c>
      <c r="D123" t="s">
        <v>477</v>
      </c>
      <c r="E123" t="s">
        <v>406</v>
      </c>
      <c r="F123" t="s">
        <v>409</v>
      </c>
      <c r="G123" s="40" t="s">
        <v>607</v>
      </c>
      <c r="H123" s="10" t="s">
        <v>463</v>
      </c>
      <c r="I123" s="10" t="s">
        <v>503</v>
      </c>
      <c r="J123" s="4" t="s">
        <v>117</v>
      </c>
      <c r="K123" t="s">
        <v>117</v>
      </c>
      <c r="L123" t="s">
        <v>117</v>
      </c>
      <c r="M123" t="s">
        <v>117</v>
      </c>
      <c r="N123" t="s">
        <v>117</v>
      </c>
      <c r="U123" s="10"/>
      <c r="W123">
        <v>1</v>
      </c>
      <c r="X123">
        <v>5</v>
      </c>
      <c r="Y123">
        <v>1</v>
      </c>
      <c r="Z123">
        <v>1</v>
      </c>
      <c r="AA123">
        <f t="shared" si="21"/>
        <v>6</v>
      </c>
      <c r="AC123">
        <v>3</v>
      </c>
      <c r="AJ123" s="10"/>
      <c r="AM123" s="8" t="s">
        <v>105</v>
      </c>
      <c r="AN123">
        <v>125</v>
      </c>
      <c r="AO123">
        <v>1169</v>
      </c>
      <c r="AP123" s="17">
        <v>414</v>
      </c>
      <c r="AQ123" s="57">
        <v>96</v>
      </c>
      <c r="AR123" s="3">
        <v>768</v>
      </c>
      <c r="AS123" s="3">
        <v>384</v>
      </c>
      <c r="AT123" s="48" t="s">
        <v>8</v>
      </c>
      <c r="AU123" s="57">
        <f t="shared" si="22"/>
        <v>14</v>
      </c>
      <c r="AV123" s="3">
        <f t="shared" si="23"/>
        <v>200</v>
      </c>
      <c r="AW123" s="3">
        <f t="shared" si="24"/>
        <v>15</v>
      </c>
      <c r="AX123" s="48" t="s">
        <v>45</v>
      </c>
      <c r="AY123">
        <f t="shared" si="18"/>
        <v>82</v>
      </c>
      <c r="AZ123">
        <f t="shared" si="19"/>
        <v>568</v>
      </c>
      <c r="BA123" s="8">
        <f t="shared" si="20"/>
        <v>369</v>
      </c>
      <c r="BB123" t="s">
        <v>481</v>
      </c>
      <c r="BC123" t="s">
        <v>160</v>
      </c>
      <c r="BD123">
        <v>0</v>
      </c>
      <c r="BE123" t="s">
        <v>8</v>
      </c>
      <c r="BF123" t="s">
        <v>8</v>
      </c>
    </row>
    <row r="124" spans="1:58" x14ac:dyDescent="0.3">
      <c r="A124" s="10" t="s">
        <v>522</v>
      </c>
      <c r="B124" s="10" t="s">
        <v>510</v>
      </c>
      <c r="C124" t="s">
        <v>513</v>
      </c>
      <c r="D124" t="s">
        <v>477</v>
      </c>
      <c r="E124" t="s">
        <v>406</v>
      </c>
      <c r="F124" t="s">
        <v>409</v>
      </c>
      <c r="G124" s="40" t="s">
        <v>608</v>
      </c>
      <c r="H124" s="10" t="s">
        <v>463</v>
      </c>
      <c r="I124" s="10" t="s">
        <v>503</v>
      </c>
      <c r="J124" s="4" t="s">
        <v>117</v>
      </c>
      <c r="K124" t="s">
        <v>117</v>
      </c>
      <c r="L124" t="s">
        <v>117</v>
      </c>
      <c r="M124" t="s">
        <v>117</v>
      </c>
      <c r="N124" t="s">
        <v>117</v>
      </c>
      <c r="U124" s="10"/>
      <c r="W124">
        <v>1</v>
      </c>
      <c r="X124">
        <v>5</v>
      </c>
      <c r="Y124">
        <v>1</v>
      </c>
      <c r="Z124">
        <v>1</v>
      </c>
      <c r="AA124">
        <f t="shared" si="21"/>
        <v>6</v>
      </c>
      <c r="AC124">
        <v>3</v>
      </c>
      <c r="AJ124" s="10"/>
      <c r="AM124" s="8" t="s">
        <v>105</v>
      </c>
      <c r="AN124">
        <v>125</v>
      </c>
      <c r="AO124">
        <v>1169</v>
      </c>
      <c r="AP124" s="17">
        <v>414</v>
      </c>
      <c r="AQ124">
        <v>96</v>
      </c>
      <c r="AR124">
        <v>768</v>
      </c>
      <c r="AS124">
        <v>384</v>
      </c>
      <c r="AT124" s="47" t="s">
        <v>8</v>
      </c>
      <c r="AU124" s="49">
        <f t="shared" si="22"/>
        <v>14</v>
      </c>
      <c r="AV124">
        <f t="shared" si="23"/>
        <v>200</v>
      </c>
      <c r="AW124">
        <f t="shared" si="24"/>
        <v>15</v>
      </c>
      <c r="AX124" s="47" t="s">
        <v>45</v>
      </c>
      <c r="AY124">
        <f t="shared" si="18"/>
        <v>82</v>
      </c>
      <c r="AZ124">
        <f t="shared" si="19"/>
        <v>568</v>
      </c>
      <c r="BA124" s="8">
        <f t="shared" si="20"/>
        <v>369</v>
      </c>
      <c r="BB124" t="s">
        <v>481</v>
      </c>
      <c r="BC124" t="s">
        <v>160</v>
      </c>
      <c r="BD124">
        <v>0</v>
      </c>
      <c r="BE124" t="s">
        <v>8</v>
      </c>
      <c r="BF124" t="s">
        <v>8</v>
      </c>
    </row>
    <row r="125" spans="1:58" x14ac:dyDescent="0.3">
      <c r="A125" s="10" t="s">
        <v>523</v>
      </c>
      <c r="B125" s="10" t="s">
        <v>510</v>
      </c>
      <c r="C125" t="s">
        <v>513</v>
      </c>
      <c r="D125" t="s">
        <v>477</v>
      </c>
      <c r="E125" t="s">
        <v>406</v>
      </c>
      <c r="F125" t="s">
        <v>409</v>
      </c>
      <c r="G125" s="40" t="s">
        <v>609</v>
      </c>
      <c r="H125" s="10" t="s">
        <v>463</v>
      </c>
      <c r="I125" s="10" t="s">
        <v>503</v>
      </c>
      <c r="J125" s="4" t="s">
        <v>117</v>
      </c>
      <c r="K125" t="s">
        <v>117</v>
      </c>
      <c r="L125" t="s">
        <v>117</v>
      </c>
      <c r="M125" t="s">
        <v>117</v>
      </c>
      <c r="N125" t="s">
        <v>117</v>
      </c>
      <c r="U125" s="10"/>
      <c r="W125">
        <v>1</v>
      </c>
      <c r="X125">
        <v>5</v>
      </c>
      <c r="Y125">
        <v>1</v>
      </c>
      <c r="Z125">
        <v>1</v>
      </c>
      <c r="AA125">
        <f t="shared" si="21"/>
        <v>6</v>
      </c>
      <c r="AC125">
        <v>3</v>
      </c>
      <c r="AJ125" s="10"/>
      <c r="AM125" s="8" t="s">
        <v>105</v>
      </c>
      <c r="AN125">
        <v>125</v>
      </c>
      <c r="AO125">
        <v>1169</v>
      </c>
      <c r="AP125" s="17">
        <v>414</v>
      </c>
      <c r="AQ125" s="57">
        <v>96</v>
      </c>
      <c r="AR125" s="3">
        <v>768</v>
      </c>
      <c r="AS125" s="3">
        <v>384</v>
      </c>
      <c r="AT125" s="48" t="s">
        <v>8</v>
      </c>
      <c r="AU125" s="57">
        <f t="shared" si="22"/>
        <v>14</v>
      </c>
      <c r="AV125" s="3">
        <f t="shared" si="23"/>
        <v>200</v>
      </c>
      <c r="AW125" s="3">
        <f t="shared" si="24"/>
        <v>15</v>
      </c>
      <c r="AX125" s="48" t="s">
        <v>45</v>
      </c>
      <c r="AY125">
        <f t="shared" si="18"/>
        <v>82</v>
      </c>
      <c r="AZ125">
        <f t="shared" si="19"/>
        <v>568</v>
      </c>
      <c r="BA125" s="8">
        <f t="shared" si="20"/>
        <v>369</v>
      </c>
      <c r="BB125" t="s">
        <v>481</v>
      </c>
      <c r="BC125" t="s">
        <v>160</v>
      </c>
      <c r="BD125">
        <v>0</v>
      </c>
      <c r="BE125" t="s">
        <v>8</v>
      </c>
      <c r="BF125" t="s">
        <v>8</v>
      </c>
    </row>
    <row r="126" spans="1:58" x14ac:dyDescent="0.3">
      <c r="A126" s="10" t="s">
        <v>529</v>
      </c>
      <c r="B126" s="10" t="s">
        <v>117</v>
      </c>
      <c r="C126" t="s">
        <v>525</v>
      </c>
      <c r="D126" t="s">
        <v>457</v>
      </c>
      <c r="E126" t="s">
        <v>406</v>
      </c>
      <c r="F126" t="s">
        <v>409</v>
      </c>
      <c r="G126" s="40" t="s">
        <v>535</v>
      </c>
      <c r="H126" s="10" t="s">
        <v>516</v>
      </c>
      <c r="I126" s="10" t="s">
        <v>550</v>
      </c>
      <c r="J126" s="4">
        <v>1</v>
      </c>
      <c r="K126">
        <v>0</v>
      </c>
      <c r="M126">
        <v>0</v>
      </c>
      <c r="U126" s="10"/>
      <c r="V126" s="17">
        <v>1</v>
      </c>
      <c r="W126">
        <v>6</v>
      </c>
      <c r="X126">
        <v>5</v>
      </c>
      <c r="Y126">
        <v>1</v>
      </c>
      <c r="Z126">
        <v>1</v>
      </c>
      <c r="AA126">
        <f t="shared" si="21"/>
        <v>6</v>
      </c>
      <c r="AB126">
        <v>6</v>
      </c>
      <c r="AC126">
        <v>3</v>
      </c>
      <c r="AE126" t="s">
        <v>94</v>
      </c>
      <c r="AH126" s="8" t="s">
        <v>96</v>
      </c>
      <c r="AI126">
        <v>77627</v>
      </c>
      <c r="AJ126" s="10">
        <v>3425</v>
      </c>
      <c r="AK126">
        <f t="shared" ref="AK126:AK136" si="25">AI126+AJ126</f>
        <v>81052</v>
      </c>
      <c r="AL126">
        <f t="shared" ref="AL126:AL160" si="26" xml:space="preserve"> 1508.06553301511 + 0.00210606006752809 * (AQ126*AR126*AS126) * (AA126 / 5) + 441</f>
        <v>73500.060473349149</v>
      </c>
      <c r="AM126" s="8" t="s">
        <v>105</v>
      </c>
      <c r="AN126">
        <v>173</v>
      </c>
      <c r="AO126">
        <v>743</v>
      </c>
      <c r="AP126" s="17">
        <v>435</v>
      </c>
      <c r="AQ126">
        <v>144</v>
      </c>
      <c r="AR126">
        <v>512</v>
      </c>
      <c r="AS126">
        <v>384</v>
      </c>
      <c r="AT126" s="47" t="s">
        <v>45</v>
      </c>
      <c r="AU126">
        <f t="shared" si="22"/>
        <v>14</v>
      </c>
      <c r="AV126">
        <f t="shared" si="23"/>
        <v>115</v>
      </c>
      <c r="AW126">
        <f t="shared" si="24"/>
        <v>25</v>
      </c>
      <c r="AX126" s="47" t="s">
        <v>45</v>
      </c>
      <c r="AY126">
        <f t="shared" si="18"/>
        <v>130</v>
      </c>
      <c r="AZ126">
        <f t="shared" si="19"/>
        <v>397</v>
      </c>
      <c r="BA126" s="8">
        <f t="shared" si="20"/>
        <v>359</v>
      </c>
      <c r="BB126" t="s">
        <v>533</v>
      </c>
      <c r="BC126" t="s">
        <v>524</v>
      </c>
      <c r="BD126">
        <v>0</v>
      </c>
      <c r="BF126" s="1"/>
    </row>
    <row r="127" spans="1:58" x14ac:dyDescent="0.3">
      <c r="A127" s="10" t="s">
        <v>530</v>
      </c>
      <c r="B127" s="10" t="s">
        <v>117</v>
      </c>
      <c r="C127" t="s">
        <v>525</v>
      </c>
      <c r="D127" t="s">
        <v>457</v>
      </c>
      <c r="E127" t="s">
        <v>406</v>
      </c>
      <c r="F127" t="s">
        <v>409</v>
      </c>
      <c r="G127" s="40" t="s">
        <v>536</v>
      </c>
      <c r="H127" s="10" t="s">
        <v>516</v>
      </c>
      <c r="I127" s="10" t="s">
        <v>550</v>
      </c>
      <c r="J127" s="4">
        <v>0</v>
      </c>
      <c r="K127">
        <v>0</v>
      </c>
      <c r="M127">
        <v>1</v>
      </c>
      <c r="N127" t="s">
        <v>551</v>
      </c>
      <c r="U127" s="10"/>
      <c r="V127" s="17">
        <v>1</v>
      </c>
      <c r="W127">
        <v>6</v>
      </c>
      <c r="X127">
        <v>5</v>
      </c>
      <c r="Y127">
        <v>1</v>
      </c>
      <c r="Z127">
        <v>1</v>
      </c>
      <c r="AA127">
        <f t="shared" si="21"/>
        <v>6</v>
      </c>
      <c r="AB127">
        <v>6</v>
      </c>
      <c r="AC127">
        <v>3</v>
      </c>
      <c r="AE127" t="s">
        <v>94</v>
      </c>
      <c r="AH127" s="8" t="s">
        <v>96</v>
      </c>
      <c r="AI127">
        <v>77627</v>
      </c>
      <c r="AJ127" s="10">
        <v>3425</v>
      </c>
      <c r="AK127">
        <f t="shared" si="25"/>
        <v>81052</v>
      </c>
      <c r="AL127">
        <f t="shared" si="26"/>
        <v>73500.060473349149</v>
      </c>
      <c r="AM127" s="8" t="s">
        <v>105</v>
      </c>
      <c r="AN127">
        <v>173</v>
      </c>
      <c r="AO127">
        <v>743</v>
      </c>
      <c r="AP127" s="17">
        <v>435</v>
      </c>
      <c r="AQ127">
        <v>144</v>
      </c>
      <c r="AR127">
        <v>512</v>
      </c>
      <c r="AS127">
        <v>384</v>
      </c>
      <c r="AT127" s="47" t="s">
        <v>45</v>
      </c>
      <c r="AU127">
        <f t="shared" si="22"/>
        <v>14</v>
      </c>
      <c r="AV127">
        <f t="shared" si="23"/>
        <v>115</v>
      </c>
      <c r="AW127">
        <f t="shared" si="24"/>
        <v>25</v>
      </c>
      <c r="AX127" s="47" t="s">
        <v>45</v>
      </c>
      <c r="AY127">
        <f t="shared" si="18"/>
        <v>130</v>
      </c>
      <c r="AZ127">
        <f t="shared" si="19"/>
        <v>397</v>
      </c>
      <c r="BA127" s="8">
        <f t="shared" si="20"/>
        <v>359</v>
      </c>
      <c r="BB127" t="s">
        <v>533</v>
      </c>
      <c r="BC127" t="s">
        <v>524</v>
      </c>
      <c r="BD127">
        <v>0</v>
      </c>
      <c r="BF127" s="1"/>
    </row>
    <row r="128" spans="1:58" x14ac:dyDescent="0.3">
      <c r="A128" s="10" t="s">
        <v>531</v>
      </c>
      <c r="B128" s="10" t="s">
        <v>117</v>
      </c>
      <c r="C128" t="s">
        <v>525</v>
      </c>
      <c r="D128" t="s">
        <v>457</v>
      </c>
      <c r="E128" t="s">
        <v>406</v>
      </c>
      <c r="F128" t="s">
        <v>409</v>
      </c>
      <c r="G128" s="40" t="s">
        <v>537</v>
      </c>
      <c r="H128" s="10" t="s">
        <v>516</v>
      </c>
      <c r="I128" s="10" t="s">
        <v>550</v>
      </c>
      <c r="J128" s="4">
        <v>0</v>
      </c>
      <c r="K128">
        <v>0</v>
      </c>
      <c r="M128">
        <v>1</v>
      </c>
      <c r="N128" t="s">
        <v>551</v>
      </c>
      <c r="U128" s="10"/>
      <c r="V128" s="17">
        <v>1</v>
      </c>
      <c r="W128">
        <v>6</v>
      </c>
      <c r="X128">
        <v>5</v>
      </c>
      <c r="Y128">
        <v>1</v>
      </c>
      <c r="Z128">
        <v>1</v>
      </c>
      <c r="AA128">
        <f t="shared" si="21"/>
        <v>6</v>
      </c>
      <c r="AB128">
        <v>6</v>
      </c>
      <c r="AC128">
        <v>3</v>
      </c>
      <c r="AE128" t="s">
        <v>94</v>
      </c>
      <c r="AH128" s="8" t="s">
        <v>96</v>
      </c>
      <c r="AI128">
        <v>77627</v>
      </c>
      <c r="AJ128" s="10">
        <v>3425</v>
      </c>
      <c r="AK128">
        <f t="shared" si="25"/>
        <v>81052</v>
      </c>
      <c r="AL128">
        <f t="shared" si="26"/>
        <v>73500.060473349149</v>
      </c>
      <c r="AM128" s="8" t="s">
        <v>105</v>
      </c>
      <c r="AN128">
        <v>173</v>
      </c>
      <c r="AO128">
        <v>743</v>
      </c>
      <c r="AP128" s="17">
        <v>435</v>
      </c>
      <c r="AQ128">
        <v>144</v>
      </c>
      <c r="AR128">
        <v>512</v>
      </c>
      <c r="AS128">
        <v>384</v>
      </c>
      <c r="AT128" s="47" t="s">
        <v>45</v>
      </c>
      <c r="AU128">
        <f t="shared" si="22"/>
        <v>14</v>
      </c>
      <c r="AV128">
        <f t="shared" si="23"/>
        <v>115</v>
      </c>
      <c r="AW128">
        <f t="shared" si="24"/>
        <v>25</v>
      </c>
      <c r="AX128" s="47" t="s">
        <v>45</v>
      </c>
      <c r="AY128">
        <f t="shared" si="18"/>
        <v>130</v>
      </c>
      <c r="AZ128">
        <f t="shared" si="19"/>
        <v>397</v>
      </c>
      <c r="BA128" s="8">
        <f t="shared" si="20"/>
        <v>359</v>
      </c>
      <c r="BB128" t="s">
        <v>533</v>
      </c>
      <c r="BC128" t="s">
        <v>524</v>
      </c>
      <c r="BD128">
        <v>0</v>
      </c>
      <c r="BF128" s="1"/>
    </row>
    <row r="129" spans="1:58" x14ac:dyDescent="0.3">
      <c r="A129" s="10" t="s">
        <v>532</v>
      </c>
      <c r="B129" s="10" t="s">
        <v>117</v>
      </c>
      <c r="C129" t="s">
        <v>525</v>
      </c>
      <c r="D129" t="s">
        <v>457</v>
      </c>
      <c r="E129" t="s">
        <v>406</v>
      </c>
      <c r="F129" t="s">
        <v>409</v>
      </c>
      <c r="G129" s="40" t="s">
        <v>538</v>
      </c>
      <c r="H129" s="10" t="s">
        <v>516</v>
      </c>
      <c r="I129" s="10" t="s">
        <v>550</v>
      </c>
      <c r="J129" s="4">
        <v>0</v>
      </c>
      <c r="K129">
        <v>0</v>
      </c>
      <c r="M129">
        <v>1</v>
      </c>
      <c r="N129" t="s">
        <v>551</v>
      </c>
      <c r="U129" s="10"/>
      <c r="V129" s="17">
        <v>1</v>
      </c>
      <c r="W129">
        <v>6</v>
      </c>
      <c r="X129">
        <v>5</v>
      </c>
      <c r="Y129">
        <v>1</v>
      </c>
      <c r="Z129">
        <v>1</v>
      </c>
      <c r="AA129">
        <f t="shared" si="21"/>
        <v>6</v>
      </c>
      <c r="AB129">
        <v>6</v>
      </c>
      <c r="AC129">
        <v>3</v>
      </c>
      <c r="AE129" t="s">
        <v>94</v>
      </c>
      <c r="AH129" s="8" t="s">
        <v>96</v>
      </c>
      <c r="AI129">
        <v>77627</v>
      </c>
      <c r="AJ129" s="10">
        <v>3425</v>
      </c>
      <c r="AK129">
        <f t="shared" si="25"/>
        <v>81052</v>
      </c>
      <c r="AL129">
        <f t="shared" si="26"/>
        <v>73500.060473349149</v>
      </c>
      <c r="AM129" s="8" t="s">
        <v>105</v>
      </c>
      <c r="AN129">
        <v>173</v>
      </c>
      <c r="AO129">
        <v>743</v>
      </c>
      <c r="AP129" s="17">
        <v>435</v>
      </c>
      <c r="AQ129">
        <v>144</v>
      </c>
      <c r="AR129">
        <v>512</v>
      </c>
      <c r="AS129">
        <v>384</v>
      </c>
      <c r="AT129" s="47" t="s">
        <v>45</v>
      </c>
      <c r="AU129">
        <f t="shared" si="22"/>
        <v>14</v>
      </c>
      <c r="AV129">
        <f t="shared" si="23"/>
        <v>115</v>
      </c>
      <c r="AW129">
        <f t="shared" si="24"/>
        <v>25</v>
      </c>
      <c r="AX129" s="47" t="s">
        <v>45</v>
      </c>
      <c r="AY129">
        <f t="shared" si="18"/>
        <v>130</v>
      </c>
      <c r="AZ129">
        <f t="shared" si="19"/>
        <v>397</v>
      </c>
      <c r="BA129" s="8">
        <f t="shared" si="20"/>
        <v>359</v>
      </c>
      <c r="BB129" t="s">
        <v>533</v>
      </c>
      <c r="BC129" t="s">
        <v>524</v>
      </c>
      <c r="BD129">
        <v>0</v>
      </c>
      <c r="BF129" s="1"/>
    </row>
    <row r="130" spans="1:58" s="3" customFormat="1" x14ac:dyDescent="0.3">
      <c r="A130" s="15" t="s">
        <v>534</v>
      </c>
      <c r="B130" s="15" t="s">
        <v>117</v>
      </c>
      <c r="C130" s="3" t="s">
        <v>540</v>
      </c>
      <c r="D130" s="3" t="s">
        <v>457</v>
      </c>
      <c r="E130" s="3" t="s">
        <v>406</v>
      </c>
      <c r="F130" s="3" t="s">
        <v>409</v>
      </c>
      <c r="G130" s="41" t="s">
        <v>539</v>
      </c>
      <c r="H130" s="15" t="s">
        <v>516</v>
      </c>
      <c r="I130" s="31" t="s">
        <v>550</v>
      </c>
      <c r="J130" s="5">
        <v>0</v>
      </c>
      <c r="K130" s="3">
        <v>0</v>
      </c>
      <c r="M130" s="3">
        <v>1</v>
      </c>
      <c r="N130" s="3" t="s">
        <v>551</v>
      </c>
      <c r="U130" s="15"/>
      <c r="V130" s="19">
        <v>1</v>
      </c>
      <c r="W130" s="3">
        <v>6</v>
      </c>
      <c r="X130" s="3">
        <v>5</v>
      </c>
      <c r="Y130" s="3">
        <v>1</v>
      </c>
      <c r="Z130" s="3">
        <v>1</v>
      </c>
      <c r="AA130" s="3">
        <f t="shared" si="21"/>
        <v>6</v>
      </c>
      <c r="AB130" s="3">
        <v>6</v>
      </c>
      <c r="AC130" s="3">
        <v>1</v>
      </c>
      <c r="AE130" s="3" t="s">
        <v>94</v>
      </c>
      <c r="AH130" s="23" t="s">
        <v>96</v>
      </c>
      <c r="AI130" s="3">
        <v>77407</v>
      </c>
      <c r="AJ130" s="15">
        <v>3645</v>
      </c>
      <c r="AK130" s="3">
        <f t="shared" si="25"/>
        <v>81052</v>
      </c>
      <c r="AL130" s="3">
        <f t="shared" si="26"/>
        <v>73500.060473349149</v>
      </c>
      <c r="AM130" s="23" t="s">
        <v>105</v>
      </c>
      <c r="AN130" s="3">
        <v>173</v>
      </c>
      <c r="AO130" s="3">
        <v>743</v>
      </c>
      <c r="AP130" s="19">
        <v>435</v>
      </c>
      <c r="AQ130" s="3">
        <v>144</v>
      </c>
      <c r="AR130" s="3">
        <v>512</v>
      </c>
      <c r="AS130" s="3">
        <v>384</v>
      </c>
      <c r="AT130" s="48" t="s">
        <v>45</v>
      </c>
      <c r="AU130" s="3">
        <f t="shared" si="22"/>
        <v>14</v>
      </c>
      <c r="AV130" s="3">
        <f t="shared" si="23"/>
        <v>115</v>
      </c>
      <c r="AW130" s="3">
        <f t="shared" si="24"/>
        <v>25</v>
      </c>
      <c r="AX130" s="48" t="s">
        <v>45</v>
      </c>
      <c r="AY130" s="3">
        <f t="shared" si="18"/>
        <v>130</v>
      </c>
      <c r="AZ130" s="3">
        <f t="shared" si="19"/>
        <v>397</v>
      </c>
      <c r="BA130" s="23">
        <f t="shared" si="20"/>
        <v>359</v>
      </c>
      <c r="BB130" s="3" t="s">
        <v>533</v>
      </c>
      <c r="BC130" s="3" t="s">
        <v>524</v>
      </c>
      <c r="BD130" s="3">
        <v>0</v>
      </c>
    </row>
    <row r="131" spans="1:58" x14ac:dyDescent="0.3">
      <c r="A131" s="10" t="s">
        <v>541</v>
      </c>
      <c r="B131" s="10" t="s">
        <v>553</v>
      </c>
      <c r="C131" t="s">
        <v>525</v>
      </c>
      <c r="D131" t="s">
        <v>457</v>
      </c>
      <c r="E131" t="s">
        <v>406</v>
      </c>
      <c r="F131" t="s">
        <v>409</v>
      </c>
      <c r="G131" s="40" t="s">
        <v>561</v>
      </c>
      <c r="H131" s="10" t="s">
        <v>516</v>
      </c>
      <c r="I131" s="10" t="s">
        <v>117</v>
      </c>
      <c r="J131" s="4" t="s">
        <v>117</v>
      </c>
      <c r="K131" t="s">
        <v>117</v>
      </c>
      <c r="M131" t="s">
        <v>117</v>
      </c>
      <c r="U131" s="10"/>
      <c r="V131" s="17">
        <v>1</v>
      </c>
      <c r="W131">
        <v>6</v>
      </c>
      <c r="X131">
        <v>5</v>
      </c>
      <c r="Y131">
        <v>1</v>
      </c>
      <c r="Z131">
        <v>1</v>
      </c>
      <c r="AA131">
        <f t="shared" si="21"/>
        <v>6</v>
      </c>
      <c r="AB131" t="s">
        <v>117</v>
      </c>
      <c r="AC131">
        <v>3</v>
      </c>
      <c r="AE131" t="s">
        <v>94</v>
      </c>
      <c r="AH131" s="8" t="s">
        <v>96</v>
      </c>
      <c r="AI131">
        <v>77627</v>
      </c>
      <c r="AJ131" s="10">
        <v>3425</v>
      </c>
      <c r="AK131">
        <f t="shared" si="25"/>
        <v>81052</v>
      </c>
      <c r="AL131">
        <f t="shared" si="26"/>
        <v>73500.060473349149</v>
      </c>
      <c r="AM131" s="8" t="s">
        <v>105</v>
      </c>
      <c r="AN131">
        <v>173</v>
      </c>
      <c r="AO131">
        <v>743</v>
      </c>
      <c r="AP131" s="17">
        <v>435</v>
      </c>
      <c r="AQ131">
        <v>144</v>
      </c>
      <c r="AR131">
        <v>512</v>
      </c>
      <c r="AS131">
        <v>384</v>
      </c>
      <c r="AT131" s="47" t="s">
        <v>45</v>
      </c>
      <c r="AU131">
        <f t="shared" si="22"/>
        <v>14</v>
      </c>
      <c r="AV131">
        <f t="shared" si="23"/>
        <v>115</v>
      </c>
      <c r="AW131">
        <f t="shared" si="24"/>
        <v>25</v>
      </c>
      <c r="AX131" s="47" t="s">
        <v>45</v>
      </c>
      <c r="AY131">
        <f t="shared" si="18"/>
        <v>130</v>
      </c>
      <c r="AZ131">
        <f t="shared" si="19"/>
        <v>397</v>
      </c>
      <c r="BA131" s="8">
        <f t="shared" si="20"/>
        <v>359</v>
      </c>
      <c r="BB131" t="s">
        <v>533</v>
      </c>
      <c r="BC131" t="s">
        <v>524</v>
      </c>
      <c r="BD131">
        <v>0</v>
      </c>
    </row>
    <row r="132" spans="1:58" x14ac:dyDescent="0.3">
      <c r="A132" s="10" t="s">
        <v>542</v>
      </c>
      <c r="B132" s="10" t="s">
        <v>554</v>
      </c>
      <c r="C132" t="s">
        <v>525</v>
      </c>
      <c r="D132" t="s">
        <v>457</v>
      </c>
      <c r="E132" t="s">
        <v>406</v>
      </c>
      <c r="F132" t="s">
        <v>409</v>
      </c>
      <c r="G132" s="40" t="s">
        <v>562</v>
      </c>
      <c r="H132" s="10" t="s">
        <v>516</v>
      </c>
      <c r="I132" s="10" t="s">
        <v>117</v>
      </c>
      <c r="J132" s="4" t="s">
        <v>117</v>
      </c>
      <c r="K132" t="s">
        <v>117</v>
      </c>
      <c r="M132" t="s">
        <v>117</v>
      </c>
      <c r="U132" s="10"/>
      <c r="V132" s="17">
        <v>1</v>
      </c>
      <c r="W132">
        <v>6</v>
      </c>
      <c r="X132">
        <v>5</v>
      </c>
      <c r="Y132">
        <v>1</v>
      </c>
      <c r="Z132">
        <v>1</v>
      </c>
      <c r="AA132">
        <f t="shared" si="21"/>
        <v>6</v>
      </c>
      <c r="AB132" t="s">
        <v>117</v>
      </c>
      <c r="AC132">
        <v>3</v>
      </c>
      <c r="AE132" t="s">
        <v>94</v>
      </c>
      <c r="AH132" s="8" t="s">
        <v>96</v>
      </c>
      <c r="AI132">
        <v>77627</v>
      </c>
      <c r="AJ132" s="10">
        <v>3425</v>
      </c>
      <c r="AK132">
        <f t="shared" si="25"/>
        <v>81052</v>
      </c>
      <c r="AL132">
        <f t="shared" si="26"/>
        <v>73500.060473349149</v>
      </c>
      <c r="AM132" s="8" t="s">
        <v>105</v>
      </c>
      <c r="AN132">
        <v>173</v>
      </c>
      <c r="AO132">
        <v>743</v>
      </c>
      <c r="AP132" s="17">
        <v>435</v>
      </c>
      <c r="AQ132">
        <v>144</v>
      </c>
      <c r="AR132">
        <v>512</v>
      </c>
      <c r="AS132">
        <v>384</v>
      </c>
      <c r="AT132" s="47" t="s">
        <v>45</v>
      </c>
      <c r="AU132">
        <f t="shared" si="22"/>
        <v>14</v>
      </c>
      <c r="AV132">
        <f t="shared" si="23"/>
        <v>115</v>
      </c>
      <c r="AW132">
        <f t="shared" si="24"/>
        <v>25</v>
      </c>
      <c r="AX132" s="47" t="s">
        <v>45</v>
      </c>
      <c r="AY132">
        <f t="shared" si="18"/>
        <v>130</v>
      </c>
      <c r="AZ132">
        <f t="shared" si="19"/>
        <v>397</v>
      </c>
      <c r="BA132" s="8">
        <f t="shared" si="20"/>
        <v>359</v>
      </c>
      <c r="BB132" t="s">
        <v>533</v>
      </c>
      <c r="BC132" t="s">
        <v>524</v>
      </c>
      <c r="BD132">
        <v>0</v>
      </c>
    </row>
    <row r="133" spans="1:58" x14ac:dyDescent="0.3">
      <c r="A133" s="10" t="s">
        <v>543</v>
      </c>
      <c r="B133" s="10" t="s">
        <v>555</v>
      </c>
      <c r="C133" t="s">
        <v>525</v>
      </c>
      <c r="D133" t="s">
        <v>457</v>
      </c>
      <c r="E133" t="s">
        <v>406</v>
      </c>
      <c r="F133" t="s">
        <v>409</v>
      </c>
      <c r="G133" s="40" t="s">
        <v>563</v>
      </c>
      <c r="H133" s="10" t="s">
        <v>516</v>
      </c>
      <c r="I133" s="10" t="s">
        <v>117</v>
      </c>
      <c r="J133" s="4" t="s">
        <v>117</v>
      </c>
      <c r="K133" t="s">
        <v>117</v>
      </c>
      <c r="M133" t="s">
        <v>117</v>
      </c>
      <c r="U133" s="10"/>
      <c r="V133" s="17">
        <v>1</v>
      </c>
      <c r="W133">
        <v>6</v>
      </c>
      <c r="X133">
        <v>5</v>
      </c>
      <c r="Y133">
        <v>1</v>
      </c>
      <c r="Z133">
        <v>1</v>
      </c>
      <c r="AA133">
        <f t="shared" si="21"/>
        <v>6</v>
      </c>
      <c r="AB133" t="s">
        <v>117</v>
      </c>
      <c r="AC133">
        <v>3</v>
      </c>
      <c r="AE133" t="s">
        <v>94</v>
      </c>
      <c r="AH133" s="8" t="s">
        <v>96</v>
      </c>
      <c r="AI133">
        <v>77627</v>
      </c>
      <c r="AJ133" s="10">
        <v>3425</v>
      </c>
      <c r="AK133">
        <f t="shared" si="25"/>
        <v>81052</v>
      </c>
      <c r="AL133">
        <f t="shared" si="26"/>
        <v>73500.060473349149</v>
      </c>
      <c r="AM133" s="8" t="s">
        <v>105</v>
      </c>
      <c r="AN133">
        <v>173</v>
      </c>
      <c r="AO133">
        <v>743</v>
      </c>
      <c r="AP133" s="17">
        <v>435</v>
      </c>
      <c r="AQ133">
        <v>144</v>
      </c>
      <c r="AR133">
        <v>512</v>
      </c>
      <c r="AS133">
        <v>384</v>
      </c>
      <c r="AT133" s="47" t="s">
        <v>45</v>
      </c>
      <c r="AU133">
        <f t="shared" si="22"/>
        <v>14</v>
      </c>
      <c r="AV133">
        <f t="shared" si="23"/>
        <v>115</v>
      </c>
      <c r="AW133">
        <f t="shared" si="24"/>
        <v>25</v>
      </c>
      <c r="AX133" s="47" t="s">
        <v>45</v>
      </c>
      <c r="AY133">
        <f t="shared" si="18"/>
        <v>130</v>
      </c>
      <c r="AZ133">
        <f t="shared" si="19"/>
        <v>397</v>
      </c>
      <c r="BA133" s="8">
        <f t="shared" si="20"/>
        <v>359</v>
      </c>
      <c r="BB133" t="s">
        <v>533</v>
      </c>
      <c r="BC133" t="s">
        <v>524</v>
      </c>
      <c r="BD133">
        <v>0</v>
      </c>
    </row>
    <row r="134" spans="1:58" x14ac:dyDescent="0.3">
      <c r="A134" s="10" t="s">
        <v>544</v>
      </c>
      <c r="B134" s="10" t="s">
        <v>556</v>
      </c>
      <c r="C134" t="s">
        <v>525</v>
      </c>
      <c r="D134" t="s">
        <v>457</v>
      </c>
      <c r="E134" t="s">
        <v>406</v>
      </c>
      <c r="F134" t="s">
        <v>409</v>
      </c>
      <c r="G134" s="40" t="s">
        <v>564</v>
      </c>
      <c r="H134" s="10" t="s">
        <v>516</v>
      </c>
      <c r="I134" s="10" t="s">
        <v>117</v>
      </c>
      <c r="J134" s="4" t="s">
        <v>117</v>
      </c>
      <c r="K134" t="s">
        <v>117</v>
      </c>
      <c r="M134" t="s">
        <v>117</v>
      </c>
      <c r="U134" s="10"/>
      <c r="V134" s="17">
        <v>1</v>
      </c>
      <c r="W134">
        <v>6</v>
      </c>
      <c r="X134">
        <v>5</v>
      </c>
      <c r="Y134">
        <v>1</v>
      </c>
      <c r="Z134">
        <v>1</v>
      </c>
      <c r="AA134">
        <f t="shared" si="21"/>
        <v>6</v>
      </c>
      <c r="AB134" t="s">
        <v>117</v>
      </c>
      <c r="AC134">
        <v>3</v>
      </c>
      <c r="AE134" t="s">
        <v>94</v>
      </c>
      <c r="AH134" s="8" t="s">
        <v>96</v>
      </c>
      <c r="AI134">
        <v>77627</v>
      </c>
      <c r="AJ134" s="10">
        <v>3425</v>
      </c>
      <c r="AK134">
        <f t="shared" si="25"/>
        <v>81052</v>
      </c>
      <c r="AL134">
        <f t="shared" si="26"/>
        <v>73500.060473349149</v>
      </c>
      <c r="AM134" s="8" t="s">
        <v>105</v>
      </c>
      <c r="AN134">
        <v>173</v>
      </c>
      <c r="AO134">
        <v>743</v>
      </c>
      <c r="AP134" s="17">
        <v>435</v>
      </c>
      <c r="AQ134">
        <v>144</v>
      </c>
      <c r="AR134">
        <v>512</v>
      </c>
      <c r="AS134">
        <v>384</v>
      </c>
      <c r="AT134" s="47" t="s">
        <v>45</v>
      </c>
      <c r="AU134">
        <f t="shared" si="22"/>
        <v>14</v>
      </c>
      <c r="AV134">
        <f t="shared" si="23"/>
        <v>115</v>
      </c>
      <c r="AW134">
        <f t="shared" si="24"/>
        <v>25</v>
      </c>
      <c r="AX134" s="47" t="s">
        <v>45</v>
      </c>
      <c r="AY134">
        <f t="shared" si="18"/>
        <v>130</v>
      </c>
      <c r="AZ134">
        <f t="shared" si="19"/>
        <v>397</v>
      </c>
      <c r="BA134" s="8">
        <f t="shared" si="20"/>
        <v>359</v>
      </c>
      <c r="BB134" t="s">
        <v>533</v>
      </c>
      <c r="BC134" t="s">
        <v>524</v>
      </c>
      <c r="BD134">
        <v>0</v>
      </c>
    </row>
    <row r="135" spans="1:58" x14ac:dyDescent="0.3">
      <c r="A135" s="10" t="s">
        <v>545</v>
      </c>
      <c r="B135" s="10" t="s">
        <v>557</v>
      </c>
      <c r="C135" t="s">
        <v>525</v>
      </c>
      <c r="D135" t="s">
        <v>457</v>
      </c>
      <c r="E135" t="s">
        <v>406</v>
      </c>
      <c r="F135" t="s">
        <v>409</v>
      </c>
      <c r="G135" s="40" t="s">
        <v>565</v>
      </c>
      <c r="H135" s="10" t="s">
        <v>516</v>
      </c>
      <c r="I135" s="10" t="s">
        <v>117</v>
      </c>
      <c r="J135" s="4" t="s">
        <v>117</v>
      </c>
      <c r="K135" t="s">
        <v>117</v>
      </c>
      <c r="M135" t="s">
        <v>117</v>
      </c>
      <c r="U135" s="10"/>
      <c r="V135" s="17">
        <v>1</v>
      </c>
      <c r="W135">
        <v>6</v>
      </c>
      <c r="X135">
        <v>5</v>
      </c>
      <c r="Y135">
        <v>1</v>
      </c>
      <c r="Z135">
        <v>1</v>
      </c>
      <c r="AA135">
        <f t="shared" si="21"/>
        <v>6</v>
      </c>
      <c r="AB135" t="s">
        <v>117</v>
      </c>
      <c r="AC135">
        <v>3</v>
      </c>
      <c r="AE135" t="s">
        <v>94</v>
      </c>
      <c r="AH135" s="8" t="s">
        <v>96</v>
      </c>
      <c r="AI135">
        <v>77627</v>
      </c>
      <c r="AJ135" s="10">
        <v>3425</v>
      </c>
      <c r="AK135">
        <f t="shared" si="25"/>
        <v>81052</v>
      </c>
      <c r="AL135">
        <f t="shared" si="26"/>
        <v>73500.060473349149</v>
      </c>
      <c r="AM135" s="8" t="s">
        <v>105</v>
      </c>
      <c r="AN135">
        <v>173</v>
      </c>
      <c r="AO135">
        <v>743</v>
      </c>
      <c r="AP135" s="17">
        <v>435</v>
      </c>
      <c r="AQ135">
        <v>144</v>
      </c>
      <c r="AR135">
        <v>512</v>
      </c>
      <c r="AS135">
        <v>384</v>
      </c>
      <c r="AT135" s="47" t="s">
        <v>45</v>
      </c>
      <c r="AU135">
        <f t="shared" si="22"/>
        <v>14</v>
      </c>
      <c r="AV135">
        <f t="shared" si="23"/>
        <v>115</v>
      </c>
      <c r="AW135">
        <f t="shared" si="24"/>
        <v>25</v>
      </c>
      <c r="AX135" s="47" t="s">
        <v>45</v>
      </c>
      <c r="AY135">
        <f t="shared" si="18"/>
        <v>130</v>
      </c>
      <c r="AZ135">
        <f t="shared" si="19"/>
        <v>397</v>
      </c>
      <c r="BA135" s="8">
        <f t="shared" si="20"/>
        <v>359</v>
      </c>
      <c r="BB135" t="s">
        <v>533</v>
      </c>
      <c r="BC135" t="s">
        <v>524</v>
      </c>
      <c r="BD135">
        <v>0</v>
      </c>
    </row>
    <row r="136" spans="1:58" x14ac:dyDescent="0.3">
      <c r="A136" s="10" t="s">
        <v>546</v>
      </c>
      <c r="B136" s="10" t="s">
        <v>558</v>
      </c>
      <c r="C136" t="s">
        <v>540</v>
      </c>
      <c r="D136" t="s">
        <v>457</v>
      </c>
      <c r="E136" t="s">
        <v>406</v>
      </c>
      <c r="F136" t="s">
        <v>409</v>
      </c>
      <c r="G136" s="40" t="s">
        <v>566</v>
      </c>
      <c r="H136" s="10" t="s">
        <v>516</v>
      </c>
      <c r="I136" s="10" t="s">
        <v>117</v>
      </c>
      <c r="J136" s="4" t="s">
        <v>117</v>
      </c>
      <c r="K136" t="s">
        <v>117</v>
      </c>
      <c r="M136" t="s">
        <v>117</v>
      </c>
      <c r="U136" s="10"/>
      <c r="V136" s="17">
        <v>1</v>
      </c>
      <c r="W136">
        <v>6</v>
      </c>
      <c r="X136">
        <v>5</v>
      </c>
      <c r="Y136">
        <v>1</v>
      </c>
      <c r="Z136">
        <v>1</v>
      </c>
      <c r="AA136">
        <f t="shared" si="21"/>
        <v>6</v>
      </c>
      <c r="AB136" t="s">
        <v>117</v>
      </c>
      <c r="AC136">
        <v>1</v>
      </c>
      <c r="AE136" t="s">
        <v>94</v>
      </c>
      <c r="AH136" s="8" t="s">
        <v>96</v>
      </c>
      <c r="AI136">
        <v>77407</v>
      </c>
      <c r="AJ136" s="10">
        <v>3645</v>
      </c>
      <c r="AK136">
        <f t="shared" si="25"/>
        <v>81052</v>
      </c>
      <c r="AL136">
        <f t="shared" si="26"/>
        <v>73500.060473349149</v>
      </c>
      <c r="AM136" s="8" t="s">
        <v>105</v>
      </c>
      <c r="AN136">
        <v>173</v>
      </c>
      <c r="AO136">
        <v>743</v>
      </c>
      <c r="AP136" s="17">
        <v>435</v>
      </c>
      <c r="AQ136">
        <v>144</v>
      </c>
      <c r="AR136">
        <v>512</v>
      </c>
      <c r="AS136">
        <v>384</v>
      </c>
      <c r="AT136" s="47" t="s">
        <v>45</v>
      </c>
      <c r="AU136">
        <f t="shared" si="22"/>
        <v>14</v>
      </c>
      <c r="AV136">
        <f t="shared" si="23"/>
        <v>115</v>
      </c>
      <c r="AW136">
        <f t="shared" si="24"/>
        <v>25</v>
      </c>
      <c r="AX136" s="47" t="s">
        <v>45</v>
      </c>
      <c r="AY136">
        <f t="shared" si="18"/>
        <v>130</v>
      </c>
      <c r="AZ136">
        <f t="shared" si="19"/>
        <v>397</v>
      </c>
      <c r="BA136" s="8">
        <f t="shared" si="20"/>
        <v>359</v>
      </c>
      <c r="BB136" t="s">
        <v>533</v>
      </c>
      <c r="BC136" t="s">
        <v>524</v>
      </c>
      <c r="BD136">
        <v>0</v>
      </c>
    </row>
    <row r="137" spans="1:58" x14ac:dyDescent="0.3">
      <c r="A137" s="10" t="s">
        <v>547</v>
      </c>
      <c r="B137" s="10" t="s">
        <v>559</v>
      </c>
      <c r="C137" t="s">
        <v>525</v>
      </c>
      <c r="D137" t="s">
        <v>457</v>
      </c>
      <c r="E137" t="s">
        <v>406</v>
      </c>
      <c r="F137" t="s">
        <v>409</v>
      </c>
      <c r="G137" s="40" t="s">
        <v>572</v>
      </c>
      <c r="H137" s="10" t="s">
        <v>516</v>
      </c>
      <c r="I137" s="10" t="s">
        <v>568</v>
      </c>
      <c r="J137" s="4">
        <v>0</v>
      </c>
      <c r="K137">
        <v>1</v>
      </c>
      <c r="L137" s="10" t="s">
        <v>569</v>
      </c>
      <c r="M137">
        <v>0</v>
      </c>
      <c r="U137" s="10"/>
      <c r="V137" s="17">
        <v>0</v>
      </c>
      <c r="W137">
        <v>6</v>
      </c>
      <c r="X137">
        <v>5</v>
      </c>
      <c r="Y137">
        <v>1</v>
      </c>
      <c r="Z137">
        <v>1</v>
      </c>
      <c r="AA137">
        <f t="shared" si="21"/>
        <v>6</v>
      </c>
      <c r="AB137" t="s">
        <v>117</v>
      </c>
      <c r="AC137">
        <v>3</v>
      </c>
      <c r="AE137" t="s">
        <v>94</v>
      </c>
      <c r="AH137" s="8" t="s">
        <v>96</v>
      </c>
      <c r="AJ137" s="10"/>
      <c r="AL137">
        <f t="shared" si="26"/>
        <v>73500.060473349149</v>
      </c>
      <c r="AM137" s="8" t="s">
        <v>105</v>
      </c>
      <c r="AN137">
        <v>173</v>
      </c>
      <c r="AO137">
        <v>743</v>
      </c>
      <c r="AP137" s="17">
        <v>435</v>
      </c>
      <c r="AQ137">
        <v>144</v>
      </c>
      <c r="AR137">
        <v>512</v>
      </c>
      <c r="AS137">
        <v>384</v>
      </c>
      <c r="AT137" s="47" t="s">
        <v>45</v>
      </c>
      <c r="AU137">
        <f t="shared" si="22"/>
        <v>14</v>
      </c>
      <c r="AV137">
        <f t="shared" si="23"/>
        <v>115</v>
      </c>
      <c r="AW137">
        <f t="shared" si="24"/>
        <v>25</v>
      </c>
      <c r="AX137" s="47" t="s">
        <v>45</v>
      </c>
      <c r="AY137">
        <f t="shared" si="18"/>
        <v>130</v>
      </c>
      <c r="AZ137">
        <f t="shared" si="19"/>
        <v>397</v>
      </c>
      <c r="BA137" s="8">
        <f t="shared" si="20"/>
        <v>359</v>
      </c>
      <c r="BB137" t="s">
        <v>533</v>
      </c>
      <c r="BC137" t="s">
        <v>524</v>
      </c>
      <c r="BD137">
        <v>1</v>
      </c>
      <c r="BE137" t="s">
        <v>552</v>
      </c>
      <c r="BF137" t="s">
        <v>117</v>
      </c>
    </row>
    <row r="138" spans="1:58" x14ac:dyDescent="0.3">
      <c r="A138" s="10" t="s">
        <v>548</v>
      </c>
      <c r="B138" s="10" t="s">
        <v>560</v>
      </c>
      <c r="C138" t="s">
        <v>540</v>
      </c>
      <c r="D138" t="s">
        <v>457</v>
      </c>
      <c r="E138" t="s">
        <v>406</v>
      </c>
      <c r="F138" t="s">
        <v>409</v>
      </c>
      <c r="G138" s="40" t="s">
        <v>567</v>
      </c>
      <c r="H138" s="10" t="s">
        <v>516</v>
      </c>
      <c r="I138" s="10" t="s">
        <v>117</v>
      </c>
      <c r="J138" s="4" t="s">
        <v>117</v>
      </c>
      <c r="K138" t="s">
        <v>117</v>
      </c>
      <c r="M138" t="s">
        <v>117</v>
      </c>
      <c r="U138" s="10"/>
      <c r="V138" s="17">
        <v>1</v>
      </c>
      <c r="W138">
        <v>6</v>
      </c>
      <c r="X138">
        <v>5</v>
      </c>
      <c r="Y138">
        <v>1</v>
      </c>
      <c r="Z138">
        <v>1</v>
      </c>
      <c r="AA138">
        <f t="shared" si="21"/>
        <v>6</v>
      </c>
      <c r="AB138" t="s">
        <v>117</v>
      </c>
      <c r="AC138">
        <v>1</v>
      </c>
      <c r="AE138" t="s">
        <v>94</v>
      </c>
      <c r="AH138" s="8" t="s">
        <v>96</v>
      </c>
      <c r="AI138">
        <v>77407</v>
      </c>
      <c r="AJ138" s="10">
        <v>3645</v>
      </c>
      <c r="AK138">
        <f>AI138+AJ138</f>
        <v>81052</v>
      </c>
      <c r="AL138">
        <f t="shared" si="26"/>
        <v>73500.060473349149</v>
      </c>
      <c r="AM138" s="8" t="s">
        <v>105</v>
      </c>
      <c r="AN138">
        <v>173</v>
      </c>
      <c r="AO138">
        <v>743</v>
      </c>
      <c r="AP138" s="17">
        <v>435</v>
      </c>
      <c r="AQ138">
        <v>144</v>
      </c>
      <c r="AR138">
        <v>512</v>
      </c>
      <c r="AS138">
        <v>384</v>
      </c>
      <c r="AT138" s="47" t="s">
        <v>45</v>
      </c>
      <c r="AU138">
        <f t="shared" si="22"/>
        <v>14</v>
      </c>
      <c r="AV138">
        <f t="shared" si="23"/>
        <v>115</v>
      </c>
      <c r="AW138">
        <f t="shared" si="24"/>
        <v>25</v>
      </c>
      <c r="AX138" s="47" t="s">
        <v>45</v>
      </c>
      <c r="AY138">
        <f t="shared" si="18"/>
        <v>130</v>
      </c>
      <c r="AZ138">
        <f t="shared" si="19"/>
        <v>397</v>
      </c>
      <c r="BA138" s="8">
        <f t="shared" si="20"/>
        <v>359</v>
      </c>
      <c r="BB138" t="s">
        <v>533</v>
      </c>
      <c r="BC138" t="s">
        <v>524</v>
      </c>
      <c r="BD138">
        <v>0</v>
      </c>
    </row>
    <row r="139" spans="1:58" x14ac:dyDescent="0.3">
      <c r="A139" s="10" t="s">
        <v>549</v>
      </c>
      <c r="B139" s="10" t="s">
        <v>559</v>
      </c>
      <c r="C139" t="s">
        <v>525</v>
      </c>
      <c r="D139" t="s">
        <v>457</v>
      </c>
      <c r="E139" t="s">
        <v>406</v>
      </c>
      <c r="F139" t="s">
        <v>409</v>
      </c>
      <c r="G139" s="40" t="s">
        <v>572</v>
      </c>
      <c r="H139" s="10" t="s">
        <v>516</v>
      </c>
      <c r="I139" s="10" t="s">
        <v>568</v>
      </c>
      <c r="J139" s="4">
        <v>0</v>
      </c>
      <c r="K139">
        <v>1</v>
      </c>
      <c r="L139" s="10" t="s">
        <v>569</v>
      </c>
      <c r="M139">
        <v>0</v>
      </c>
      <c r="U139" s="10"/>
      <c r="V139" s="17">
        <v>0</v>
      </c>
      <c r="W139">
        <v>6</v>
      </c>
      <c r="X139">
        <v>5</v>
      </c>
      <c r="Y139">
        <v>1</v>
      </c>
      <c r="Z139">
        <v>1</v>
      </c>
      <c r="AA139">
        <f t="shared" si="21"/>
        <v>6</v>
      </c>
      <c r="AB139" t="s">
        <v>117</v>
      </c>
      <c r="AC139">
        <v>3</v>
      </c>
      <c r="AE139" t="s">
        <v>94</v>
      </c>
      <c r="AH139" s="8" t="s">
        <v>96</v>
      </c>
      <c r="AL139">
        <f t="shared" si="26"/>
        <v>73500.060473349149</v>
      </c>
      <c r="AM139" s="8" t="s">
        <v>105</v>
      </c>
      <c r="AN139">
        <v>173</v>
      </c>
      <c r="AO139">
        <v>743</v>
      </c>
      <c r="AP139" s="17">
        <v>435</v>
      </c>
      <c r="AQ139">
        <v>144</v>
      </c>
      <c r="AR139">
        <v>512</v>
      </c>
      <c r="AS139">
        <v>384</v>
      </c>
      <c r="AT139" s="47" t="s">
        <v>45</v>
      </c>
      <c r="AU139">
        <f t="shared" si="22"/>
        <v>14</v>
      </c>
      <c r="AV139">
        <f t="shared" si="23"/>
        <v>115</v>
      </c>
      <c r="AW139">
        <f t="shared" si="24"/>
        <v>25</v>
      </c>
      <c r="AX139" s="47" t="s">
        <v>45</v>
      </c>
      <c r="AY139">
        <f t="shared" si="18"/>
        <v>130</v>
      </c>
      <c r="AZ139">
        <f t="shared" si="19"/>
        <v>397</v>
      </c>
      <c r="BA139" s="8">
        <f t="shared" si="20"/>
        <v>359</v>
      </c>
      <c r="BB139" t="s">
        <v>533</v>
      </c>
      <c r="BC139" t="s">
        <v>524</v>
      </c>
      <c r="BD139">
        <v>1</v>
      </c>
      <c r="BE139" t="s">
        <v>552</v>
      </c>
      <c r="BF139" t="s">
        <v>117</v>
      </c>
    </row>
    <row r="140" spans="1:58" s="3" customFormat="1" x14ac:dyDescent="0.3">
      <c r="A140" s="15" t="s">
        <v>570</v>
      </c>
      <c r="B140" s="15" t="s">
        <v>571</v>
      </c>
      <c r="C140" s="3" t="s">
        <v>575</v>
      </c>
      <c r="D140" s="3" t="s">
        <v>457</v>
      </c>
      <c r="E140" s="3" t="s">
        <v>406</v>
      </c>
      <c r="F140" s="3" t="s">
        <v>409</v>
      </c>
      <c r="G140" s="41" t="s">
        <v>573</v>
      </c>
      <c r="H140" s="15" t="s">
        <v>574</v>
      </c>
      <c r="I140" s="15" t="s">
        <v>568</v>
      </c>
      <c r="J140" s="5">
        <v>0</v>
      </c>
      <c r="K140" s="3">
        <v>1</v>
      </c>
      <c r="L140" s="3" t="s">
        <v>569</v>
      </c>
      <c r="M140" s="3">
        <v>0</v>
      </c>
      <c r="U140" s="15"/>
      <c r="V140" s="19">
        <v>0</v>
      </c>
      <c r="W140" s="3">
        <v>6</v>
      </c>
      <c r="X140" s="3">
        <v>3</v>
      </c>
      <c r="Y140" s="3">
        <v>2</v>
      </c>
      <c r="Z140" s="3">
        <v>2</v>
      </c>
      <c r="AA140" s="3">
        <f t="shared" si="21"/>
        <v>5</v>
      </c>
      <c r="AB140" s="3" t="s">
        <v>117</v>
      </c>
      <c r="AC140" s="3">
        <v>1</v>
      </c>
      <c r="AE140" s="3" t="s">
        <v>94</v>
      </c>
      <c r="AH140" s="23" t="s">
        <v>96</v>
      </c>
      <c r="AI140" s="3" t="s">
        <v>117</v>
      </c>
      <c r="AJ140" s="15" t="s">
        <v>117</v>
      </c>
      <c r="AK140" s="3" t="e">
        <f t="shared" ref="AK140:AK148" si="27">AI140+AJ140</f>
        <v>#VALUE!</v>
      </c>
      <c r="AL140" s="3">
        <f t="shared" si="26"/>
        <v>61574.894649960152</v>
      </c>
      <c r="AM140" s="23" t="s">
        <v>105</v>
      </c>
      <c r="AN140" s="3">
        <v>173</v>
      </c>
      <c r="AO140" s="3">
        <v>743</v>
      </c>
      <c r="AP140" s="19">
        <v>435</v>
      </c>
      <c r="AQ140" s="3">
        <v>144</v>
      </c>
      <c r="AR140" s="3">
        <v>512</v>
      </c>
      <c r="AS140" s="3">
        <v>384</v>
      </c>
      <c r="AT140" s="48" t="s">
        <v>45</v>
      </c>
      <c r="AU140" s="3">
        <f t="shared" si="22"/>
        <v>14</v>
      </c>
      <c r="AV140" s="3">
        <f t="shared" si="23"/>
        <v>115</v>
      </c>
      <c r="AW140" s="3">
        <f t="shared" si="24"/>
        <v>25</v>
      </c>
      <c r="AX140" s="48" t="s">
        <v>45</v>
      </c>
      <c r="AY140" s="3">
        <f t="shared" si="18"/>
        <v>130</v>
      </c>
      <c r="AZ140" s="3">
        <f t="shared" si="19"/>
        <v>397</v>
      </c>
      <c r="BA140" s="23">
        <f t="shared" si="20"/>
        <v>359</v>
      </c>
      <c r="BB140" s="3" t="s">
        <v>533</v>
      </c>
      <c r="BC140" s="3" t="s">
        <v>524</v>
      </c>
      <c r="BD140" s="3" t="s">
        <v>117</v>
      </c>
    </row>
    <row r="141" spans="1:58" x14ac:dyDescent="0.3">
      <c r="A141" s="10" t="s">
        <v>578</v>
      </c>
      <c r="B141" s="10" t="s">
        <v>576</v>
      </c>
      <c r="C141" t="s">
        <v>525</v>
      </c>
      <c r="D141" t="s">
        <v>477</v>
      </c>
      <c r="E141" t="s">
        <v>406</v>
      </c>
      <c r="F141" t="s">
        <v>409</v>
      </c>
      <c r="G141" s="40" t="s">
        <v>117</v>
      </c>
      <c r="H141" s="10" t="s">
        <v>117</v>
      </c>
      <c r="I141" s="10" t="s">
        <v>117</v>
      </c>
      <c r="J141" s="4">
        <v>1</v>
      </c>
      <c r="U141" s="10"/>
      <c r="V141" s="17" t="s">
        <v>117</v>
      </c>
      <c r="W141" t="s">
        <v>117</v>
      </c>
      <c r="X141" t="s">
        <v>117</v>
      </c>
      <c r="Y141" t="s">
        <v>117</v>
      </c>
      <c r="Z141" t="s">
        <v>117</v>
      </c>
      <c r="AA141" t="s">
        <v>117</v>
      </c>
      <c r="AB141" t="s">
        <v>117</v>
      </c>
      <c r="AC141">
        <v>3</v>
      </c>
      <c r="AE141" t="s">
        <v>117</v>
      </c>
      <c r="AH141" s="8" t="s">
        <v>117</v>
      </c>
      <c r="AI141" t="s">
        <v>117</v>
      </c>
      <c r="AJ141" s="10" t="s">
        <v>117</v>
      </c>
      <c r="AK141" t="e">
        <f t="shared" si="27"/>
        <v>#VALUE!</v>
      </c>
      <c r="AL141" t="e">
        <f t="shared" si="26"/>
        <v>#VALUE!</v>
      </c>
      <c r="AM141" s="8" t="s">
        <v>105</v>
      </c>
      <c r="AN141" t="s">
        <v>117</v>
      </c>
      <c r="AO141" t="s">
        <v>117</v>
      </c>
      <c r="AP141" s="17" t="s">
        <v>117</v>
      </c>
      <c r="AQ141" t="s">
        <v>117</v>
      </c>
      <c r="AR141" t="s">
        <v>117</v>
      </c>
      <c r="AS141" t="s">
        <v>117</v>
      </c>
      <c r="AT141" s="47" t="s">
        <v>8</v>
      </c>
      <c r="AU141" t="s">
        <v>117</v>
      </c>
      <c r="AV141" t="s">
        <v>117</v>
      </c>
      <c r="AW141" t="s">
        <v>117</v>
      </c>
      <c r="AX141" s="47" t="s">
        <v>8</v>
      </c>
      <c r="AY141" t="e">
        <f t="shared" si="18"/>
        <v>#VALUE!</v>
      </c>
      <c r="AZ141" t="e">
        <f t="shared" si="19"/>
        <v>#VALUE!</v>
      </c>
      <c r="BA141" s="8" t="e">
        <f t="shared" si="20"/>
        <v>#VALUE!</v>
      </c>
      <c r="BB141" t="s">
        <v>117</v>
      </c>
      <c r="BC141" t="s">
        <v>117</v>
      </c>
      <c r="BD141" t="s">
        <v>117</v>
      </c>
    </row>
    <row r="142" spans="1:58" x14ac:dyDescent="0.3">
      <c r="A142" s="10" t="s">
        <v>579</v>
      </c>
      <c r="B142" s="10" t="s">
        <v>577</v>
      </c>
      <c r="C142" t="s">
        <v>525</v>
      </c>
      <c r="D142" t="s">
        <v>477</v>
      </c>
      <c r="E142" t="s">
        <v>406</v>
      </c>
      <c r="F142" t="s">
        <v>409</v>
      </c>
      <c r="G142" s="40" t="s">
        <v>117</v>
      </c>
      <c r="H142" s="10" t="s">
        <v>117</v>
      </c>
      <c r="I142" s="10" t="s">
        <v>117</v>
      </c>
      <c r="J142" s="4">
        <v>1</v>
      </c>
      <c r="U142" s="10"/>
      <c r="V142" s="17" t="s">
        <v>117</v>
      </c>
      <c r="W142" t="s">
        <v>117</v>
      </c>
      <c r="X142" t="s">
        <v>117</v>
      </c>
      <c r="Y142" t="s">
        <v>117</v>
      </c>
      <c r="Z142" t="s">
        <v>117</v>
      </c>
      <c r="AA142" t="s">
        <v>117</v>
      </c>
      <c r="AB142" t="s">
        <v>117</v>
      </c>
      <c r="AC142">
        <v>3</v>
      </c>
      <c r="AE142" t="s">
        <v>117</v>
      </c>
      <c r="AH142" s="8" t="s">
        <v>117</v>
      </c>
      <c r="AI142" t="s">
        <v>117</v>
      </c>
      <c r="AJ142" s="10" t="s">
        <v>117</v>
      </c>
      <c r="AK142" t="e">
        <f t="shared" si="27"/>
        <v>#VALUE!</v>
      </c>
      <c r="AL142" t="e">
        <f t="shared" si="26"/>
        <v>#VALUE!</v>
      </c>
      <c r="AM142" s="8" t="s">
        <v>105</v>
      </c>
      <c r="AN142" t="s">
        <v>117</v>
      </c>
      <c r="AO142" t="s">
        <v>117</v>
      </c>
      <c r="AP142" s="17" t="s">
        <v>117</v>
      </c>
      <c r="AQ142" t="s">
        <v>117</v>
      </c>
      <c r="AR142" t="s">
        <v>117</v>
      </c>
      <c r="AS142" t="s">
        <v>117</v>
      </c>
      <c r="AT142" s="47" t="s">
        <v>8</v>
      </c>
      <c r="AU142" t="s">
        <v>117</v>
      </c>
      <c r="AV142" t="s">
        <v>117</v>
      </c>
      <c r="AW142" t="s">
        <v>117</v>
      </c>
      <c r="AX142" s="47" t="s">
        <v>8</v>
      </c>
      <c r="AY142" t="e">
        <f t="shared" si="18"/>
        <v>#VALUE!</v>
      </c>
      <c r="AZ142" t="e">
        <f t="shared" si="19"/>
        <v>#VALUE!</v>
      </c>
      <c r="BA142" s="8" t="e">
        <f t="shared" si="20"/>
        <v>#VALUE!</v>
      </c>
      <c r="BB142" t="s">
        <v>117</v>
      </c>
      <c r="BC142" t="s">
        <v>117</v>
      </c>
      <c r="BD142" t="s">
        <v>117</v>
      </c>
    </row>
    <row r="143" spans="1:58" x14ac:dyDescent="0.3">
      <c r="A143" s="10" t="s">
        <v>580</v>
      </c>
      <c r="B143" s="10" t="s">
        <v>589</v>
      </c>
      <c r="C143" t="s">
        <v>525</v>
      </c>
      <c r="D143" t="s">
        <v>477</v>
      </c>
      <c r="E143" t="s">
        <v>406</v>
      </c>
      <c r="F143" t="s">
        <v>409</v>
      </c>
      <c r="G143" s="40" t="s">
        <v>117</v>
      </c>
      <c r="H143" s="10" t="s">
        <v>117</v>
      </c>
      <c r="I143" s="10" t="s">
        <v>117</v>
      </c>
      <c r="J143" s="4">
        <v>1</v>
      </c>
      <c r="U143" s="10"/>
      <c r="V143" s="17" t="s">
        <v>117</v>
      </c>
      <c r="W143" t="s">
        <v>117</v>
      </c>
      <c r="X143" t="s">
        <v>117</v>
      </c>
      <c r="Y143" t="s">
        <v>117</v>
      </c>
      <c r="Z143" t="s">
        <v>117</v>
      </c>
      <c r="AA143" t="s">
        <v>117</v>
      </c>
      <c r="AB143" t="s">
        <v>117</v>
      </c>
      <c r="AC143">
        <v>3</v>
      </c>
      <c r="AE143" t="s">
        <v>117</v>
      </c>
      <c r="AH143" s="8" t="s">
        <v>117</v>
      </c>
      <c r="AI143" t="s">
        <v>117</v>
      </c>
      <c r="AJ143" s="10" t="s">
        <v>117</v>
      </c>
      <c r="AK143" t="e">
        <f t="shared" si="27"/>
        <v>#VALUE!</v>
      </c>
      <c r="AL143" t="e">
        <f t="shared" si="26"/>
        <v>#VALUE!</v>
      </c>
      <c r="AM143" s="8" t="s">
        <v>105</v>
      </c>
      <c r="AN143" t="s">
        <v>117</v>
      </c>
      <c r="AO143" t="s">
        <v>117</v>
      </c>
      <c r="AP143" s="17" t="s">
        <v>117</v>
      </c>
      <c r="AQ143" t="s">
        <v>117</v>
      </c>
      <c r="AR143" t="s">
        <v>117</v>
      </c>
      <c r="AS143" t="s">
        <v>117</v>
      </c>
      <c r="AT143" s="47" t="s">
        <v>8</v>
      </c>
      <c r="AU143" t="s">
        <v>117</v>
      </c>
      <c r="AV143" t="s">
        <v>117</v>
      </c>
      <c r="AW143" t="s">
        <v>117</v>
      </c>
      <c r="AX143" s="47" t="s">
        <v>8</v>
      </c>
      <c r="AY143" t="e">
        <f t="shared" ref="AY143:AY163" si="28">AQ143-AU143</f>
        <v>#VALUE!</v>
      </c>
      <c r="AZ143" t="e">
        <f t="shared" ref="AZ143:AZ163" si="29">AR143-AV143</f>
        <v>#VALUE!</v>
      </c>
      <c r="BA143" s="8" t="e">
        <f t="shared" ref="BA143:BA163" si="30">AS143-AW143</f>
        <v>#VALUE!</v>
      </c>
      <c r="BB143" t="s">
        <v>117</v>
      </c>
      <c r="BC143" t="s">
        <v>117</v>
      </c>
      <c r="BD143" t="s">
        <v>117</v>
      </c>
    </row>
    <row r="144" spans="1:58" x14ac:dyDescent="0.3">
      <c r="A144" s="10" t="s">
        <v>581</v>
      </c>
      <c r="B144" s="10" t="s">
        <v>590</v>
      </c>
      <c r="C144" t="s">
        <v>525</v>
      </c>
      <c r="D144" t="s">
        <v>477</v>
      </c>
      <c r="E144" t="s">
        <v>406</v>
      </c>
      <c r="F144" t="s">
        <v>409</v>
      </c>
      <c r="G144" s="40" t="s">
        <v>117</v>
      </c>
      <c r="H144" s="10" t="s">
        <v>117</v>
      </c>
      <c r="I144" s="10" t="s">
        <v>117</v>
      </c>
      <c r="J144" s="4">
        <v>1</v>
      </c>
      <c r="U144" s="10"/>
      <c r="V144" s="17" t="s">
        <v>117</v>
      </c>
      <c r="W144" t="s">
        <v>117</v>
      </c>
      <c r="X144" t="s">
        <v>117</v>
      </c>
      <c r="Y144" t="s">
        <v>117</v>
      </c>
      <c r="Z144" t="s">
        <v>117</v>
      </c>
      <c r="AA144" t="s">
        <v>117</v>
      </c>
      <c r="AB144" t="s">
        <v>117</v>
      </c>
      <c r="AC144">
        <v>3</v>
      </c>
      <c r="AE144" t="s">
        <v>117</v>
      </c>
      <c r="AH144" s="8" t="s">
        <v>117</v>
      </c>
      <c r="AI144" t="s">
        <v>117</v>
      </c>
      <c r="AJ144" s="10" t="s">
        <v>117</v>
      </c>
      <c r="AK144" t="e">
        <f t="shared" si="27"/>
        <v>#VALUE!</v>
      </c>
      <c r="AL144" t="e">
        <f t="shared" si="26"/>
        <v>#VALUE!</v>
      </c>
      <c r="AM144" s="8" t="s">
        <v>105</v>
      </c>
      <c r="AN144" t="s">
        <v>117</v>
      </c>
      <c r="AO144" t="s">
        <v>117</v>
      </c>
      <c r="AP144" s="17" t="s">
        <v>117</v>
      </c>
      <c r="AQ144" t="s">
        <v>117</v>
      </c>
      <c r="AR144" t="s">
        <v>117</v>
      </c>
      <c r="AS144" t="s">
        <v>117</v>
      </c>
      <c r="AT144" s="47" t="s">
        <v>8</v>
      </c>
      <c r="AU144" t="s">
        <v>117</v>
      </c>
      <c r="AV144" t="s">
        <v>117</v>
      </c>
      <c r="AW144" t="s">
        <v>117</v>
      </c>
      <c r="AX144" s="47" t="s">
        <v>8</v>
      </c>
      <c r="AY144" t="e">
        <f t="shared" si="28"/>
        <v>#VALUE!</v>
      </c>
      <c r="AZ144" t="e">
        <f t="shared" si="29"/>
        <v>#VALUE!</v>
      </c>
      <c r="BA144" s="8" t="e">
        <f t="shared" si="30"/>
        <v>#VALUE!</v>
      </c>
      <c r="BB144" t="s">
        <v>117</v>
      </c>
      <c r="BC144" t="s">
        <v>117</v>
      </c>
      <c r="BD144" t="s">
        <v>117</v>
      </c>
    </row>
    <row r="145" spans="1:56" x14ac:dyDescent="0.3">
      <c r="A145" s="10" t="s">
        <v>582</v>
      </c>
      <c r="B145" s="10" t="s">
        <v>591</v>
      </c>
      <c r="C145" t="s">
        <v>540</v>
      </c>
      <c r="D145" t="s">
        <v>477</v>
      </c>
      <c r="E145" t="s">
        <v>406</v>
      </c>
      <c r="F145" t="s">
        <v>409</v>
      </c>
      <c r="G145" s="40" t="s">
        <v>117</v>
      </c>
      <c r="H145" s="10" t="s">
        <v>117</v>
      </c>
      <c r="I145" s="10" t="s">
        <v>117</v>
      </c>
      <c r="J145" s="4">
        <v>1</v>
      </c>
      <c r="U145" s="10"/>
      <c r="V145" s="17" t="s">
        <v>117</v>
      </c>
      <c r="W145" t="s">
        <v>117</v>
      </c>
      <c r="X145" t="s">
        <v>117</v>
      </c>
      <c r="Y145" t="s">
        <v>117</v>
      </c>
      <c r="Z145" t="s">
        <v>117</v>
      </c>
      <c r="AA145" t="s">
        <v>117</v>
      </c>
      <c r="AB145" t="s">
        <v>117</v>
      </c>
      <c r="AC145">
        <v>3</v>
      </c>
      <c r="AE145" t="s">
        <v>117</v>
      </c>
      <c r="AH145" s="8" t="s">
        <v>117</v>
      </c>
      <c r="AI145" t="s">
        <v>117</v>
      </c>
      <c r="AJ145" s="10" t="s">
        <v>117</v>
      </c>
      <c r="AK145" t="e">
        <f t="shared" si="27"/>
        <v>#VALUE!</v>
      </c>
      <c r="AL145" t="e">
        <f t="shared" si="26"/>
        <v>#VALUE!</v>
      </c>
      <c r="AM145" s="8" t="s">
        <v>105</v>
      </c>
      <c r="AN145" t="s">
        <v>117</v>
      </c>
      <c r="AO145" t="s">
        <v>117</v>
      </c>
      <c r="AP145" s="17" t="s">
        <v>117</v>
      </c>
      <c r="AQ145" t="s">
        <v>117</v>
      </c>
      <c r="AR145" t="s">
        <v>117</v>
      </c>
      <c r="AS145" t="s">
        <v>117</v>
      </c>
      <c r="AT145" s="47" t="s">
        <v>8</v>
      </c>
      <c r="AU145" t="s">
        <v>117</v>
      </c>
      <c r="AV145" t="s">
        <v>117</v>
      </c>
      <c r="AW145" t="s">
        <v>117</v>
      </c>
      <c r="AX145" s="47" t="s">
        <v>8</v>
      </c>
      <c r="AY145" t="e">
        <f t="shared" si="28"/>
        <v>#VALUE!</v>
      </c>
      <c r="AZ145" t="e">
        <f t="shared" si="29"/>
        <v>#VALUE!</v>
      </c>
      <c r="BA145" s="8" t="e">
        <f t="shared" si="30"/>
        <v>#VALUE!</v>
      </c>
      <c r="BB145" t="s">
        <v>117</v>
      </c>
      <c r="BC145" t="s">
        <v>117</v>
      </c>
      <c r="BD145" t="s">
        <v>117</v>
      </c>
    </row>
    <row r="146" spans="1:56" x14ac:dyDescent="0.3">
      <c r="A146" s="10" t="s">
        <v>583</v>
      </c>
      <c r="B146" s="10" t="s">
        <v>592</v>
      </c>
      <c r="C146" t="s">
        <v>540</v>
      </c>
      <c r="D146" t="s">
        <v>477</v>
      </c>
      <c r="E146" t="s">
        <v>406</v>
      </c>
      <c r="F146" t="s">
        <v>409</v>
      </c>
      <c r="G146" s="40" t="s">
        <v>117</v>
      </c>
      <c r="H146" s="10" t="s">
        <v>117</v>
      </c>
      <c r="I146" s="10" t="s">
        <v>117</v>
      </c>
      <c r="J146" s="4">
        <v>1</v>
      </c>
      <c r="U146" s="10"/>
      <c r="V146" s="17" t="s">
        <v>117</v>
      </c>
      <c r="W146" t="s">
        <v>117</v>
      </c>
      <c r="X146" t="s">
        <v>117</v>
      </c>
      <c r="Y146" t="s">
        <v>117</v>
      </c>
      <c r="Z146" t="s">
        <v>117</v>
      </c>
      <c r="AA146" t="s">
        <v>117</v>
      </c>
      <c r="AB146" t="s">
        <v>117</v>
      </c>
      <c r="AC146">
        <v>3</v>
      </c>
      <c r="AE146" t="s">
        <v>117</v>
      </c>
      <c r="AH146" s="8" t="s">
        <v>117</v>
      </c>
      <c r="AI146" t="s">
        <v>117</v>
      </c>
      <c r="AJ146" s="10" t="s">
        <v>117</v>
      </c>
      <c r="AK146" t="e">
        <f t="shared" si="27"/>
        <v>#VALUE!</v>
      </c>
      <c r="AL146" t="e">
        <f t="shared" si="26"/>
        <v>#VALUE!</v>
      </c>
      <c r="AM146" s="8" t="s">
        <v>105</v>
      </c>
      <c r="AN146" t="s">
        <v>117</v>
      </c>
      <c r="AO146" t="s">
        <v>117</v>
      </c>
      <c r="AP146" s="17" t="s">
        <v>117</v>
      </c>
      <c r="AQ146" t="s">
        <v>117</v>
      </c>
      <c r="AR146" t="s">
        <v>117</v>
      </c>
      <c r="AS146" t="s">
        <v>117</v>
      </c>
      <c r="AT146" s="47" t="s">
        <v>8</v>
      </c>
      <c r="AU146" t="s">
        <v>117</v>
      </c>
      <c r="AV146" t="s">
        <v>117</v>
      </c>
      <c r="AW146" t="s">
        <v>117</v>
      </c>
      <c r="AX146" s="47" t="s">
        <v>8</v>
      </c>
      <c r="AY146" t="e">
        <f t="shared" si="28"/>
        <v>#VALUE!</v>
      </c>
      <c r="AZ146" t="e">
        <f t="shared" si="29"/>
        <v>#VALUE!</v>
      </c>
      <c r="BA146" s="8" t="e">
        <f t="shared" si="30"/>
        <v>#VALUE!</v>
      </c>
      <c r="BB146" t="s">
        <v>117</v>
      </c>
      <c r="BC146" t="s">
        <v>117</v>
      </c>
      <c r="BD146" t="s">
        <v>117</v>
      </c>
    </row>
    <row r="147" spans="1:56" x14ac:dyDescent="0.3">
      <c r="A147" s="10" t="s">
        <v>584</v>
      </c>
      <c r="B147" s="10" t="s">
        <v>593</v>
      </c>
      <c r="C147" t="s">
        <v>540</v>
      </c>
      <c r="D147" t="s">
        <v>477</v>
      </c>
      <c r="E147" t="s">
        <v>406</v>
      </c>
      <c r="F147" t="s">
        <v>409</v>
      </c>
      <c r="G147" s="40" t="s">
        <v>117</v>
      </c>
      <c r="H147" s="10" t="s">
        <v>117</v>
      </c>
      <c r="I147" s="10" t="s">
        <v>117</v>
      </c>
      <c r="J147" s="4">
        <v>1</v>
      </c>
      <c r="U147" s="10"/>
      <c r="V147" s="17" t="s">
        <v>117</v>
      </c>
      <c r="W147" t="s">
        <v>117</v>
      </c>
      <c r="X147" t="s">
        <v>117</v>
      </c>
      <c r="Y147" t="s">
        <v>117</v>
      </c>
      <c r="Z147" t="s">
        <v>117</v>
      </c>
      <c r="AA147" t="s">
        <v>117</v>
      </c>
      <c r="AB147" t="s">
        <v>117</v>
      </c>
      <c r="AC147">
        <v>3</v>
      </c>
      <c r="AE147" t="s">
        <v>117</v>
      </c>
      <c r="AH147" s="8" t="s">
        <v>117</v>
      </c>
      <c r="AI147" t="s">
        <v>117</v>
      </c>
      <c r="AJ147" s="10" t="s">
        <v>117</v>
      </c>
      <c r="AK147" t="e">
        <f t="shared" si="27"/>
        <v>#VALUE!</v>
      </c>
      <c r="AL147" t="e">
        <f t="shared" si="26"/>
        <v>#VALUE!</v>
      </c>
      <c r="AM147" s="8" t="s">
        <v>105</v>
      </c>
      <c r="AN147" t="s">
        <v>117</v>
      </c>
      <c r="AO147" t="s">
        <v>117</v>
      </c>
      <c r="AP147" s="17" t="s">
        <v>117</v>
      </c>
      <c r="AQ147" t="s">
        <v>117</v>
      </c>
      <c r="AR147" t="s">
        <v>117</v>
      </c>
      <c r="AS147" t="s">
        <v>117</v>
      </c>
      <c r="AT147" s="47" t="s">
        <v>8</v>
      </c>
      <c r="AU147" t="s">
        <v>117</v>
      </c>
      <c r="AV147" t="s">
        <v>117</v>
      </c>
      <c r="AW147" t="s">
        <v>117</v>
      </c>
      <c r="AX147" s="47" t="s">
        <v>8</v>
      </c>
      <c r="AY147" t="e">
        <f t="shared" si="28"/>
        <v>#VALUE!</v>
      </c>
      <c r="AZ147" t="e">
        <f t="shared" si="29"/>
        <v>#VALUE!</v>
      </c>
      <c r="BA147" s="8" t="e">
        <f t="shared" si="30"/>
        <v>#VALUE!</v>
      </c>
      <c r="BB147" t="s">
        <v>117</v>
      </c>
      <c r="BC147" t="s">
        <v>117</v>
      </c>
      <c r="BD147" t="s">
        <v>117</v>
      </c>
    </row>
    <row r="148" spans="1:56" x14ac:dyDescent="0.3">
      <c r="A148" s="10" t="s">
        <v>585</v>
      </c>
      <c r="B148" s="10" t="s">
        <v>594</v>
      </c>
      <c r="C148" t="s">
        <v>540</v>
      </c>
      <c r="D148" t="s">
        <v>477</v>
      </c>
      <c r="E148" t="s">
        <v>406</v>
      </c>
      <c r="F148" t="s">
        <v>409</v>
      </c>
      <c r="G148" s="40" t="s">
        <v>117</v>
      </c>
      <c r="H148" s="10" t="s">
        <v>117</v>
      </c>
      <c r="I148" s="10" t="s">
        <v>117</v>
      </c>
      <c r="J148" s="4">
        <v>1</v>
      </c>
      <c r="U148" s="10"/>
      <c r="V148" s="17" t="s">
        <v>117</v>
      </c>
      <c r="W148" t="s">
        <v>117</v>
      </c>
      <c r="X148" t="s">
        <v>117</v>
      </c>
      <c r="Y148" t="s">
        <v>117</v>
      </c>
      <c r="Z148" t="s">
        <v>117</v>
      </c>
      <c r="AA148" t="s">
        <v>117</v>
      </c>
      <c r="AB148" t="s">
        <v>117</v>
      </c>
      <c r="AC148">
        <v>3</v>
      </c>
      <c r="AE148" t="s">
        <v>117</v>
      </c>
      <c r="AH148" s="8" t="s">
        <v>117</v>
      </c>
      <c r="AI148" t="s">
        <v>117</v>
      </c>
      <c r="AJ148" s="10" t="s">
        <v>117</v>
      </c>
      <c r="AK148" t="e">
        <f t="shared" si="27"/>
        <v>#VALUE!</v>
      </c>
      <c r="AL148" t="e">
        <f t="shared" si="26"/>
        <v>#VALUE!</v>
      </c>
      <c r="AM148" s="8" t="s">
        <v>105</v>
      </c>
      <c r="AN148" t="s">
        <v>117</v>
      </c>
      <c r="AO148" t="s">
        <v>117</v>
      </c>
      <c r="AP148" s="17" t="s">
        <v>117</v>
      </c>
      <c r="AQ148" t="s">
        <v>117</v>
      </c>
      <c r="AR148" t="s">
        <v>117</v>
      </c>
      <c r="AS148" t="s">
        <v>117</v>
      </c>
      <c r="AT148" s="47" t="s">
        <v>8</v>
      </c>
      <c r="AU148" t="s">
        <v>117</v>
      </c>
      <c r="AV148" t="s">
        <v>117</v>
      </c>
      <c r="AW148" t="s">
        <v>117</v>
      </c>
      <c r="AX148" s="47" t="s">
        <v>8</v>
      </c>
      <c r="AY148" t="e">
        <f t="shared" si="28"/>
        <v>#VALUE!</v>
      </c>
      <c r="AZ148" t="e">
        <f t="shared" si="29"/>
        <v>#VALUE!</v>
      </c>
      <c r="BA148" s="8" t="e">
        <f t="shared" si="30"/>
        <v>#VALUE!</v>
      </c>
      <c r="BB148" t="s">
        <v>117</v>
      </c>
      <c r="BC148" t="s">
        <v>117</v>
      </c>
      <c r="BD148" t="s">
        <v>117</v>
      </c>
    </row>
    <row r="149" spans="1:56" s="33" customFormat="1" x14ac:dyDescent="0.3">
      <c r="A149" s="32" t="s">
        <v>586</v>
      </c>
      <c r="B149" s="32" t="s">
        <v>627</v>
      </c>
      <c r="C149" s="33" t="s">
        <v>525</v>
      </c>
      <c r="D149" s="33" t="s">
        <v>457</v>
      </c>
      <c r="E149" s="33" t="s">
        <v>406</v>
      </c>
      <c r="F149" s="33" t="s">
        <v>409</v>
      </c>
      <c r="G149" s="43" t="s">
        <v>625</v>
      </c>
      <c r="H149" s="32" t="s">
        <v>516</v>
      </c>
      <c r="I149" s="32" t="s">
        <v>117</v>
      </c>
      <c r="J149" s="34" t="s">
        <v>117</v>
      </c>
      <c r="U149" s="32"/>
      <c r="V149" s="35" t="s">
        <v>117</v>
      </c>
      <c r="W149" s="33">
        <v>6</v>
      </c>
      <c r="X149" s="33">
        <v>5</v>
      </c>
      <c r="Y149" s="33">
        <v>1</v>
      </c>
      <c r="Z149" s="33">
        <v>1</v>
      </c>
      <c r="AA149" s="33">
        <f t="shared" ref="AA149:AA160" si="31">X149+Y149</f>
        <v>6</v>
      </c>
      <c r="AB149" s="33" t="s">
        <v>117</v>
      </c>
      <c r="AC149" s="33">
        <v>3</v>
      </c>
      <c r="AE149" s="33" t="s">
        <v>94</v>
      </c>
      <c r="AH149" s="36" t="s">
        <v>96</v>
      </c>
      <c r="AJ149" s="32"/>
      <c r="AL149" s="33">
        <f t="shared" si="26"/>
        <v>74552.537876951479</v>
      </c>
      <c r="AM149" s="36" t="s">
        <v>105</v>
      </c>
      <c r="AN149" s="33">
        <v>173</v>
      </c>
      <c r="AO149" s="33">
        <v>743</v>
      </c>
      <c r="AP149" s="35">
        <v>435</v>
      </c>
      <c r="AQ149" s="33">
        <v>133</v>
      </c>
      <c r="AR149" s="33">
        <v>720</v>
      </c>
      <c r="AS149" s="33">
        <v>300</v>
      </c>
      <c r="AT149" s="51" t="s">
        <v>45</v>
      </c>
      <c r="AU149" s="33">
        <f t="shared" ref="AU149:AW153" si="32" xml:space="preserve"> _xlfn.FLOOR.MATH((AN149 - AQ149) / 2)</f>
        <v>20</v>
      </c>
      <c r="AV149" s="33">
        <f t="shared" si="32"/>
        <v>11</v>
      </c>
      <c r="AW149" s="33">
        <f t="shared" si="32"/>
        <v>67</v>
      </c>
      <c r="AX149" s="51" t="s">
        <v>45</v>
      </c>
      <c r="AY149" s="33">
        <f t="shared" si="28"/>
        <v>113</v>
      </c>
      <c r="AZ149" s="33">
        <f t="shared" si="29"/>
        <v>709</v>
      </c>
      <c r="BA149" s="36">
        <f t="shared" si="30"/>
        <v>233</v>
      </c>
      <c r="BB149" s="33" t="s">
        <v>533</v>
      </c>
      <c r="BC149" s="33" t="s">
        <v>524</v>
      </c>
      <c r="BD149" s="33" t="s">
        <v>616</v>
      </c>
    </row>
    <row r="150" spans="1:56" x14ac:dyDescent="0.3">
      <c r="A150" s="10" t="s">
        <v>587</v>
      </c>
      <c r="B150" s="10" t="s">
        <v>612</v>
      </c>
      <c r="C150" t="s">
        <v>540</v>
      </c>
      <c r="D150" t="s">
        <v>457</v>
      </c>
      <c r="E150" t="s">
        <v>406</v>
      </c>
      <c r="F150" t="s">
        <v>409</v>
      </c>
      <c r="G150" s="40" t="s">
        <v>595</v>
      </c>
      <c r="H150" s="10" t="s">
        <v>516</v>
      </c>
      <c r="I150" s="10" t="s">
        <v>598</v>
      </c>
      <c r="J150" s="4">
        <v>0</v>
      </c>
      <c r="K150">
        <v>1</v>
      </c>
      <c r="L150" s="10" t="s">
        <v>600</v>
      </c>
      <c r="M150">
        <v>0</v>
      </c>
      <c r="U150" s="10"/>
      <c r="V150" s="17" t="s">
        <v>117</v>
      </c>
      <c r="W150">
        <v>6</v>
      </c>
      <c r="X150">
        <v>5</v>
      </c>
      <c r="Y150">
        <v>1</v>
      </c>
      <c r="Z150">
        <v>1</v>
      </c>
      <c r="AA150">
        <f t="shared" si="31"/>
        <v>6</v>
      </c>
      <c r="AB150" t="s">
        <v>117</v>
      </c>
      <c r="AC150">
        <v>1</v>
      </c>
      <c r="AE150" t="s">
        <v>94</v>
      </c>
      <c r="AH150" s="8" t="s">
        <v>96</v>
      </c>
      <c r="AJ150" s="10"/>
      <c r="AL150">
        <f t="shared" si="26"/>
        <v>74552.537876951479</v>
      </c>
      <c r="AM150" s="8" t="s">
        <v>105</v>
      </c>
      <c r="AN150">
        <v>173</v>
      </c>
      <c r="AO150">
        <v>743</v>
      </c>
      <c r="AP150" s="17">
        <v>435</v>
      </c>
      <c r="AQ150">
        <v>133</v>
      </c>
      <c r="AR150">
        <v>720</v>
      </c>
      <c r="AS150">
        <v>300</v>
      </c>
      <c r="AT150" s="47" t="s">
        <v>45</v>
      </c>
      <c r="AU150">
        <f t="shared" si="32"/>
        <v>20</v>
      </c>
      <c r="AV150">
        <f t="shared" si="32"/>
        <v>11</v>
      </c>
      <c r="AW150">
        <f t="shared" si="32"/>
        <v>67</v>
      </c>
      <c r="AX150" s="47" t="s">
        <v>45</v>
      </c>
      <c r="AY150">
        <f t="shared" si="28"/>
        <v>113</v>
      </c>
      <c r="AZ150">
        <f t="shared" si="29"/>
        <v>709</v>
      </c>
      <c r="BA150" s="8">
        <f t="shared" si="30"/>
        <v>233</v>
      </c>
      <c r="BB150" t="s">
        <v>533</v>
      </c>
      <c r="BC150" t="s">
        <v>524</v>
      </c>
      <c r="BD150">
        <v>0</v>
      </c>
    </row>
    <row r="151" spans="1:56" x14ac:dyDescent="0.3">
      <c r="A151" s="10" t="s">
        <v>588</v>
      </c>
      <c r="B151" s="10" t="s">
        <v>614</v>
      </c>
      <c r="C151" t="s">
        <v>575</v>
      </c>
      <c r="D151" t="s">
        <v>457</v>
      </c>
      <c r="E151" t="s">
        <v>406</v>
      </c>
      <c r="F151" t="s">
        <v>409</v>
      </c>
      <c r="G151" s="40" t="s">
        <v>573</v>
      </c>
      <c r="H151" s="10" t="s">
        <v>574</v>
      </c>
      <c r="I151" s="10" t="s">
        <v>599</v>
      </c>
      <c r="J151" s="4">
        <v>0</v>
      </c>
      <c r="K151">
        <v>1</v>
      </c>
      <c r="L151" s="10" t="s">
        <v>601</v>
      </c>
      <c r="M151">
        <v>0</v>
      </c>
      <c r="U151" s="10"/>
      <c r="V151" s="17" t="s">
        <v>117</v>
      </c>
      <c r="W151">
        <v>6</v>
      </c>
      <c r="X151">
        <v>3</v>
      </c>
      <c r="Y151">
        <v>2</v>
      </c>
      <c r="Z151">
        <v>2</v>
      </c>
      <c r="AA151">
        <f t="shared" si="31"/>
        <v>5</v>
      </c>
      <c r="AB151" t="s">
        <v>117</v>
      </c>
      <c r="AC151">
        <v>1</v>
      </c>
      <c r="AE151" t="s">
        <v>94</v>
      </c>
      <c r="AH151" s="8" t="s">
        <v>96</v>
      </c>
      <c r="AJ151" s="10"/>
      <c r="AL151">
        <f t="shared" si="26"/>
        <v>62451.959152962088</v>
      </c>
      <c r="AM151" s="8" t="s">
        <v>105</v>
      </c>
      <c r="AN151">
        <v>173</v>
      </c>
      <c r="AO151">
        <v>743</v>
      </c>
      <c r="AP151" s="17">
        <v>435</v>
      </c>
      <c r="AQ151">
        <v>133</v>
      </c>
      <c r="AR151">
        <v>720</v>
      </c>
      <c r="AS151">
        <v>300</v>
      </c>
      <c r="AT151" s="47" t="s">
        <v>45</v>
      </c>
      <c r="AU151">
        <f t="shared" si="32"/>
        <v>20</v>
      </c>
      <c r="AV151">
        <f t="shared" si="32"/>
        <v>11</v>
      </c>
      <c r="AW151">
        <f t="shared" si="32"/>
        <v>67</v>
      </c>
      <c r="AX151" s="47" t="s">
        <v>45</v>
      </c>
      <c r="AY151">
        <f t="shared" si="28"/>
        <v>113</v>
      </c>
      <c r="AZ151">
        <f t="shared" si="29"/>
        <v>709</v>
      </c>
      <c r="BA151" s="8">
        <f t="shared" si="30"/>
        <v>233</v>
      </c>
      <c r="BB151" t="s">
        <v>533</v>
      </c>
      <c r="BC151" t="s">
        <v>524</v>
      </c>
      <c r="BD151">
        <v>0</v>
      </c>
    </row>
    <row r="152" spans="1:56" x14ac:dyDescent="0.3">
      <c r="A152" s="10" t="s">
        <v>596</v>
      </c>
      <c r="B152" s="10" t="s">
        <v>613</v>
      </c>
      <c r="C152" t="s">
        <v>540</v>
      </c>
      <c r="D152" t="s">
        <v>457</v>
      </c>
      <c r="E152" t="s">
        <v>406</v>
      </c>
      <c r="F152" t="s">
        <v>409</v>
      </c>
      <c r="G152" s="40" t="s">
        <v>595</v>
      </c>
      <c r="H152" s="10" t="s">
        <v>516</v>
      </c>
      <c r="I152" s="10" t="s">
        <v>117</v>
      </c>
      <c r="J152" s="4">
        <v>1</v>
      </c>
      <c r="U152" s="10"/>
      <c r="V152" s="17" t="s">
        <v>117</v>
      </c>
      <c r="W152">
        <v>6</v>
      </c>
      <c r="X152">
        <v>5</v>
      </c>
      <c r="Y152">
        <v>1</v>
      </c>
      <c r="Z152">
        <v>1</v>
      </c>
      <c r="AA152">
        <f t="shared" si="31"/>
        <v>6</v>
      </c>
      <c r="AB152" t="s">
        <v>117</v>
      </c>
      <c r="AC152">
        <v>1</v>
      </c>
      <c r="AE152" t="s">
        <v>94</v>
      </c>
      <c r="AH152" s="8" t="s">
        <v>96</v>
      </c>
      <c r="AJ152" s="10"/>
      <c r="AL152">
        <f t="shared" si="26"/>
        <v>74552.537876951479</v>
      </c>
      <c r="AM152" s="8" t="s">
        <v>105</v>
      </c>
      <c r="AN152">
        <v>173</v>
      </c>
      <c r="AO152">
        <v>743</v>
      </c>
      <c r="AP152" s="17">
        <v>435</v>
      </c>
      <c r="AQ152">
        <v>133</v>
      </c>
      <c r="AR152">
        <v>720</v>
      </c>
      <c r="AS152">
        <v>300</v>
      </c>
      <c r="AT152" s="47" t="s">
        <v>45</v>
      </c>
      <c r="AU152">
        <f t="shared" si="32"/>
        <v>20</v>
      </c>
      <c r="AV152">
        <f t="shared" si="32"/>
        <v>11</v>
      </c>
      <c r="AW152">
        <f t="shared" si="32"/>
        <v>67</v>
      </c>
      <c r="AX152" s="47" t="s">
        <v>45</v>
      </c>
      <c r="AY152">
        <f t="shared" si="28"/>
        <v>113</v>
      </c>
      <c r="AZ152">
        <f t="shared" si="29"/>
        <v>709</v>
      </c>
      <c r="BA152" s="8">
        <f t="shared" si="30"/>
        <v>233</v>
      </c>
      <c r="BB152" t="s">
        <v>533</v>
      </c>
      <c r="BC152" t="s">
        <v>524</v>
      </c>
      <c r="BD152">
        <v>0</v>
      </c>
    </row>
    <row r="153" spans="1:56" x14ac:dyDescent="0.3">
      <c r="A153" s="10" t="s">
        <v>597</v>
      </c>
      <c r="B153" s="10" t="s">
        <v>615</v>
      </c>
      <c r="C153" t="s">
        <v>575</v>
      </c>
      <c r="D153" t="s">
        <v>457</v>
      </c>
      <c r="E153" t="s">
        <v>406</v>
      </c>
      <c r="F153" t="s">
        <v>409</v>
      </c>
      <c r="G153" s="40" t="s">
        <v>573</v>
      </c>
      <c r="H153" s="10" t="s">
        <v>574</v>
      </c>
      <c r="I153" s="10" t="s">
        <v>117</v>
      </c>
      <c r="J153" s="4">
        <v>0</v>
      </c>
      <c r="K153">
        <v>1</v>
      </c>
      <c r="L153" s="10" t="s">
        <v>642</v>
      </c>
      <c r="U153" s="10"/>
      <c r="V153" s="17" t="s">
        <v>117</v>
      </c>
      <c r="W153">
        <v>6</v>
      </c>
      <c r="X153">
        <v>3</v>
      </c>
      <c r="Y153">
        <v>2</v>
      </c>
      <c r="Z153">
        <v>2</v>
      </c>
      <c r="AA153">
        <f t="shared" si="31"/>
        <v>5</v>
      </c>
      <c r="AB153" t="s">
        <v>117</v>
      </c>
      <c r="AC153">
        <v>1</v>
      </c>
      <c r="AE153" t="s">
        <v>94</v>
      </c>
      <c r="AH153" s="8" t="s">
        <v>96</v>
      </c>
      <c r="AJ153" s="10"/>
      <c r="AL153">
        <f t="shared" si="26"/>
        <v>62451.959152962088</v>
      </c>
      <c r="AM153" s="8" t="s">
        <v>105</v>
      </c>
      <c r="AN153">
        <v>173</v>
      </c>
      <c r="AO153">
        <v>743</v>
      </c>
      <c r="AP153" s="17">
        <v>435</v>
      </c>
      <c r="AQ153">
        <v>133</v>
      </c>
      <c r="AR153">
        <v>720</v>
      </c>
      <c r="AS153">
        <v>300</v>
      </c>
      <c r="AT153" s="47" t="s">
        <v>45</v>
      </c>
      <c r="AU153">
        <f t="shared" si="32"/>
        <v>20</v>
      </c>
      <c r="AV153">
        <f t="shared" si="32"/>
        <v>11</v>
      </c>
      <c r="AW153">
        <f t="shared" si="32"/>
        <v>67</v>
      </c>
      <c r="AX153" s="47" t="s">
        <v>45</v>
      </c>
      <c r="AY153">
        <f t="shared" si="28"/>
        <v>113</v>
      </c>
      <c r="AZ153">
        <f t="shared" si="29"/>
        <v>709</v>
      </c>
      <c r="BA153" s="8">
        <f t="shared" si="30"/>
        <v>233</v>
      </c>
      <c r="BB153" t="s">
        <v>533</v>
      </c>
      <c r="BC153" t="s">
        <v>524</v>
      </c>
      <c r="BD153">
        <v>0</v>
      </c>
    </row>
    <row r="154" spans="1:56" x14ac:dyDescent="0.3">
      <c r="A154" s="10" t="s">
        <v>602</v>
      </c>
      <c r="B154" s="10" t="s">
        <v>603</v>
      </c>
      <c r="C154" t="s">
        <v>514</v>
      </c>
      <c r="D154" t="s">
        <v>457</v>
      </c>
      <c r="E154" t="s">
        <v>406</v>
      </c>
      <c r="F154" t="s">
        <v>409</v>
      </c>
      <c r="G154" s="40" t="s">
        <v>604</v>
      </c>
      <c r="H154" s="10" t="s">
        <v>605</v>
      </c>
      <c r="I154" s="10" t="s">
        <v>117</v>
      </c>
      <c r="J154" s="4">
        <v>0</v>
      </c>
      <c r="K154">
        <v>1</v>
      </c>
      <c r="L154" s="10" t="s">
        <v>642</v>
      </c>
      <c r="U154" s="10"/>
      <c r="V154" s="17" t="s">
        <v>117</v>
      </c>
      <c r="W154">
        <v>6</v>
      </c>
      <c r="X154">
        <v>5</v>
      </c>
      <c r="Y154">
        <v>1</v>
      </c>
      <c r="Z154">
        <v>1</v>
      </c>
      <c r="AA154">
        <f t="shared" si="31"/>
        <v>6</v>
      </c>
      <c r="AB154" t="s">
        <v>117</v>
      </c>
      <c r="AC154">
        <v>3</v>
      </c>
      <c r="AE154" t="s">
        <v>94</v>
      </c>
      <c r="AH154" s="8" t="s">
        <v>96</v>
      </c>
      <c r="AI154" t="s">
        <v>117</v>
      </c>
      <c r="AJ154" s="10" t="s">
        <v>117</v>
      </c>
      <c r="AK154" t="e">
        <f t="shared" ref="AK154:AK159" si="33">AI154+AJ154</f>
        <v>#VALUE!</v>
      </c>
      <c r="AL154">
        <f t="shared" si="26"/>
        <v>61574.894649960152</v>
      </c>
      <c r="AM154" s="8" t="s">
        <v>105</v>
      </c>
      <c r="AN154">
        <v>125</v>
      </c>
      <c r="AO154">
        <v>1169</v>
      </c>
      <c r="AP154" s="17">
        <v>414</v>
      </c>
      <c r="AQ154">
        <v>96</v>
      </c>
      <c r="AR154">
        <v>960</v>
      </c>
      <c r="AS154">
        <v>256</v>
      </c>
      <c r="AT154" s="47" t="s">
        <v>45</v>
      </c>
      <c r="AU154">
        <v>14</v>
      </c>
      <c r="AV154">
        <v>104</v>
      </c>
      <c r="AW154">
        <v>79</v>
      </c>
      <c r="AX154" s="47" t="s">
        <v>45</v>
      </c>
      <c r="AY154">
        <f t="shared" si="28"/>
        <v>82</v>
      </c>
      <c r="AZ154">
        <f t="shared" si="29"/>
        <v>856</v>
      </c>
      <c r="BA154" s="8">
        <f t="shared" si="30"/>
        <v>177</v>
      </c>
      <c r="BB154" t="s">
        <v>617</v>
      </c>
      <c r="BC154" t="s">
        <v>618</v>
      </c>
      <c r="BD154">
        <v>0</v>
      </c>
    </row>
    <row r="155" spans="1:56" x14ac:dyDescent="0.3">
      <c r="A155" s="10" t="s">
        <v>610</v>
      </c>
      <c r="B155" s="10" t="s">
        <v>622</v>
      </c>
      <c r="C155" t="s">
        <v>525</v>
      </c>
      <c r="D155" t="s">
        <v>477</v>
      </c>
      <c r="E155" t="s">
        <v>406</v>
      </c>
      <c r="F155" t="s">
        <v>409</v>
      </c>
      <c r="G155" s="40" t="s">
        <v>623</v>
      </c>
      <c r="H155" s="10" t="s">
        <v>117</v>
      </c>
      <c r="I155" s="10" t="s">
        <v>117</v>
      </c>
      <c r="J155" s="4">
        <v>1</v>
      </c>
      <c r="U155" s="10"/>
      <c r="V155" s="17" t="s">
        <v>117</v>
      </c>
      <c r="W155">
        <v>6</v>
      </c>
      <c r="X155">
        <v>5</v>
      </c>
      <c r="Y155">
        <v>1</v>
      </c>
      <c r="Z155">
        <v>1</v>
      </c>
      <c r="AA155">
        <f t="shared" si="31"/>
        <v>6</v>
      </c>
      <c r="AB155" t="s">
        <v>117</v>
      </c>
      <c r="AC155">
        <v>3</v>
      </c>
      <c r="AE155" t="s">
        <v>94</v>
      </c>
      <c r="AH155" s="8" t="s">
        <v>96</v>
      </c>
      <c r="AI155" t="s">
        <v>117</v>
      </c>
      <c r="AJ155" s="10" t="s">
        <v>117</v>
      </c>
      <c r="AK155" t="e">
        <f t="shared" si="33"/>
        <v>#VALUE!</v>
      </c>
      <c r="AL155">
        <f t="shared" si="26"/>
        <v>74552.537876951479</v>
      </c>
      <c r="AM155" s="8" t="s">
        <v>105</v>
      </c>
      <c r="AN155">
        <v>173</v>
      </c>
      <c r="AO155">
        <v>743</v>
      </c>
      <c r="AP155" s="17">
        <v>435</v>
      </c>
      <c r="AQ155">
        <v>133</v>
      </c>
      <c r="AR155">
        <v>720</v>
      </c>
      <c r="AS155">
        <v>300</v>
      </c>
      <c r="AT155" s="47" t="s">
        <v>45</v>
      </c>
      <c r="AU155">
        <f t="shared" ref="AU155:AW160" si="34" xml:space="preserve"> _xlfn.FLOOR.MATH((AN155 - AQ155) / 2)</f>
        <v>20</v>
      </c>
      <c r="AV155">
        <f t="shared" si="34"/>
        <v>11</v>
      </c>
      <c r="AW155">
        <f t="shared" si="34"/>
        <v>67</v>
      </c>
      <c r="AX155" s="47" t="s">
        <v>45</v>
      </c>
      <c r="AY155">
        <f t="shared" si="28"/>
        <v>113</v>
      </c>
      <c r="AZ155">
        <f t="shared" si="29"/>
        <v>709</v>
      </c>
      <c r="BA155" s="8">
        <f t="shared" si="30"/>
        <v>233</v>
      </c>
      <c r="BB155" t="s">
        <v>619</v>
      </c>
      <c r="BC155" t="s">
        <v>620</v>
      </c>
      <c r="BD155">
        <v>0</v>
      </c>
    </row>
    <row r="156" spans="1:56" x14ac:dyDescent="0.3">
      <c r="A156" s="10" t="s">
        <v>611</v>
      </c>
      <c r="B156" s="10" t="s">
        <v>621</v>
      </c>
      <c r="C156" t="s">
        <v>525</v>
      </c>
      <c r="D156" t="s">
        <v>477</v>
      </c>
      <c r="E156" t="s">
        <v>406</v>
      </c>
      <c r="F156" t="s">
        <v>409</v>
      </c>
      <c r="G156" s="40" t="s">
        <v>624</v>
      </c>
      <c r="H156" s="10" t="s">
        <v>117</v>
      </c>
      <c r="I156" s="10" t="s">
        <v>117</v>
      </c>
      <c r="J156" s="4">
        <v>1</v>
      </c>
      <c r="U156" s="10"/>
      <c r="V156" s="17" t="s">
        <v>117</v>
      </c>
      <c r="W156">
        <v>6</v>
      </c>
      <c r="X156">
        <v>5</v>
      </c>
      <c r="Y156">
        <v>1</v>
      </c>
      <c r="Z156">
        <v>1</v>
      </c>
      <c r="AA156">
        <f t="shared" si="31"/>
        <v>6</v>
      </c>
      <c r="AB156" t="s">
        <v>117</v>
      </c>
      <c r="AC156">
        <v>3</v>
      </c>
      <c r="AE156" t="s">
        <v>94</v>
      </c>
      <c r="AH156" s="8" t="s">
        <v>96</v>
      </c>
      <c r="AI156" t="s">
        <v>117</v>
      </c>
      <c r="AJ156" s="10" t="s">
        <v>117</v>
      </c>
      <c r="AK156" t="e">
        <f t="shared" si="33"/>
        <v>#VALUE!</v>
      </c>
      <c r="AL156">
        <f t="shared" si="26"/>
        <v>74552.537876951479</v>
      </c>
      <c r="AM156" s="8" t="s">
        <v>105</v>
      </c>
      <c r="AN156">
        <v>173</v>
      </c>
      <c r="AO156">
        <v>743</v>
      </c>
      <c r="AP156" s="17">
        <v>435</v>
      </c>
      <c r="AQ156">
        <v>133</v>
      </c>
      <c r="AR156">
        <v>720</v>
      </c>
      <c r="AS156">
        <v>300</v>
      </c>
      <c r="AT156" s="47" t="s">
        <v>45</v>
      </c>
      <c r="AU156">
        <f t="shared" si="34"/>
        <v>20</v>
      </c>
      <c r="AV156">
        <f t="shared" si="34"/>
        <v>11</v>
      </c>
      <c r="AW156">
        <f t="shared" si="34"/>
        <v>67</v>
      </c>
      <c r="AX156" s="47" t="s">
        <v>45</v>
      </c>
      <c r="AY156">
        <f t="shared" si="28"/>
        <v>113</v>
      </c>
      <c r="AZ156">
        <f t="shared" si="29"/>
        <v>709</v>
      </c>
      <c r="BA156" s="8">
        <f t="shared" si="30"/>
        <v>233</v>
      </c>
      <c r="BB156" t="s">
        <v>619</v>
      </c>
      <c r="BC156" t="s">
        <v>620</v>
      </c>
      <c r="BD156">
        <v>0</v>
      </c>
    </row>
    <row r="157" spans="1:56" x14ac:dyDescent="0.3">
      <c r="A157" s="10" t="s">
        <v>626</v>
      </c>
      <c r="B157" s="10" t="s">
        <v>631</v>
      </c>
      <c r="C157" t="s">
        <v>525</v>
      </c>
      <c r="D157" t="s">
        <v>457</v>
      </c>
      <c r="E157" t="s">
        <v>406</v>
      </c>
      <c r="F157" t="s">
        <v>409</v>
      </c>
      <c r="G157" s="40" t="s">
        <v>628</v>
      </c>
      <c r="H157" s="10" t="s">
        <v>117</v>
      </c>
      <c r="I157" s="10" t="s">
        <v>117</v>
      </c>
      <c r="J157" s="4">
        <v>0</v>
      </c>
      <c r="L157" s="10"/>
      <c r="M157">
        <v>1</v>
      </c>
      <c r="N157" t="s">
        <v>641</v>
      </c>
      <c r="U157" s="10"/>
      <c r="V157" s="17">
        <v>1</v>
      </c>
      <c r="W157">
        <v>6</v>
      </c>
      <c r="X157">
        <v>5</v>
      </c>
      <c r="Y157">
        <v>1</v>
      </c>
      <c r="Z157">
        <v>1</v>
      </c>
      <c r="AA157">
        <f t="shared" si="31"/>
        <v>6</v>
      </c>
      <c r="AB157">
        <v>6</v>
      </c>
      <c r="AC157">
        <v>3</v>
      </c>
      <c r="AE157" t="s">
        <v>94</v>
      </c>
      <c r="AH157" s="8" t="s">
        <v>96</v>
      </c>
      <c r="AI157">
        <v>78575</v>
      </c>
      <c r="AJ157" s="10">
        <v>2477</v>
      </c>
      <c r="AK157">
        <f t="shared" si="33"/>
        <v>81052</v>
      </c>
      <c r="AL157">
        <f t="shared" si="26"/>
        <v>74552.537876951479</v>
      </c>
      <c r="AM157" s="8" t="s">
        <v>105</v>
      </c>
      <c r="AN157">
        <v>173</v>
      </c>
      <c r="AO157">
        <v>743</v>
      </c>
      <c r="AP157" s="17">
        <v>435</v>
      </c>
      <c r="AQ157">
        <v>133</v>
      </c>
      <c r="AR157">
        <v>720</v>
      </c>
      <c r="AS157">
        <v>300</v>
      </c>
      <c r="AT157" s="47" t="s">
        <v>45</v>
      </c>
      <c r="AU157">
        <f t="shared" si="34"/>
        <v>20</v>
      </c>
      <c r="AV157">
        <f t="shared" si="34"/>
        <v>11</v>
      </c>
      <c r="AW157">
        <f t="shared" si="34"/>
        <v>67</v>
      </c>
      <c r="AX157" s="47" t="s">
        <v>45</v>
      </c>
      <c r="AY157">
        <f t="shared" si="28"/>
        <v>113</v>
      </c>
      <c r="AZ157">
        <f t="shared" si="29"/>
        <v>709</v>
      </c>
      <c r="BA157" s="8">
        <f t="shared" si="30"/>
        <v>233</v>
      </c>
      <c r="BB157" t="s">
        <v>629</v>
      </c>
      <c r="BC157" t="s">
        <v>630</v>
      </c>
      <c r="BD157">
        <v>0</v>
      </c>
    </row>
    <row r="158" spans="1:56" x14ac:dyDescent="0.3">
      <c r="A158" t="s">
        <v>632</v>
      </c>
      <c r="B158" s="10" t="s">
        <v>519</v>
      </c>
      <c r="C158" t="s">
        <v>635</v>
      </c>
      <c r="D158" t="s">
        <v>457</v>
      </c>
      <c r="E158" t="s">
        <v>406</v>
      </c>
      <c r="F158" t="s">
        <v>636</v>
      </c>
      <c r="G158" s="38" t="s">
        <v>637</v>
      </c>
      <c r="H158" s="10" t="s">
        <v>638</v>
      </c>
      <c r="I158" s="10" t="s">
        <v>117</v>
      </c>
      <c r="J158" s="4">
        <v>1</v>
      </c>
      <c r="V158" s="17">
        <v>1</v>
      </c>
      <c r="W158">
        <v>3</v>
      </c>
      <c r="X158">
        <v>1</v>
      </c>
      <c r="Y158">
        <v>1</v>
      </c>
      <c r="Z158">
        <v>1</v>
      </c>
      <c r="AA158">
        <f t="shared" si="31"/>
        <v>2</v>
      </c>
      <c r="AB158">
        <v>2</v>
      </c>
      <c r="AC158">
        <v>1</v>
      </c>
      <c r="AI158" s="62">
        <v>76987</v>
      </c>
      <c r="AJ158" s="10">
        <v>4065</v>
      </c>
      <c r="AK158">
        <f t="shared" si="33"/>
        <v>81052</v>
      </c>
      <c r="AL158" s="61">
        <f t="shared" si="26"/>
        <v>25799.397179793126</v>
      </c>
      <c r="AN158">
        <v>200</v>
      </c>
      <c r="AO158">
        <v>400</v>
      </c>
      <c r="AP158" s="17">
        <v>400</v>
      </c>
      <c r="AQ158">
        <v>192</v>
      </c>
      <c r="AR158">
        <v>384</v>
      </c>
      <c r="AS158">
        <v>384</v>
      </c>
      <c r="AT158" s="47" t="s">
        <v>45</v>
      </c>
      <c r="AU158">
        <f t="shared" si="34"/>
        <v>4</v>
      </c>
      <c r="AV158">
        <f t="shared" si="34"/>
        <v>8</v>
      </c>
      <c r="AW158">
        <f t="shared" si="34"/>
        <v>8</v>
      </c>
      <c r="AX158" s="47" t="s">
        <v>45</v>
      </c>
      <c r="AY158">
        <f t="shared" si="28"/>
        <v>188</v>
      </c>
      <c r="AZ158">
        <f t="shared" si="29"/>
        <v>376</v>
      </c>
      <c r="BA158" s="8">
        <f t="shared" si="30"/>
        <v>376</v>
      </c>
      <c r="BB158" t="s">
        <v>639</v>
      </c>
      <c r="BC158" t="s">
        <v>524</v>
      </c>
      <c r="BD158">
        <v>0</v>
      </c>
    </row>
    <row r="159" spans="1:56" x14ac:dyDescent="0.3">
      <c r="A159" t="s">
        <v>633</v>
      </c>
      <c r="B159" s="10" t="s">
        <v>519</v>
      </c>
      <c r="C159" t="s">
        <v>635</v>
      </c>
      <c r="D159" t="s">
        <v>457</v>
      </c>
      <c r="E159" t="s">
        <v>406</v>
      </c>
      <c r="F159" t="s">
        <v>409</v>
      </c>
      <c r="G159" s="38" t="s">
        <v>637</v>
      </c>
      <c r="H159" s="10" t="s">
        <v>638</v>
      </c>
      <c r="I159" s="10" t="s">
        <v>117</v>
      </c>
      <c r="J159" s="4">
        <v>1</v>
      </c>
      <c r="V159" s="17">
        <v>1</v>
      </c>
      <c r="W159">
        <v>3</v>
      </c>
      <c r="X159">
        <v>1</v>
      </c>
      <c r="Y159">
        <v>1</v>
      </c>
      <c r="Z159">
        <v>1</v>
      </c>
      <c r="AA159">
        <f t="shared" si="31"/>
        <v>2</v>
      </c>
      <c r="AB159">
        <v>2</v>
      </c>
      <c r="AC159">
        <v>1</v>
      </c>
      <c r="AI159" s="62">
        <v>77419</v>
      </c>
      <c r="AJ159" s="10">
        <v>3633</v>
      </c>
      <c r="AK159">
        <f t="shared" si="33"/>
        <v>81052</v>
      </c>
      <c r="AL159" s="61">
        <f t="shared" si="26"/>
        <v>25799.397179793126</v>
      </c>
      <c r="AN159">
        <v>200</v>
      </c>
      <c r="AO159">
        <v>400</v>
      </c>
      <c r="AP159" s="17">
        <v>400</v>
      </c>
      <c r="AQ159">
        <v>192</v>
      </c>
      <c r="AR159">
        <v>384</v>
      </c>
      <c r="AS159">
        <v>384</v>
      </c>
      <c r="AT159" s="47" t="s">
        <v>45</v>
      </c>
      <c r="AU159">
        <f t="shared" si="34"/>
        <v>4</v>
      </c>
      <c r="AV159">
        <f t="shared" si="34"/>
        <v>8</v>
      </c>
      <c r="AW159">
        <f t="shared" si="34"/>
        <v>8</v>
      </c>
      <c r="AX159" s="47" t="s">
        <v>45</v>
      </c>
      <c r="AY159">
        <f t="shared" si="28"/>
        <v>188</v>
      </c>
      <c r="AZ159">
        <f t="shared" si="29"/>
        <v>376</v>
      </c>
      <c r="BA159" s="8">
        <f t="shared" si="30"/>
        <v>376</v>
      </c>
      <c r="BB159" t="s">
        <v>639</v>
      </c>
      <c r="BC159" t="s">
        <v>524</v>
      </c>
      <c r="BD159">
        <v>0</v>
      </c>
    </row>
    <row r="160" spans="1:56" x14ac:dyDescent="0.3">
      <c r="A160" t="s">
        <v>634</v>
      </c>
      <c r="B160" s="10" t="s">
        <v>519</v>
      </c>
      <c r="C160" t="s">
        <v>635</v>
      </c>
      <c r="D160" t="s">
        <v>457</v>
      </c>
      <c r="E160" t="s">
        <v>406</v>
      </c>
      <c r="F160" t="s">
        <v>430</v>
      </c>
      <c r="G160" s="38" t="s">
        <v>637</v>
      </c>
      <c r="H160" s="10" t="s">
        <v>638</v>
      </c>
      <c r="I160" s="10" t="s">
        <v>117</v>
      </c>
      <c r="J160" s="4">
        <v>1</v>
      </c>
      <c r="V160" s="17">
        <v>1</v>
      </c>
      <c r="W160">
        <v>3</v>
      </c>
      <c r="X160">
        <v>1</v>
      </c>
      <c r="Y160">
        <v>1</v>
      </c>
      <c r="Z160">
        <v>1</v>
      </c>
      <c r="AA160">
        <f t="shared" si="31"/>
        <v>2</v>
      </c>
      <c r="AB160">
        <v>2</v>
      </c>
      <c r="AC160">
        <v>1</v>
      </c>
      <c r="AI160" s="62">
        <v>77419</v>
      </c>
      <c r="AJ160" s="10">
        <v>3633</v>
      </c>
      <c r="AK160">
        <f>AI160+AJ160</f>
        <v>81052</v>
      </c>
      <c r="AL160" s="61">
        <f t="shared" si="26"/>
        <v>25799.397179793126</v>
      </c>
      <c r="AN160">
        <v>200</v>
      </c>
      <c r="AO160">
        <v>400</v>
      </c>
      <c r="AP160" s="17">
        <v>400</v>
      </c>
      <c r="AQ160">
        <v>192</v>
      </c>
      <c r="AR160">
        <v>384</v>
      </c>
      <c r="AS160">
        <v>384</v>
      </c>
      <c r="AT160" s="47" t="s">
        <v>45</v>
      </c>
      <c r="AU160">
        <f t="shared" si="34"/>
        <v>4</v>
      </c>
      <c r="AV160">
        <f t="shared" si="34"/>
        <v>8</v>
      </c>
      <c r="AW160">
        <f t="shared" si="34"/>
        <v>8</v>
      </c>
      <c r="AX160" s="47" t="s">
        <v>45</v>
      </c>
      <c r="AY160">
        <f t="shared" si="28"/>
        <v>188</v>
      </c>
      <c r="AZ160">
        <f t="shared" si="29"/>
        <v>376</v>
      </c>
      <c r="BA160" s="8">
        <f t="shared" si="30"/>
        <v>376</v>
      </c>
      <c r="BB160" t="s">
        <v>639</v>
      </c>
      <c r="BC160" t="s">
        <v>524</v>
      </c>
      <c r="BD160">
        <v>0</v>
      </c>
    </row>
    <row r="161" spans="1:56" s="33" customFormat="1" x14ac:dyDescent="0.3">
      <c r="A161" s="32" t="s">
        <v>655</v>
      </c>
      <c r="B161" s="32" t="s">
        <v>519</v>
      </c>
      <c r="C161" t="s">
        <v>635</v>
      </c>
      <c r="D161" t="s">
        <v>457</v>
      </c>
      <c r="E161" t="s">
        <v>406</v>
      </c>
      <c r="F161" t="s">
        <v>636</v>
      </c>
      <c r="G161" s="43" t="s">
        <v>645</v>
      </c>
      <c r="H161" s="32" t="s">
        <v>644</v>
      </c>
      <c r="I161" s="32" t="s">
        <v>662</v>
      </c>
      <c r="J161" s="34" t="s">
        <v>117</v>
      </c>
      <c r="U161" s="32"/>
      <c r="V161" s="35">
        <v>1</v>
      </c>
      <c r="W161">
        <v>3</v>
      </c>
      <c r="X161">
        <v>1</v>
      </c>
      <c r="Y161">
        <v>1</v>
      </c>
      <c r="Z161">
        <v>1</v>
      </c>
      <c r="AA161">
        <f t="shared" ref="AA161:AA163" si="35">X161+Y161</f>
        <v>2</v>
      </c>
      <c r="AB161">
        <v>2</v>
      </c>
      <c r="AC161">
        <v>1</v>
      </c>
      <c r="AD161"/>
      <c r="AE161"/>
      <c r="AF161"/>
      <c r="AG161"/>
      <c r="AH161" s="8"/>
      <c r="AI161" s="66">
        <v>12375</v>
      </c>
      <c r="AJ161" s="10">
        <v>68677</v>
      </c>
      <c r="AK161">
        <f>AI161+AJ161</f>
        <v>81052</v>
      </c>
      <c r="AL161" s="66">
        <f xml:space="preserve"> 1508.06553301511 + 0.00210606006752809 * (AQ161*AR161*AS161) + 441</f>
        <v>10373.30580312747</v>
      </c>
      <c r="AM161" s="36"/>
      <c r="AN161" s="33">
        <v>200</v>
      </c>
      <c r="AO161" s="33">
        <v>400</v>
      </c>
      <c r="AP161" s="35">
        <v>400</v>
      </c>
      <c r="AQ161" s="64">
        <v>100</v>
      </c>
      <c r="AR161" s="64">
        <v>200</v>
      </c>
      <c r="AS161" s="64">
        <v>200</v>
      </c>
      <c r="AT161" s="65" t="s">
        <v>45</v>
      </c>
      <c r="AU161" s="64">
        <f t="shared" ref="AU161" si="36" xml:space="preserve"> _xlfn.FLOOR.MATH((AN161 - AQ161) / 2)</f>
        <v>50</v>
      </c>
      <c r="AV161" s="64">
        <f t="shared" ref="AV161" si="37" xml:space="preserve"> _xlfn.FLOOR.MATH((AO161 - AR161) / 2)</f>
        <v>100</v>
      </c>
      <c r="AW161" s="64">
        <f t="shared" ref="AW161" si="38" xml:space="preserve"> _xlfn.FLOOR.MATH((AP161 - AS161) / 2)</f>
        <v>100</v>
      </c>
      <c r="AX161" s="51" t="s">
        <v>45</v>
      </c>
      <c r="AY161" s="33">
        <f t="shared" si="28"/>
        <v>50</v>
      </c>
      <c r="AZ161" s="33">
        <f t="shared" si="29"/>
        <v>100</v>
      </c>
      <c r="BA161" s="36">
        <f t="shared" si="30"/>
        <v>100</v>
      </c>
      <c r="BB161" s="33" t="s">
        <v>639</v>
      </c>
      <c r="BC161" s="33" t="s">
        <v>524</v>
      </c>
      <c r="BD161" s="33" t="s">
        <v>117</v>
      </c>
    </row>
    <row r="162" spans="1:56" s="33" customFormat="1" x14ac:dyDescent="0.3">
      <c r="A162" s="32" t="s">
        <v>656</v>
      </c>
      <c r="B162" s="32" t="s">
        <v>519</v>
      </c>
      <c r="C162" t="s">
        <v>635</v>
      </c>
      <c r="D162" t="s">
        <v>457</v>
      </c>
      <c r="E162" t="s">
        <v>406</v>
      </c>
      <c r="F162" t="s">
        <v>636</v>
      </c>
      <c r="G162" s="43" t="s">
        <v>643</v>
      </c>
      <c r="H162" s="32" t="s">
        <v>644</v>
      </c>
      <c r="I162" s="32" t="s">
        <v>661</v>
      </c>
      <c r="J162" s="34" t="s">
        <v>117</v>
      </c>
      <c r="U162" s="32"/>
      <c r="V162" s="35">
        <v>1</v>
      </c>
      <c r="W162">
        <v>3</v>
      </c>
      <c r="X162">
        <v>1</v>
      </c>
      <c r="Y162">
        <v>1</v>
      </c>
      <c r="Z162">
        <v>1</v>
      </c>
      <c r="AA162">
        <f t="shared" si="35"/>
        <v>2</v>
      </c>
      <c r="AB162">
        <v>2</v>
      </c>
      <c r="AC162">
        <v>1</v>
      </c>
      <c r="AD162"/>
      <c r="AE162"/>
      <c r="AF162"/>
      <c r="AG162"/>
      <c r="AH162" s="8"/>
      <c r="AI162" s="66">
        <v>12375</v>
      </c>
      <c r="AJ162" s="10">
        <v>68677</v>
      </c>
      <c r="AK162">
        <f>AI162+AJ162</f>
        <v>81052</v>
      </c>
      <c r="AL162" s="66">
        <f xml:space="preserve"> 1508.06553301511 + 0.00210606006752809 * (AQ162*AR162*AS162) + 441</f>
        <v>10373.30580312747</v>
      </c>
      <c r="AM162" s="36"/>
      <c r="AN162" s="33">
        <v>200</v>
      </c>
      <c r="AO162" s="33">
        <v>400</v>
      </c>
      <c r="AP162" s="35">
        <v>400</v>
      </c>
      <c r="AQ162" s="33">
        <v>100</v>
      </c>
      <c r="AR162" s="33">
        <v>200</v>
      </c>
      <c r="AS162" s="33">
        <v>200</v>
      </c>
      <c r="AT162" s="51" t="s">
        <v>45</v>
      </c>
      <c r="AU162" s="33">
        <f xml:space="preserve"> _xlfn.FLOOR.MATH((AN162 - AQ162) / 4)</f>
        <v>25</v>
      </c>
      <c r="AV162" s="33">
        <f xml:space="preserve"> _xlfn.FLOOR.MATH((AO162 - AR162) / 4)</f>
        <v>50</v>
      </c>
      <c r="AW162" s="33">
        <f xml:space="preserve"> _xlfn.FLOOR.MATH((AP162 - AS162) / 4)</f>
        <v>50</v>
      </c>
      <c r="AX162" s="51" t="s">
        <v>45</v>
      </c>
      <c r="AY162" s="33">
        <f t="shared" si="28"/>
        <v>75</v>
      </c>
      <c r="AZ162" s="33">
        <f t="shared" si="29"/>
        <v>150</v>
      </c>
      <c r="BA162" s="36">
        <f t="shared" si="30"/>
        <v>150</v>
      </c>
      <c r="BB162" s="33" t="s">
        <v>647</v>
      </c>
      <c r="BC162" s="33" t="s">
        <v>649</v>
      </c>
      <c r="BD162" s="33" t="s">
        <v>117</v>
      </c>
    </row>
    <row r="163" spans="1:56" s="33" customFormat="1" x14ac:dyDescent="0.3">
      <c r="A163" s="32" t="s">
        <v>657</v>
      </c>
      <c r="B163" s="32" t="s">
        <v>519</v>
      </c>
      <c r="C163" t="s">
        <v>635</v>
      </c>
      <c r="D163" t="s">
        <v>457</v>
      </c>
      <c r="E163" t="s">
        <v>406</v>
      </c>
      <c r="F163" t="s">
        <v>636</v>
      </c>
      <c r="G163" s="43" t="s">
        <v>643</v>
      </c>
      <c r="H163" s="32" t="s">
        <v>644</v>
      </c>
      <c r="I163" s="32" t="s">
        <v>661</v>
      </c>
      <c r="J163" s="34" t="s">
        <v>117</v>
      </c>
      <c r="U163" s="32"/>
      <c r="V163" s="35" t="s">
        <v>659</v>
      </c>
      <c r="W163">
        <v>3</v>
      </c>
      <c r="X163">
        <v>1</v>
      </c>
      <c r="Y163">
        <v>1</v>
      </c>
      <c r="Z163">
        <v>1</v>
      </c>
      <c r="AA163">
        <f t="shared" si="35"/>
        <v>2</v>
      </c>
      <c r="AB163">
        <v>2</v>
      </c>
      <c r="AC163">
        <v>1</v>
      </c>
      <c r="AD163"/>
      <c r="AE163"/>
      <c r="AF163"/>
      <c r="AG163"/>
      <c r="AH163" s="8"/>
      <c r="AI163" s="66">
        <v>12375</v>
      </c>
      <c r="AJ163" s="10">
        <v>68677</v>
      </c>
      <c r="AK163">
        <f t="shared" ref="AK163" si="39">AI163+AJ163</f>
        <v>81052</v>
      </c>
      <c r="AL163" s="66">
        <f xml:space="preserve"> 1508.06553301511 + 0.00210606006752809 * (AQ163*AR163*AS163) + 441</f>
        <v>10373.30580312747</v>
      </c>
      <c r="AM163" s="36"/>
      <c r="AN163" s="33">
        <v>200</v>
      </c>
      <c r="AO163" s="33">
        <v>400</v>
      </c>
      <c r="AP163" s="35">
        <v>400</v>
      </c>
      <c r="AQ163" s="33">
        <v>100</v>
      </c>
      <c r="AR163" s="33">
        <v>200</v>
      </c>
      <c r="AS163" s="33">
        <v>200</v>
      </c>
      <c r="AT163" s="51" t="s">
        <v>45</v>
      </c>
      <c r="AU163" s="33">
        <f xml:space="preserve"> _xlfn.FLOOR.MATH((AN163 - AQ163) / 6)</f>
        <v>16</v>
      </c>
      <c r="AV163" s="33">
        <f xml:space="preserve"> _xlfn.FLOOR.MATH((AO163 - AR163) / 6)</f>
        <v>33</v>
      </c>
      <c r="AW163" s="33">
        <f xml:space="preserve"> _xlfn.FLOOR.MATH((AP163 - AS163) / 6)</f>
        <v>33</v>
      </c>
      <c r="AX163" s="51" t="s">
        <v>45</v>
      </c>
      <c r="AY163" s="33">
        <f t="shared" si="28"/>
        <v>84</v>
      </c>
      <c r="AZ163" s="33">
        <f t="shared" si="29"/>
        <v>167</v>
      </c>
      <c r="BA163" s="36">
        <f t="shared" si="30"/>
        <v>167</v>
      </c>
      <c r="BB163" s="33" t="s">
        <v>647</v>
      </c>
      <c r="BC163" s="33" t="s">
        <v>648</v>
      </c>
      <c r="BD163" s="33" t="s">
        <v>117</v>
      </c>
    </row>
    <row r="164" spans="1:56" s="33" customFormat="1" x14ac:dyDescent="0.3">
      <c r="A164" s="32" t="s">
        <v>653</v>
      </c>
      <c r="B164" s="32" t="s">
        <v>519</v>
      </c>
      <c r="C164" t="s">
        <v>635</v>
      </c>
      <c r="D164" t="s">
        <v>457</v>
      </c>
      <c r="E164" t="s">
        <v>406</v>
      </c>
      <c r="F164" t="s">
        <v>636</v>
      </c>
      <c r="G164" s="43" t="s">
        <v>646</v>
      </c>
      <c r="H164" s="32" t="s">
        <v>644</v>
      </c>
      <c r="I164" s="32" t="s">
        <v>660</v>
      </c>
      <c r="J164" s="34" t="s">
        <v>117</v>
      </c>
      <c r="U164" s="32"/>
      <c r="V164" s="35" t="s">
        <v>659</v>
      </c>
      <c r="W164">
        <v>3</v>
      </c>
      <c r="X164">
        <v>1</v>
      </c>
      <c r="Y164">
        <v>1</v>
      </c>
      <c r="Z164">
        <v>1</v>
      </c>
      <c r="AA164">
        <f t="shared" ref="AA164" si="40">X164+Y164</f>
        <v>2</v>
      </c>
      <c r="AB164">
        <v>2</v>
      </c>
      <c r="AC164">
        <v>1</v>
      </c>
      <c r="AD164"/>
      <c r="AE164"/>
      <c r="AF164"/>
      <c r="AG164"/>
      <c r="AH164" s="8"/>
      <c r="AI164" s="66">
        <v>22929</v>
      </c>
      <c r="AJ164" s="10">
        <v>58123</v>
      </c>
      <c r="AK164">
        <f t="shared" ref="AK164" si="41">AI164+AJ164</f>
        <v>81052</v>
      </c>
      <c r="AL164" s="66">
        <f xml:space="preserve"> 1508.06553301511 + 0.00210606006752809 * (AQ164*AR164*AS164) + 441</f>
        <v>18800.713587581395</v>
      </c>
      <c r="AM164" s="36"/>
      <c r="AN164" s="33">
        <v>200</v>
      </c>
      <c r="AO164" s="33">
        <v>400</v>
      </c>
      <c r="AP164" s="35">
        <v>400</v>
      </c>
      <c r="AQ164" s="33">
        <f xml:space="preserve"> _xlfn.FLOOR.MATH(AQ161*1.26)</f>
        <v>126</v>
      </c>
      <c r="AR164" s="33">
        <f t="shared" ref="AR164:AS164" si="42" xml:space="preserve"> _xlfn.FLOOR.MATH(AR161*1.26)</f>
        <v>252</v>
      </c>
      <c r="AS164" s="33">
        <f t="shared" si="42"/>
        <v>252</v>
      </c>
      <c r="AT164" s="51" t="s">
        <v>45</v>
      </c>
      <c r="AU164" s="33">
        <f t="shared" ref="AU164:AU165" si="43" xml:space="preserve"> _xlfn.FLOOR.MATH((AN164 - AQ164) / 2)</f>
        <v>37</v>
      </c>
      <c r="AV164" s="33">
        <f t="shared" ref="AV164:AV165" si="44" xml:space="preserve"> _xlfn.FLOOR.MATH((AO164 - AR164) / 2)</f>
        <v>74</v>
      </c>
      <c r="AW164" s="33">
        <f t="shared" ref="AW164:AW165" si="45" xml:space="preserve"> _xlfn.FLOOR.MATH((AP164 - AS164) / 2)</f>
        <v>74</v>
      </c>
      <c r="AX164" s="51" t="s">
        <v>45</v>
      </c>
      <c r="AY164" s="33">
        <f t="shared" ref="AY164" si="46">AQ164-AU164</f>
        <v>89</v>
      </c>
      <c r="AZ164" s="33">
        <f t="shared" ref="AZ164" si="47">AR164-AV164</f>
        <v>178</v>
      </c>
      <c r="BA164" s="36">
        <f t="shared" ref="BA164" si="48">AS164-AW164</f>
        <v>178</v>
      </c>
      <c r="BB164" s="33" t="s">
        <v>651</v>
      </c>
      <c r="BC164" s="33" t="s">
        <v>650</v>
      </c>
      <c r="BD164" s="33" t="s">
        <v>117</v>
      </c>
    </row>
    <row r="165" spans="1:56" s="33" customFormat="1" x14ac:dyDescent="0.3">
      <c r="A165" s="32" t="s">
        <v>654</v>
      </c>
      <c r="B165" s="32" t="s">
        <v>519</v>
      </c>
      <c r="C165" t="s">
        <v>635</v>
      </c>
      <c r="D165" t="s">
        <v>457</v>
      </c>
      <c r="E165" t="s">
        <v>406</v>
      </c>
      <c r="F165" t="s">
        <v>636</v>
      </c>
      <c r="G165" s="43" t="s">
        <v>646</v>
      </c>
      <c r="H165" s="32" t="s">
        <v>644</v>
      </c>
      <c r="I165" s="32" t="s">
        <v>663</v>
      </c>
      <c r="J165" s="34" t="s">
        <v>117</v>
      </c>
      <c r="U165" s="32"/>
      <c r="V165" s="35" t="s">
        <v>659</v>
      </c>
      <c r="W165">
        <v>3</v>
      </c>
      <c r="X165">
        <v>1</v>
      </c>
      <c r="Y165">
        <v>1</v>
      </c>
      <c r="Z165">
        <v>1</v>
      </c>
      <c r="AA165">
        <f t="shared" ref="AA165" si="49">X165+Y165</f>
        <v>2</v>
      </c>
      <c r="AB165">
        <v>2</v>
      </c>
      <c r="AC165">
        <v>1</v>
      </c>
      <c r="AD165"/>
      <c r="AE165"/>
      <c r="AF165"/>
      <c r="AG165"/>
      <c r="AH165" s="8"/>
      <c r="AI165" s="66">
        <v>45679</v>
      </c>
      <c r="AJ165" s="10">
        <v>35373</v>
      </c>
      <c r="AK165">
        <f t="shared" ref="AK165" si="50">AI165+AJ165</f>
        <v>81052</v>
      </c>
      <c r="AL165" s="66">
        <f xml:space="preserve"> 1508.06553301511 + 0.00210606006752809 * (AQ165*AR165*AS165) + 441</f>
        <v>35387.533012896296</v>
      </c>
      <c r="AM165" s="36"/>
      <c r="AN165" s="33">
        <v>200</v>
      </c>
      <c r="AO165" s="33">
        <v>400</v>
      </c>
      <c r="AP165" s="35">
        <v>400</v>
      </c>
      <c r="AQ165" s="33">
        <f xml:space="preserve"> _xlfn.FLOOR.MATH(AQ162*1.26*1.26)</f>
        <v>158</v>
      </c>
      <c r="AR165" s="33">
        <f xml:space="preserve"> _xlfn.FLOOR.MATH(AR162*1.26*1.26)</f>
        <v>317</v>
      </c>
      <c r="AS165" s="33">
        <f xml:space="preserve"> _xlfn.FLOOR.MATH(AS162*1.26*1.26)</f>
        <v>317</v>
      </c>
      <c r="AT165" s="51" t="s">
        <v>45</v>
      </c>
      <c r="AU165" s="33">
        <f t="shared" si="43"/>
        <v>21</v>
      </c>
      <c r="AV165" s="33">
        <f t="shared" si="44"/>
        <v>41</v>
      </c>
      <c r="AW165" s="33">
        <f t="shared" si="45"/>
        <v>41</v>
      </c>
      <c r="AX165" s="51" t="s">
        <v>45</v>
      </c>
      <c r="AY165" s="33">
        <f t="shared" ref="AY165" si="51">AQ165-AU165</f>
        <v>137</v>
      </c>
      <c r="AZ165" s="33">
        <f t="shared" ref="AZ165" si="52">AR165-AV165</f>
        <v>276</v>
      </c>
      <c r="BA165" s="36">
        <f t="shared" ref="BA165" si="53">AS165-AW165</f>
        <v>276</v>
      </c>
      <c r="BB165" s="33" t="s">
        <v>652</v>
      </c>
      <c r="BC165" s="33" t="s">
        <v>650</v>
      </c>
      <c r="BD165" s="33" t="s">
        <v>117</v>
      </c>
    </row>
    <row r="166" spans="1:56" s="33" customFormat="1" x14ac:dyDescent="0.3">
      <c r="A166" s="32"/>
      <c r="B166" s="32"/>
      <c r="C166"/>
      <c r="D166"/>
      <c r="E166"/>
      <c r="F166"/>
      <c r="G166" s="43"/>
      <c r="H166" s="32"/>
      <c r="I166" s="32"/>
      <c r="J166" s="34"/>
      <c r="U166" s="32"/>
      <c r="V166" s="35"/>
      <c r="W166"/>
      <c r="X166"/>
      <c r="Y166"/>
      <c r="Z166"/>
      <c r="AA166"/>
      <c r="AB166"/>
      <c r="AC166"/>
      <c r="AD166"/>
      <c r="AE166"/>
      <c r="AF166"/>
      <c r="AG166"/>
      <c r="AH166" s="8"/>
      <c r="AI166"/>
      <c r="AJ166"/>
      <c r="AK166"/>
      <c r="AL166"/>
      <c r="AM166" s="8"/>
      <c r="AN166"/>
      <c r="AO166"/>
      <c r="AP166" s="17"/>
      <c r="AQ166"/>
      <c r="AR166"/>
      <c r="AS166"/>
      <c r="AT166" s="47"/>
      <c r="AU166"/>
      <c r="AV166"/>
      <c r="AW166"/>
      <c r="AX166" s="47"/>
      <c r="BA166" s="36"/>
    </row>
    <row r="169" spans="1:56" x14ac:dyDescent="0.3">
      <c r="A169" s="32" t="s">
        <v>658</v>
      </c>
      <c r="B169" s="10" t="s">
        <v>640</v>
      </c>
      <c r="C169" t="s">
        <v>525</v>
      </c>
      <c r="D169" t="s">
        <v>457</v>
      </c>
      <c r="E169" t="s">
        <v>406</v>
      </c>
      <c r="F169" s="2" t="s">
        <v>636</v>
      </c>
      <c r="G169" s="40" t="s">
        <v>117</v>
      </c>
      <c r="H169" s="10" t="s">
        <v>117</v>
      </c>
      <c r="I169" s="10" t="s">
        <v>117</v>
      </c>
      <c r="J169" s="4" t="s">
        <v>117</v>
      </c>
      <c r="U169" s="10"/>
      <c r="V169" s="17" t="s">
        <v>117</v>
      </c>
      <c r="W169" t="s">
        <v>117</v>
      </c>
      <c r="X169" t="s">
        <v>117</v>
      </c>
      <c r="Y169" t="s">
        <v>117</v>
      </c>
      <c r="Z169" t="s">
        <v>117</v>
      </c>
      <c r="AA169" t="s">
        <v>117</v>
      </c>
      <c r="AB169" t="s">
        <v>117</v>
      </c>
      <c r="AC169" t="s">
        <v>117</v>
      </c>
      <c r="AE169" t="s">
        <v>117</v>
      </c>
      <c r="AH169" s="8" t="s">
        <v>117</v>
      </c>
      <c r="AI169" t="s">
        <v>117</v>
      </c>
      <c r="AJ169" t="s">
        <v>117</v>
      </c>
      <c r="AK169" t="e">
        <f>AI169+AJ169</f>
        <v>#VALUE!</v>
      </c>
      <c r="AL169" t="e">
        <f xml:space="preserve"> 1508.06553301511 + 0.00210606006752809 * (AQ169*AR169*AS169) * (AA169 / 5) + 441</f>
        <v>#VALUE!</v>
      </c>
      <c r="AM169" s="8" t="s">
        <v>105</v>
      </c>
      <c r="AN169" t="s">
        <v>117</v>
      </c>
      <c r="AO169" t="s">
        <v>117</v>
      </c>
      <c r="AP169" s="17" t="s">
        <v>117</v>
      </c>
      <c r="AQ169" t="s">
        <v>117</v>
      </c>
      <c r="AR169" t="s">
        <v>117</v>
      </c>
      <c r="AS169" t="s">
        <v>117</v>
      </c>
      <c r="AT169" s="47" t="s">
        <v>8</v>
      </c>
      <c r="AU169" t="s">
        <v>117</v>
      </c>
      <c r="AV169" t="s">
        <v>117</v>
      </c>
      <c r="AW169" t="s">
        <v>117</v>
      </c>
      <c r="AX169" s="47" t="s">
        <v>8</v>
      </c>
      <c r="AY169" t="e">
        <f t="shared" ref="AY169:BA170" si="54">AQ169-AU169</f>
        <v>#VALUE!</v>
      </c>
      <c r="AZ169" t="e">
        <f t="shared" si="54"/>
        <v>#VALUE!</v>
      </c>
      <c r="BA169" s="8" t="e">
        <f t="shared" si="54"/>
        <v>#VALUE!</v>
      </c>
      <c r="BB169" t="s">
        <v>117</v>
      </c>
      <c r="BC169" t="s">
        <v>117</v>
      </c>
      <c r="BD169" t="s">
        <v>117</v>
      </c>
    </row>
    <row r="170" spans="1:56" x14ac:dyDescent="0.3">
      <c r="A170" s="10" t="s">
        <v>117</v>
      </c>
      <c r="B170" s="10" t="s">
        <v>117</v>
      </c>
      <c r="C170" t="s">
        <v>117</v>
      </c>
      <c r="D170" t="s">
        <v>117</v>
      </c>
      <c r="E170" t="s">
        <v>117</v>
      </c>
      <c r="F170" t="s">
        <v>117</v>
      </c>
      <c r="G170" s="40" t="s">
        <v>117</v>
      </c>
      <c r="H170" s="10" t="s">
        <v>117</v>
      </c>
      <c r="I170" s="10" t="s">
        <v>117</v>
      </c>
      <c r="J170" s="4" t="s">
        <v>117</v>
      </c>
      <c r="U170" s="10"/>
      <c r="V170" s="17" t="s">
        <v>117</v>
      </c>
      <c r="W170" t="s">
        <v>117</v>
      </c>
      <c r="X170" t="s">
        <v>117</v>
      </c>
      <c r="Y170" t="s">
        <v>117</v>
      </c>
      <c r="Z170" t="s">
        <v>117</v>
      </c>
      <c r="AA170" t="s">
        <v>117</v>
      </c>
      <c r="AB170" t="s">
        <v>117</v>
      </c>
      <c r="AC170" t="s">
        <v>117</v>
      </c>
      <c r="AE170" t="s">
        <v>117</v>
      </c>
      <c r="AH170" s="8" t="s">
        <v>117</v>
      </c>
      <c r="AI170" t="s">
        <v>117</v>
      </c>
      <c r="AJ170" t="s">
        <v>117</v>
      </c>
      <c r="AK170" t="e">
        <f>AI170+AJ170</f>
        <v>#VALUE!</v>
      </c>
      <c r="AL170" t="e">
        <f xml:space="preserve"> 1508.06553301511 + 0.00210606006752809 * (AQ170*AR170*AS170) * (AA170 / 5) + 441</f>
        <v>#VALUE!</v>
      </c>
      <c r="AM170" s="8" t="s">
        <v>105</v>
      </c>
      <c r="AN170" t="s">
        <v>117</v>
      </c>
      <c r="AO170" t="s">
        <v>117</v>
      </c>
      <c r="AP170" s="17" t="s">
        <v>117</v>
      </c>
      <c r="AQ170" t="s">
        <v>117</v>
      </c>
      <c r="AR170" t="s">
        <v>117</v>
      </c>
      <c r="AS170" t="s">
        <v>117</v>
      </c>
      <c r="AT170" s="47" t="s">
        <v>8</v>
      </c>
      <c r="AU170" t="s">
        <v>117</v>
      </c>
      <c r="AV170" t="s">
        <v>117</v>
      </c>
      <c r="AW170" t="s">
        <v>117</v>
      </c>
      <c r="AX170" s="47" t="s">
        <v>8</v>
      </c>
      <c r="AY170" t="e">
        <f t="shared" si="54"/>
        <v>#VALUE!</v>
      </c>
      <c r="AZ170" t="e">
        <f t="shared" si="54"/>
        <v>#VALUE!</v>
      </c>
      <c r="BA170" s="8" t="e">
        <f t="shared" si="54"/>
        <v>#VALUE!</v>
      </c>
      <c r="BB170" t="s">
        <v>117</v>
      </c>
      <c r="BC170" t="s">
        <v>117</v>
      </c>
      <c r="BD170" t="s">
        <v>117</v>
      </c>
    </row>
    <row r="171" spans="1:56" x14ac:dyDescent="0.3">
      <c r="A171" s="10" t="s">
        <v>117</v>
      </c>
      <c r="B171" s="10" t="s">
        <v>117</v>
      </c>
      <c r="C171" t="s">
        <v>117</v>
      </c>
      <c r="D171" t="s">
        <v>117</v>
      </c>
      <c r="E171" t="s">
        <v>117</v>
      </c>
      <c r="F171" t="s">
        <v>117</v>
      </c>
      <c r="G171" s="40" t="s">
        <v>117</v>
      </c>
      <c r="H171" s="10" t="s">
        <v>117</v>
      </c>
      <c r="I171" s="10" t="s">
        <v>117</v>
      </c>
      <c r="J171" s="4" t="s">
        <v>117</v>
      </c>
      <c r="U171" s="10"/>
      <c r="V171" s="17" t="s">
        <v>117</v>
      </c>
      <c r="W171" t="s">
        <v>117</v>
      </c>
      <c r="X171" t="s">
        <v>117</v>
      </c>
      <c r="Y171" t="s">
        <v>117</v>
      </c>
      <c r="Z171" t="s">
        <v>117</v>
      </c>
      <c r="AA171" t="s">
        <v>117</v>
      </c>
      <c r="AB171" t="s">
        <v>117</v>
      </c>
      <c r="AC171" t="s">
        <v>117</v>
      </c>
      <c r="AE171" t="s">
        <v>117</v>
      </c>
      <c r="AH171" s="8" t="s">
        <v>117</v>
      </c>
      <c r="AI171" t="s">
        <v>117</v>
      </c>
      <c r="AJ171" t="s">
        <v>117</v>
      </c>
      <c r="AK171" t="e">
        <f>AI171+AJ171</f>
        <v>#VALUE!</v>
      </c>
      <c r="AL171" t="e">
        <f xml:space="preserve"> 1508.06553301511 + 0.00210606006752809 * (AQ171*AR171*AS171) * (AA171 / 5) + 441</f>
        <v>#VALUE!</v>
      </c>
      <c r="AM171" s="8" t="s">
        <v>105</v>
      </c>
      <c r="AN171" t="s">
        <v>117</v>
      </c>
      <c r="AO171" t="s">
        <v>117</v>
      </c>
      <c r="AP171" s="17" t="s">
        <v>117</v>
      </c>
      <c r="AQ171" t="s">
        <v>117</v>
      </c>
      <c r="AR171" t="s">
        <v>117</v>
      </c>
      <c r="AS171" t="s">
        <v>117</v>
      </c>
      <c r="AT171" s="47" t="s">
        <v>8</v>
      </c>
      <c r="AU171" t="s">
        <v>117</v>
      </c>
      <c r="AV171" t="s">
        <v>117</v>
      </c>
      <c r="AW171" t="s">
        <v>117</v>
      </c>
      <c r="AX171" s="47" t="s">
        <v>8</v>
      </c>
      <c r="AY171" t="e">
        <f t="shared" ref="AY171:BA171" si="55">AQ171-AU171</f>
        <v>#VALUE!</v>
      </c>
      <c r="AZ171" t="e">
        <f t="shared" si="55"/>
        <v>#VALUE!</v>
      </c>
      <c r="BA171" s="8" t="e">
        <f t="shared" si="55"/>
        <v>#VALUE!</v>
      </c>
      <c r="BB171" t="s">
        <v>117</v>
      </c>
      <c r="BC171" t="s">
        <v>117</v>
      </c>
      <c r="BD171" t="s">
        <v>117</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2024-02-03T19:06:17Z</dcterms:modified>
</cp:coreProperties>
</file>