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ancer\Documents\cloud\"/>
    </mc:Choice>
  </mc:AlternateContent>
  <xr:revisionPtr revIDLastSave="0" documentId="13_ncr:1_{A0637A5C-B2EC-4C7A-B182-A4B088939C51}" xr6:coauthVersionLast="47" xr6:coauthVersionMax="47" xr10:uidLastSave="{00000000-0000-0000-0000-000000000000}"/>
  <bookViews>
    <workbookView xWindow="-21720" yWindow="2550" windowWidth="21840" windowHeight="13740"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153" i="1" l="1"/>
  <c r="AL153" i="1"/>
  <c r="AY153" i="1"/>
  <c r="AZ153" i="1"/>
  <c r="BA153" i="1"/>
  <c r="AK142" i="1"/>
  <c r="AL142" i="1"/>
  <c r="AY142" i="1"/>
  <c r="AZ142" i="1"/>
  <c r="BA142" i="1"/>
  <c r="AK143" i="1"/>
  <c r="AL143" i="1"/>
  <c r="AY143" i="1"/>
  <c r="AZ143" i="1"/>
  <c r="BA143" i="1"/>
  <c r="AK144" i="1"/>
  <c r="AL144" i="1"/>
  <c r="AY144" i="1"/>
  <c r="AZ144" i="1"/>
  <c r="BA144" i="1"/>
  <c r="AK145" i="1"/>
  <c r="AL145" i="1"/>
  <c r="AY145" i="1"/>
  <c r="AZ145" i="1"/>
  <c r="BA145" i="1"/>
  <c r="AK146" i="1"/>
  <c r="AL146" i="1"/>
  <c r="AY146" i="1"/>
  <c r="AZ146" i="1"/>
  <c r="BA146" i="1"/>
  <c r="AK147" i="1"/>
  <c r="AL147" i="1"/>
  <c r="AY147" i="1"/>
  <c r="AZ147" i="1"/>
  <c r="BA147" i="1"/>
  <c r="AK148" i="1"/>
  <c r="AL148" i="1"/>
  <c r="AY148" i="1"/>
  <c r="AZ148" i="1"/>
  <c r="BA148" i="1"/>
  <c r="AK149" i="1"/>
  <c r="AL149" i="1"/>
  <c r="AY149" i="1"/>
  <c r="AZ149" i="1"/>
  <c r="BA149" i="1"/>
  <c r="AK150" i="1"/>
  <c r="AL150" i="1"/>
  <c r="AY150" i="1"/>
  <c r="AZ150" i="1"/>
  <c r="BA150" i="1"/>
  <c r="AK151" i="1"/>
  <c r="AL151" i="1"/>
  <c r="AY151" i="1"/>
  <c r="AZ151" i="1"/>
  <c r="BA151" i="1"/>
  <c r="AK152" i="1"/>
  <c r="AL152" i="1"/>
  <c r="AY152" i="1"/>
  <c r="AZ152" i="1"/>
  <c r="BA152" i="1"/>
  <c r="AA140" i="1"/>
  <c r="AL140" i="1" s="1"/>
  <c r="AU140" i="1"/>
  <c r="AV140" i="1"/>
  <c r="AW140" i="1"/>
  <c r="AY140" i="1"/>
  <c r="AZ140" i="1"/>
  <c r="BA140" i="1"/>
  <c r="AK141" i="1"/>
  <c r="AL141" i="1"/>
  <c r="AY141" i="1"/>
  <c r="AZ141" i="1"/>
  <c r="BA141" i="1"/>
  <c r="AK138" i="1"/>
  <c r="AK140" i="1"/>
  <c r="AK136" i="1"/>
  <c r="AK135" i="1"/>
  <c r="AK134" i="1"/>
  <c r="AK133" i="1"/>
  <c r="AK132" i="1"/>
  <c r="AK131" i="1"/>
  <c r="AK130" i="1"/>
  <c r="AK129" i="1"/>
  <c r="AK128" i="1"/>
  <c r="AK127" i="1"/>
  <c r="AK126" i="1"/>
  <c r="AL132" i="1"/>
  <c r="AL133" i="1"/>
  <c r="AL134" i="1"/>
  <c r="AL135" i="1"/>
  <c r="AL136" i="1"/>
  <c r="AL137" i="1"/>
  <c r="AL138" i="1"/>
  <c r="AL139" i="1"/>
  <c r="AL131" i="1"/>
  <c r="BA139" i="1"/>
  <c r="AZ139" i="1"/>
  <c r="AW139" i="1"/>
  <c r="AV139" i="1"/>
  <c r="AU139" i="1"/>
  <c r="AY139" i="1" s="1"/>
  <c r="AY138" i="1"/>
  <c r="AW138" i="1"/>
  <c r="BA138" i="1" s="1"/>
  <c r="AV138" i="1"/>
  <c r="AZ138" i="1" s="1"/>
  <c r="AU138" i="1"/>
  <c r="BA137" i="1"/>
  <c r="AZ137" i="1"/>
  <c r="AW137" i="1"/>
  <c r="AV137" i="1"/>
  <c r="AU137" i="1"/>
  <c r="AY137" i="1" s="1"/>
  <c r="AW136" i="1"/>
  <c r="BA136" i="1" s="1"/>
  <c r="AV136" i="1"/>
  <c r="AZ136" i="1" s="1"/>
  <c r="AU136" i="1"/>
  <c r="AY136" i="1" s="1"/>
  <c r="AY135" i="1"/>
  <c r="AW135" i="1"/>
  <c r="BA135" i="1" s="1"/>
  <c r="AV135" i="1"/>
  <c r="AZ135" i="1" s="1"/>
  <c r="AU135" i="1"/>
  <c r="AW134" i="1"/>
  <c r="BA134" i="1" s="1"/>
  <c r="AV134" i="1"/>
  <c r="AZ134" i="1" s="1"/>
  <c r="AU134" i="1"/>
  <c r="AY134" i="1" s="1"/>
  <c r="AZ133" i="1"/>
  <c r="AW133" i="1"/>
  <c r="BA133" i="1" s="1"/>
  <c r="AV133" i="1"/>
  <c r="AU133" i="1"/>
  <c r="AY133" i="1" s="1"/>
  <c r="AY132" i="1"/>
  <c r="AW132" i="1"/>
  <c r="BA132" i="1" s="1"/>
  <c r="AV132" i="1"/>
  <c r="AZ132" i="1" s="1"/>
  <c r="AU132" i="1"/>
  <c r="AW131" i="1"/>
  <c r="BA131" i="1" s="1"/>
  <c r="AV131" i="1"/>
  <c r="AZ131" i="1" s="1"/>
  <c r="AU131" i="1"/>
  <c r="AY131" i="1" s="1"/>
  <c r="AA139" i="1"/>
  <c r="AA138" i="1"/>
  <c r="AA137" i="1"/>
  <c r="AA136" i="1"/>
  <c r="AA135" i="1"/>
  <c r="AA134" i="1"/>
  <c r="AA133" i="1"/>
  <c r="AA132" i="1"/>
  <c r="AA131" i="1"/>
  <c r="AA121" i="1"/>
  <c r="AA122" i="1"/>
  <c r="AA123" i="1"/>
  <c r="AA124" i="1"/>
  <c r="AA125" i="1"/>
  <c r="AA126" i="1"/>
  <c r="AA127" i="1"/>
  <c r="AA128" i="1"/>
  <c r="AA129" i="1"/>
  <c r="AW130" i="1"/>
  <c r="AV130" i="1"/>
  <c r="AU130" i="1"/>
  <c r="AL130" i="1"/>
  <c r="AA130" i="1"/>
  <c r="AU129" i="1"/>
  <c r="AV129" i="1"/>
  <c r="AW129" i="1"/>
  <c r="AU128" i="1"/>
  <c r="AV128" i="1"/>
  <c r="AW128" i="1"/>
  <c r="AU127" i="1"/>
  <c r="AV127" i="1"/>
  <c r="AW127" i="1"/>
  <c r="AL129" i="1" l="1"/>
  <c r="AL128" i="1"/>
  <c r="AL127" i="1"/>
  <c r="AY130" i="1"/>
  <c r="AZ130" i="1"/>
  <c r="BA130" i="1"/>
  <c r="AY129" i="1"/>
  <c r="AZ129" i="1"/>
  <c r="BA129" i="1"/>
  <c r="AY128" i="1"/>
  <c r="AZ128" i="1"/>
  <c r="BA128" i="1"/>
  <c r="AW126" i="1"/>
  <c r="BA126" i="1" s="1"/>
  <c r="AV126" i="1"/>
  <c r="AZ126" i="1" s="1"/>
  <c r="AU126" i="1"/>
  <c r="AY126" i="1" s="1"/>
  <c r="AL126" i="1"/>
  <c r="AY127" i="1"/>
  <c r="AZ127" i="1"/>
  <c r="BA127" i="1"/>
  <c r="AU122" i="1"/>
  <c r="AV122" i="1"/>
  <c r="AW122" i="1"/>
  <c r="AW125" i="1"/>
  <c r="AV125" i="1"/>
  <c r="AU125" i="1"/>
  <c r="AY125" i="1" s="1"/>
  <c r="AW124" i="1"/>
  <c r="AV124" i="1"/>
  <c r="AZ124" i="1" s="1"/>
  <c r="AU124" i="1"/>
  <c r="AY124" i="1" s="1"/>
  <c r="AW123" i="1"/>
  <c r="BA123" i="1" s="1"/>
  <c r="AV123" i="1"/>
  <c r="AZ123" i="1" s="1"/>
  <c r="AU123" i="1"/>
  <c r="AY123" i="1"/>
  <c r="AK121" i="1"/>
  <c r="AK120" i="1"/>
  <c r="AZ125" i="1"/>
  <c r="BA125" i="1"/>
  <c r="BA124" i="1"/>
  <c r="AU121" i="1" l="1"/>
  <c r="AY121" i="1" s="1"/>
  <c r="AV121" i="1"/>
  <c r="AZ121" i="1" s="1"/>
  <c r="AW121" i="1"/>
  <c r="BA121" i="1" s="1"/>
  <c r="AW120" i="1"/>
  <c r="AV120" i="1"/>
  <c r="AU120" i="1"/>
  <c r="AL121" i="1"/>
  <c r="AA120" i="1"/>
  <c r="AL120" i="1" s="1"/>
  <c r="AY122" i="1"/>
  <c r="AZ122" i="1"/>
  <c r="BA122" i="1"/>
  <c r="AW119" i="1" l="1"/>
  <c r="BA119" i="1" s="1"/>
  <c r="AV119" i="1"/>
  <c r="AZ119" i="1" s="1"/>
  <c r="AU119" i="1"/>
  <c r="AY119" i="1" s="1"/>
  <c r="AA119" i="1"/>
  <c r="AY120" i="1"/>
  <c r="AZ120" i="1"/>
  <c r="BA120" i="1"/>
  <c r="AW118" i="1"/>
  <c r="BA118" i="1" s="1"/>
  <c r="AV118" i="1"/>
  <c r="AU118" i="1"/>
  <c r="AY118" i="1" s="1"/>
  <c r="AA118" i="1"/>
  <c r="AA117" i="1"/>
  <c r="AW115" i="1"/>
  <c r="BA115" i="1" s="1"/>
  <c r="AV115" i="1"/>
  <c r="AZ115" i="1" s="1"/>
  <c r="AU115" i="1"/>
  <c r="AY115" i="1" s="1"/>
  <c r="AU114" i="1"/>
  <c r="AY114" i="1" s="1"/>
  <c r="AV114" i="1"/>
  <c r="AZ114" i="1" s="1"/>
  <c r="AW114" i="1"/>
  <c r="BA114" i="1" s="1"/>
  <c r="AA115" i="1"/>
  <c r="AA114" i="1"/>
  <c r="AW117" i="1"/>
  <c r="BA117" i="1" s="1"/>
  <c r="AV117" i="1"/>
  <c r="AZ117" i="1" s="1"/>
  <c r="AU117" i="1"/>
  <c r="AY117" i="1" s="1"/>
  <c r="AA116" i="1"/>
  <c r="AZ118" i="1"/>
  <c r="AU116" i="1"/>
  <c r="AY116" i="1" s="1"/>
  <c r="AV116" i="1"/>
  <c r="AZ116" i="1" s="1"/>
  <c r="AW116" i="1"/>
  <c r="BA116" i="1" s="1"/>
  <c r="AW113" i="1"/>
  <c r="BA113" i="1" s="1"/>
  <c r="AV113" i="1"/>
  <c r="AZ113" i="1" s="1"/>
  <c r="AU113" i="1"/>
  <c r="AY113" i="1" s="1"/>
  <c r="AA113" i="1"/>
  <c r="AL113" i="1" s="1"/>
  <c r="AY112" i="1"/>
  <c r="AW111" i="1"/>
  <c r="BA111" i="1" s="1"/>
  <c r="AV111" i="1"/>
  <c r="AZ111" i="1" s="1"/>
  <c r="AU111" i="1"/>
  <c r="AY111" i="1" s="1"/>
  <c r="AW110" i="1"/>
  <c r="BA110" i="1" s="1"/>
  <c r="AV110" i="1"/>
  <c r="AZ110" i="1" s="1"/>
  <c r="AU110" i="1"/>
  <c r="AY110" i="1" s="1"/>
  <c r="AZ112" i="1"/>
  <c r="BA112" i="1"/>
  <c r="BA107" i="1"/>
  <c r="AZ107" i="1"/>
  <c r="AY107" i="1"/>
  <c r="AW108" i="1"/>
  <c r="BA108" i="1" s="1"/>
  <c r="AV108" i="1"/>
  <c r="AZ108" i="1" s="1"/>
  <c r="AU108" i="1"/>
  <c r="AY108" i="1" s="1"/>
  <c r="AY109" i="1"/>
  <c r="AZ109" i="1"/>
  <c r="BA109" i="1"/>
  <c r="AW106" i="1"/>
  <c r="BA106" i="1" s="1"/>
  <c r="AV106" i="1"/>
  <c r="AZ106" i="1" s="1"/>
  <c r="AU106" i="1"/>
  <c r="AY106" i="1" s="1"/>
  <c r="AU100" i="1"/>
  <c r="AY100" i="1" s="1"/>
  <c r="AV100" i="1"/>
  <c r="AZ100" i="1" s="1"/>
  <c r="AW100" i="1"/>
  <c r="BA100" i="1" s="1"/>
  <c r="AW105" i="1"/>
  <c r="BA105" i="1" s="1"/>
  <c r="AV105" i="1"/>
  <c r="AZ105" i="1" s="1"/>
  <c r="AU105" i="1"/>
  <c r="AY105" i="1" s="1"/>
  <c r="AW104" i="1"/>
  <c r="BA104" i="1" s="1"/>
  <c r="AV104" i="1"/>
  <c r="AZ104" i="1" s="1"/>
  <c r="AU104" i="1"/>
  <c r="AY104" i="1" s="1"/>
  <c r="AW103" i="1"/>
  <c r="BA103" i="1" s="1"/>
  <c r="AV103" i="1"/>
  <c r="AZ103" i="1" s="1"/>
  <c r="AU103" i="1"/>
  <c r="AY103" i="1" s="1"/>
  <c r="AW102" i="1"/>
  <c r="BA102" i="1" s="1"/>
  <c r="AV102" i="1"/>
  <c r="AZ102" i="1" s="1"/>
  <c r="AU102" i="1"/>
  <c r="AY102" i="1" s="1"/>
  <c r="AW101" i="1"/>
  <c r="BA101" i="1" s="1"/>
  <c r="AV101" i="1"/>
  <c r="AZ101" i="1" s="1"/>
  <c r="AU101" i="1"/>
  <c r="AY101" i="1" s="1"/>
  <c r="AY96" i="1"/>
  <c r="AZ96" i="1"/>
  <c r="BA96" i="1"/>
  <c r="AY99" i="1"/>
  <c r="AZ99" i="1"/>
  <c r="BA99" i="1"/>
  <c r="AY98" i="1"/>
  <c r="AZ98" i="1"/>
  <c r="BA98" i="1"/>
  <c r="AY97" i="1"/>
  <c r="AZ97" i="1"/>
  <c r="BA97" i="1"/>
  <c r="AY95" i="1"/>
  <c r="AZ95" i="1"/>
  <c r="BA95" i="1"/>
  <c r="AY93" i="1"/>
  <c r="AZ93" i="1"/>
  <c r="BA93" i="1"/>
  <c r="AY92" i="1"/>
  <c r="AZ92" i="1"/>
  <c r="BA92" i="1"/>
  <c r="AY91" i="1"/>
  <c r="AZ91" i="1"/>
  <c r="BA91" i="1"/>
  <c r="AY90" i="1"/>
  <c r="AZ90" i="1"/>
  <c r="BA90" i="1"/>
  <c r="AY89" i="1"/>
  <c r="AZ89" i="1"/>
  <c r="BA89" i="1"/>
  <c r="AY88" i="1"/>
  <c r="AZ88" i="1"/>
  <c r="BA88" i="1"/>
  <c r="AY87" i="1"/>
  <c r="AZ87" i="1"/>
  <c r="BA87" i="1"/>
  <c r="AY86" i="1"/>
  <c r="AZ86" i="1"/>
  <c r="BA86" i="1"/>
  <c r="BA94" i="1"/>
  <c r="AZ94" i="1"/>
  <c r="AY94" i="1"/>
  <c r="AY85" i="1"/>
  <c r="AZ85" i="1"/>
  <c r="BA85" i="1"/>
  <c r="AY84" i="1"/>
  <c r="AZ84" i="1"/>
  <c r="BA84" i="1"/>
  <c r="AY83" i="1"/>
  <c r="AZ83" i="1"/>
  <c r="BA83" i="1"/>
  <c r="AY81" i="1"/>
  <c r="AZ81" i="1"/>
  <c r="BA81" i="1"/>
  <c r="BA80" i="1"/>
  <c r="AZ80" i="1"/>
  <c r="AY80" i="1"/>
  <c r="BA79" i="1"/>
  <c r="AZ79" i="1"/>
  <c r="AY79" i="1"/>
  <c r="AZ76" i="1"/>
  <c r="BA76" i="1"/>
  <c r="AY76" i="1"/>
  <c r="BA75" i="1"/>
  <c r="AZ75" i="1"/>
  <c r="AY75" i="1"/>
  <c r="AY82" i="1"/>
  <c r="AZ82" i="1"/>
  <c r="BA82" i="1"/>
  <c r="AY74" i="1"/>
  <c r="AZ74" i="1"/>
  <c r="BA74" i="1"/>
  <c r="AY66" i="1"/>
  <c r="AZ66" i="1"/>
  <c r="BA66" i="1"/>
  <c r="AY67" i="1"/>
  <c r="AZ67" i="1"/>
  <c r="BA67" i="1"/>
  <c r="AY68" i="1"/>
  <c r="AZ68" i="1"/>
  <c r="BA68" i="1"/>
  <c r="AY69" i="1"/>
  <c r="AZ69" i="1"/>
  <c r="BA69" i="1"/>
  <c r="AY71" i="1"/>
  <c r="AZ71" i="1"/>
  <c r="BA71" i="1"/>
  <c r="AY72" i="1"/>
  <c r="AZ72" i="1"/>
  <c r="BA72" i="1"/>
  <c r="AZ65" i="1"/>
  <c r="BA65" i="1"/>
  <c r="AY65" i="1"/>
  <c r="AR73" i="1"/>
  <c r="AZ73" i="1" s="1"/>
  <c r="AS73" i="1"/>
  <c r="BA73" i="1" s="1"/>
  <c r="AQ73" i="1"/>
  <c r="AY73" i="1" s="1"/>
  <c r="AW70" i="1"/>
  <c r="BA70" i="1" s="1"/>
  <c r="AV70" i="1"/>
  <c r="AZ70" i="1" s="1"/>
  <c r="AU70" i="1"/>
  <c r="AY70" i="1" s="1"/>
  <c r="AW64" i="1"/>
  <c r="AV64" i="1"/>
  <c r="AU64" i="1"/>
  <c r="AL64" i="1"/>
  <c r="AK46" i="1"/>
  <c r="AK44" i="1"/>
  <c r="AK63" i="1"/>
  <c r="AK62" i="1"/>
  <c r="AK61" i="1"/>
  <c r="AK60" i="1"/>
  <c r="AK59" i="1"/>
  <c r="AK58" i="1"/>
  <c r="AK57" i="1"/>
  <c r="AK56" i="1"/>
  <c r="AK55" i="1"/>
  <c r="AK54" i="1"/>
  <c r="AK53" i="1"/>
  <c r="AK52" i="1"/>
  <c r="AK51" i="1"/>
  <c r="AK50" i="1"/>
  <c r="AK49" i="1"/>
  <c r="AK48" i="1"/>
  <c r="AK47" i="1"/>
  <c r="AK45" i="1"/>
  <c r="AK31" i="1"/>
  <c r="AK30" i="1"/>
  <c r="AK29" i="1"/>
  <c r="AK27" i="1"/>
  <c r="AK24" i="1"/>
  <c r="AK23" i="1"/>
  <c r="AK22" i="1"/>
  <c r="AK21" i="1"/>
  <c r="AK20" i="1"/>
  <c r="AK19" i="1"/>
  <c r="AK18" i="1"/>
  <c r="AK17" i="1"/>
  <c r="AK16" i="1"/>
  <c r="AK15" i="1"/>
  <c r="AK12" i="1"/>
  <c r="AK3" i="1"/>
  <c r="AU48" i="1"/>
  <c r="AV48" i="1"/>
  <c r="AW48" i="1"/>
  <c r="AU49" i="1"/>
  <c r="AV49" i="1"/>
  <c r="AW49" i="1"/>
  <c r="AU50" i="1"/>
  <c r="AV50" i="1"/>
  <c r="AW50" i="1"/>
  <c r="AU51" i="1"/>
  <c r="AV51" i="1"/>
  <c r="AW51" i="1"/>
  <c r="AU52" i="1"/>
  <c r="AV52" i="1"/>
  <c r="AW52" i="1"/>
  <c r="AU53" i="1"/>
  <c r="AV53" i="1"/>
  <c r="AW53" i="1"/>
  <c r="AU54" i="1"/>
  <c r="AV54" i="1"/>
  <c r="AW54" i="1"/>
  <c r="AU55" i="1"/>
  <c r="AV55" i="1"/>
  <c r="AW55" i="1"/>
  <c r="AU56" i="1"/>
  <c r="AV56" i="1"/>
  <c r="AW56" i="1"/>
  <c r="AU57" i="1"/>
  <c r="AV57" i="1"/>
  <c r="AW57" i="1"/>
  <c r="AU58" i="1"/>
  <c r="AV58" i="1"/>
  <c r="AW58" i="1"/>
  <c r="AU59" i="1"/>
  <c r="AV59" i="1"/>
  <c r="AW59" i="1"/>
  <c r="AU60" i="1"/>
  <c r="AV60" i="1"/>
  <c r="AW60" i="1"/>
  <c r="AU61" i="1"/>
  <c r="AV61" i="1"/>
  <c r="AW61" i="1"/>
  <c r="AU62" i="1"/>
  <c r="AV62" i="1"/>
  <c r="AW62" i="1"/>
  <c r="AU63" i="1"/>
  <c r="AV63" i="1"/>
  <c r="AW63" i="1"/>
  <c r="AW47" i="1"/>
  <c r="AV47" i="1"/>
  <c r="AU47" i="1"/>
  <c r="AA63" i="1"/>
  <c r="AL63" i="1" s="1"/>
  <c r="AA62" i="1"/>
  <c r="AL62" i="1" s="1"/>
  <c r="AA61" i="1"/>
  <c r="AL61" i="1" s="1"/>
  <c r="AA60" i="1"/>
  <c r="AL60" i="1" s="1"/>
  <c r="AA59" i="1"/>
  <c r="AL59" i="1" s="1"/>
  <c r="AA58" i="1"/>
  <c r="AL58" i="1" s="1"/>
  <c r="AA57" i="1"/>
  <c r="AL57" i="1" s="1"/>
  <c r="AA56" i="1"/>
  <c r="AL56" i="1" s="1"/>
  <c r="AA55" i="1"/>
  <c r="AL55" i="1" s="1"/>
  <c r="AA54" i="1"/>
  <c r="AL54" i="1" s="1"/>
  <c r="AA53" i="1"/>
  <c r="AL53" i="1" s="1"/>
  <c r="AA52" i="1"/>
  <c r="AL52" i="1" s="1"/>
  <c r="AA51" i="1"/>
  <c r="AL51" i="1" s="1"/>
  <c r="AA50" i="1"/>
  <c r="AL50" i="1" s="1"/>
  <c r="AA49" i="1"/>
  <c r="AL49" i="1" s="1"/>
  <c r="AA48" i="1"/>
  <c r="AL48" i="1" s="1"/>
  <c r="AA47" i="1"/>
  <c r="AL47" i="1" s="1"/>
  <c r="AW46" i="1"/>
  <c r="AV46" i="1"/>
  <c r="AU46" i="1"/>
  <c r="AA46" i="1"/>
  <c r="AL46" i="1" s="1"/>
  <c r="AA32" i="1"/>
  <c r="AA2" i="1"/>
  <c r="AA45" i="1"/>
  <c r="AL45" i="1" s="1"/>
  <c r="AU45" i="1"/>
  <c r="AV45" i="1"/>
  <c r="AW45" i="1"/>
  <c r="AA43" i="1"/>
  <c r="AL43" i="1" s="1"/>
  <c r="AU43" i="1"/>
  <c r="AV43" i="1"/>
  <c r="AW43" i="1"/>
  <c r="AA44" i="1"/>
  <c r="AL44" i="1" s="1"/>
  <c r="AU44" i="1"/>
  <c r="AV44" i="1"/>
  <c r="AW44" i="1"/>
  <c r="AA42" i="1"/>
  <c r="AL42" i="1" s="1"/>
  <c r="AU42" i="1"/>
  <c r="AV42" i="1"/>
  <c r="AW42" i="1"/>
  <c r="AA40" i="1"/>
  <c r="AL40" i="1" s="1"/>
  <c r="AU40" i="1"/>
  <c r="AV40" i="1"/>
  <c r="AW40" i="1"/>
  <c r="AA41" i="1"/>
  <c r="AL41" i="1" s="1"/>
  <c r="AU41" i="1"/>
  <c r="AV41" i="1"/>
  <c r="AW41" i="1"/>
  <c r="AA39" i="1"/>
  <c r="AL39" i="1" s="1"/>
  <c r="AU39" i="1"/>
  <c r="AV39" i="1"/>
  <c r="AW39" i="1"/>
  <c r="AA38" i="1"/>
  <c r="AL38" i="1" s="1"/>
  <c r="AU38" i="1"/>
  <c r="AV38" i="1"/>
  <c r="AW38" i="1"/>
  <c r="AA37" i="1"/>
  <c r="AL37" i="1" s="1"/>
  <c r="AU37" i="1"/>
  <c r="AV37" i="1"/>
  <c r="AW37" i="1"/>
  <c r="AU36" i="1"/>
  <c r="AV36" i="1"/>
  <c r="AW36" i="1"/>
  <c r="AA36" i="1"/>
  <c r="AL36" i="1" s="1"/>
  <c r="AA35" i="1"/>
  <c r="AL35" i="1" s="1"/>
  <c r="AU35" i="1"/>
  <c r="AV35" i="1"/>
  <c r="AW35" i="1"/>
  <c r="AW34" i="1"/>
  <c r="AV34" i="1"/>
  <c r="AU34" i="1"/>
  <c r="AW33" i="1"/>
  <c r="AV33" i="1"/>
  <c r="AU33" i="1"/>
  <c r="AW32" i="1"/>
  <c r="AV32" i="1"/>
  <c r="AU32" i="1"/>
  <c r="AW31" i="1"/>
  <c r="AV31" i="1"/>
  <c r="AU31" i="1"/>
  <c r="AW30" i="1"/>
  <c r="AV30" i="1"/>
  <c r="AU30" i="1"/>
  <c r="AA34" i="1"/>
  <c r="AL34" i="1" s="1"/>
  <c r="AA33" i="1"/>
  <c r="AA31" i="1"/>
  <c r="AA30" i="1"/>
  <c r="AA29" i="1"/>
  <c r="AA28" i="1"/>
  <c r="AA27" i="1"/>
  <c r="AA16" i="1"/>
  <c r="AA4" i="1"/>
  <c r="AA24" i="1"/>
  <c r="AA23" i="1"/>
  <c r="AA22" i="1"/>
  <c r="AA21" i="1"/>
  <c r="AA20" i="1"/>
  <c r="AA19" i="1"/>
  <c r="AA18" i="1"/>
  <c r="AA17" i="1"/>
  <c r="AA15" i="1"/>
  <c r="AA14" i="1"/>
  <c r="AA13" i="1"/>
  <c r="AA12" i="1"/>
  <c r="AA11" i="1"/>
  <c r="AA10" i="1"/>
  <c r="AA9" i="1"/>
  <c r="AA8" i="1"/>
  <c r="AA7" i="1"/>
  <c r="AA6" i="1"/>
  <c r="AA5" i="1"/>
  <c r="AA3" i="1"/>
  <c r="AL33" i="1"/>
  <c r="AL32" i="1"/>
  <c r="AL31" i="1"/>
  <c r="AL30" i="1"/>
  <c r="AL29" i="1"/>
  <c r="AU29" i="1"/>
  <c r="AV29" i="1"/>
  <c r="AW29" i="1"/>
  <c r="AL28" i="1"/>
  <c r="AU28" i="1"/>
  <c r="AV28" i="1"/>
  <c r="AW28" i="1"/>
  <c r="AL27" i="1"/>
  <c r="AU27" i="1"/>
  <c r="AV27" i="1"/>
  <c r="AW27" i="1"/>
  <c r="AS9" i="1"/>
  <c r="AW9" i="1" s="1"/>
  <c r="AR9" i="1"/>
  <c r="AV9" i="1" s="1"/>
  <c r="AQ9" i="1"/>
  <c r="AU9" i="1" s="1"/>
</calcChain>
</file>

<file path=xl/sharedStrings.xml><?xml version="1.0" encoding="utf-8"?>
<sst xmlns="http://schemas.openxmlformats.org/spreadsheetml/2006/main" count="4499" uniqueCount="595">
  <si>
    <t>patch z</t>
  </si>
  <si>
    <t>patch y</t>
  </si>
  <si>
    <t>patch x</t>
  </si>
  <si>
    <t>n images</t>
  </si>
  <si>
    <t>n patches</t>
  </si>
  <si>
    <t>n raw channels</t>
  </si>
  <si>
    <t>230901-0</t>
  </si>
  <si>
    <t>230901-1</t>
  </si>
  <si>
    <t>NA</t>
  </si>
  <si>
    <t>stride = resolution - patch</t>
  </si>
  <si>
    <t>stride = (resolution - patch) + 1</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</si>
  <si>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</si>
  <si>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</si>
  <si>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</si>
  <si>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</si>
  <si>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</si>
  <si>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</si>
  <si>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</si>
  <si>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</si>
  <si>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</si>
  <si>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</si>
  <si>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</si>
  <si>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</si>
  <si>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</si>
  <si>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</si>
  <si>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</si>
  <si>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</si>
  <si>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</si>
  <si>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</si>
  <si>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</si>
  <si>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</si>
  <si>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</si>
  <si>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</si>
  <si>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</si>
  <si>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</si>
  <si>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</si>
  <si>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</si>
  <si>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</si>
  <si>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</si>
  <si>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</si>
  <si>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</si>
  <si>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</si>
  <si>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</si>
  <si>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</si>
  <si>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</si>
  <si>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</si>
  <si>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</si>
  <si>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</si>
  <si>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</si>
  <si>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</si>
  <si>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</si>
  <si>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</si>
  <si>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</si>
  <si>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</si>
  <si>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</si>
  <si>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</si>
  <si>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</si>
  <si>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</si>
  <si>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</si>
  <si>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</si>
  <si>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</si>
  <si>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</si>
  <si>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</si>
  <si>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</si>
  <si>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</si>
  <si>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</si>
  <si>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</si>
  <si>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</si>
  <si>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</si>
  <si>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</si>
  <si>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</si>
  <si>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</si>
  <si>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</si>
  <si>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</si>
  <si>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</si>
  <si>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</si>
  <si>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</si>
  <si>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</si>
  <si>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</si>
  <si>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</si>
  <si>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</si>
  <si>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</si>
  <si>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</si>
  <si>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</si>
  <si>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</si>
  <si>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</si>
  <si>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</si>
  <si>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</si>
  <si>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</si>
  <si>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</si>
  <si>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</si>
  <si>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</si>
  <si>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</si>
  <si>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</si>
  <si>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</si>
  <si>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</si>
  <si>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</si>
  <si>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</si>
  <si>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</si>
  <si>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</si>
  <si>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</si>
  <si>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</si>
  <si>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</si>
  <si>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</si>
  <si>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</si>
  <si>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</si>
  <si>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</si>
  <si>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</si>
  <si>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</si>
  <si>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</si>
  <si>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usage (MiB) nvidia-smi output</t>
  </si>
  <si>
    <t>230905-2</t>
  </si>
  <si>
    <t>no, but ended prematurely</t>
  </si>
  <si>
    <t>no, more VRAM required than expected, i.e., predicted</t>
  </si>
  <si>
    <t>learning rate decreasing</t>
  </si>
  <si>
    <t>train loss decreasing</t>
  </si>
  <si>
    <t>valid VRAM prediction observation</t>
  </si>
  <si>
    <t>TBD</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</si>
  <si>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</si>
  <si>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</si>
  <si>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</si>
  <si>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</si>
  <si>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</si>
  <si>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</si>
  <si>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</si>
  <si>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</si>
  <si>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</si>
  <si>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</si>
  <si>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</si>
  <si>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</si>
  <si>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</si>
  <si>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</si>
  <si>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</si>
  <si>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</si>
  <si>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</si>
  <si>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</si>
  <si>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</si>
  <si>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</si>
  <si>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</si>
  <si>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</si>
  <si>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</si>
  <si>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</si>
  <si>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</si>
  <si>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</si>
  <si>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</si>
  <si>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</si>
  <si>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</si>
  <si>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</si>
  <si>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</si>
  <si>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</si>
  <si>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</si>
  <si>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</si>
  <si>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</si>
  <si>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</si>
  <si>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</si>
  <si>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</si>
  <si>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</si>
  <si>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</si>
  <si>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</si>
  <si>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</si>
  <si>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</si>
  <si>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</si>
  <si>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</si>
  <si>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</si>
  <si>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</si>
  <si>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</si>
  <si>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</si>
  <si>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</si>
  <si>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</si>
  <si>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</si>
  <si>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</si>
  <si>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</si>
  <si>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</si>
  <si>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</si>
  <si>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</si>
  <si>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</si>
  <si>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</si>
  <si>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</si>
  <si>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</si>
  <si>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</si>
  <si>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</si>
  <si>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</si>
  <si>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</si>
  <si>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</si>
  <si>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</si>
  <si>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</si>
  <si>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</si>
  <si>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</si>
  <si>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</si>
  <si>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</si>
  <si>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</si>
  <si>
    <t>230910-2</t>
  </si>
  <si>
    <t>higher val eval score increase &amp; better val prediction images by increasing train sample size by re-assigning the h5 files to train, val, and test sets (dataset04). Also, try to fix nvidia-smi logs not being written.</t>
  </si>
  <si>
    <t>aborted, nvidia-smi logs are not writing.</t>
  </si>
  <si>
    <t>nvidia-smi logs are not writing.</t>
  </si>
  <si>
    <t>230910-3</t>
  </si>
  <si>
    <t>230910-4</t>
  </si>
  <si>
    <t>aborted, nvidia-smi logs are not writing. But there is enough memory, now.</t>
  </si>
  <si>
    <t>230910-5</t>
  </si>
  <si>
    <t>failed, srun stuck in job step creation, because of `srun` call in the sbatch slurm job script.</t>
  </si>
  <si>
    <t>srun: Job 5017954 step creation temporarily disabled, retrying (Requested nodes are busy)</t>
  </si>
  <si>
    <t>230910-6</t>
  </si>
  <si>
    <t>230910-7</t>
  </si>
  <si>
    <t>230911-0</t>
  </si>
  <si>
    <t>higher patience, lower val frequency, let it run for longer (e.g. 72 instead of the usual 24 hours) dataset03/04, maybe the eval score will go up eventually</t>
  </si>
  <si>
    <t>eval scores will plateau marginally higher. I think the problem with using 3 channel babb03 data (dataset03 and dataset04) is the sample size (available images) being just too small.</t>
  </si>
  <si>
    <t>train eval plateau, val eval decreases after peek, val eval peek same as previous runs</t>
  </si>
  <si>
    <t>VRAM free (MiB) nvidia-smi output</t>
  </si>
  <si>
    <t>n test</t>
  </si>
  <si>
    <t>VRAM study: 16 bit, 3 raw channels, patch_shape 0. VRAM ~ n_channel, channel_bitdepth, patch_shape.</t>
  </si>
  <si>
    <t>VRAM study: 16 bit, 3 raw channels, patch_shape 1. VRAM ~ n_channel, channel_bitdepth, patch_shape.</t>
  </si>
  <si>
    <t>VRAM study: 16 bit, 3 raw channels, patch_shape 2. VRAM ~ n_channel, channel_bitdepth, patch_shape.</t>
  </si>
  <si>
    <t>VRAM study: 16 bit, 2 raw channels, patch_shape 0. VRAM ~ n_channel, channel_bitdepth, patch_shape.</t>
  </si>
  <si>
    <t>VRAM study: 16 bit, 2 raw channels, patch_shape 1. VRAM ~ n_channel, channel_bitdepth, patch_shape.</t>
  </si>
  <si>
    <t>VRAM study: 16 bit, 2 raw channels, patch_shape 2. VRAM ~ n_channel, channel_bitdepth, patch_shape.</t>
  </si>
  <si>
    <t>VRAM study: 16 bit, 1 raw channels, patch_shape 0. VRAM ~ n_channel, channel_bitdepth, patch_shape.</t>
  </si>
  <si>
    <t>VRAM study: 16 bit, 1 raw channels, patch_shape 1. VRAM ~ n_channel, channel_bitdepth, patch_shape.</t>
  </si>
  <si>
    <t>VRAM study: 16 bit, 1 raw channels, patch_shape 2. VRAM ~ n_channel, channel_bitdepth, patch_shape.</t>
  </si>
  <si>
    <t>VRAM study: 8 bit, 3 raw channels, patch_shape 0. VRAM ~ n_channel, channel_bitdepth, patch_shape.</t>
  </si>
  <si>
    <t>VRAM study: 8 bit, 3 raw channels, patch_shape 1. VRAM ~ n_channel, channel_bitdepth, patch_shape.</t>
  </si>
  <si>
    <t>VRAM study: 8 bit, 3 raw channels, patch_shape 2. VRAM ~ n_channel, channel_bitdepth, patch_shape.</t>
  </si>
  <si>
    <t>VRAM study: 8 bit, 2 raw channels, patch_shape 0. VRAM ~ n_channel, channel_bitdepth, patch_shape.</t>
  </si>
  <si>
    <t>VRAM study: 8 bit, 2 raw channels, patch_shape 1. VRAM ~ n_channel, channel_bitdepth, patch_shape.</t>
  </si>
  <si>
    <t>VRAM study: 8 bit, 2 raw channels, patch_shape 2. VRAM ~ n_channel, channel_bitdepth, patch_shape.</t>
  </si>
  <si>
    <t>VRAM study: 8 bit, 1 raw channels, patch_shape 0. VRAM ~ n_channel, channel_bitdepth, patch_shape.</t>
  </si>
  <si>
    <t>VRAM study: 8 bit, 1 raw channels, patch_shape 1. VRAM ~ n_channel, channel_bitdepth, patch_shape.</t>
  </si>
  <si>
    <t>VRAM study: 8 bit, 1 raw channels, patch_shape 2. VRAM ~ n_channel, channel_bitdepth, patch_shape.</t>
  </si>
  <si>
    <t>dataset06.0</t>
  </si>
  <si>
    <t>dataset06.1</t>
  </si>
  <si>
    <t>dataset06.2</t>
  </si>
  <si>
    <t>dataset06.3</t>
  </si>
  <si>
    <t>dataset06.4</t>
  </si>
  <si>
    <t>dataset06.5</t>
  </si>
  <si>
    <t>patch = arbitrary even int_2^3 chosen previously when maxing out (one) A100</t>
  </si>
  <si>
    <t>patch = arbitrary even int_2^3 smaller than most previous run</t>
  </si>
  <si>
    <t>230930-0</t>
  </si>
  <si>
    <t>230930-1</t>
  </si>
  <si>
    <t>230930-2</t>
  </si>
  <si>
    <t>230930-3</t>
  </si>
  <si>
    <t>230930-4</t>
  </si>
  <si>
    <t>230930-5</t>
  </si>
  <si>
    <t>230930-6</t>
  </si>
  <si>
    <t>230930-7</t>
  </si>
  <si>
    <t>230930-8</t>
  </si>
  <si>
    <t>230930-9</t>
  </si>
  <si>
    <t>230930-10</t>
  </si>
  <si>
    <t>230930-11</t>
  </si>
  <si>
    <t>230930-12</t>
  </si>
  <si>
    <t>230930-13</t>
  </si>
  <si>
    <t>230930-14</t>
  </si>
  <si>
    <t>230930-15</t>
  </si>
  <si>
    <t>230930-16</t>
  </si>
  <si>
    <t>230930-17</t>
  </si>
  <si>
    <t>VRAM capacity (MiB)</t>
  </si>
  <si>
    <t>error, out of memory (cpu)</t>
  </si>
  <si>
    <t>out of time (15 min VRAM study session)</t>
  </si>
  <si>
    <t>val eval &amp; image pred warrant segmentation test (subjective)</t>
  </si>
  <si>
    <t>test segmentation successful (subjective)</t>
  </si>
  <si>
    <t>applied segmentation successful (subjective)</t>
  </si>
  <si>
    <t>val eval score non zero</t>
  </si>
  <si>
    <t>train eval score non zero</t>
  </si>
  <si>
    <t>patch = arbitrary &gt; interest (heart) size</t>
  </si>
  <si>
    <t>stride = arbitrary &gt;= interest (heart) size</t>
  </si>
  <si>
    <t>No, the eval scores plateau was not higher, and the max score was about the same as in previous runs with different Learning Rate Scheduler (LRScheduler) settings and different total run times. Conclusion: The problem regarding getting better models is not in the hyperparameters - or at least it is not solvable just with these datasets with autofluorescence inputs (foreshadowing next dataset - fluo raw input).</t>
  </si>
  <si>
    <t>The val eval scores plateaud higher (by .05) but the peek was about the same. Nvidia-smi.log files were created again: Needs a `cd ~/data/cloud; bash pull-script.sh` (or just proper handling of working directory and sourced script files).</t>
  </si>
  <si>
    <t>I expect, 3dunet will have a substantially easier time predicting validation targets since the tissue of interest is fluorescently marked. It might have a hard time ignoring the eyes in the heart stains but I think it will manage.</t>
  </si>
  <si>
    <t>patch = arbitrary even int_2^3 as large a possible, confirmed (slightly) updated formula considered</t>
  </si>
  <si>
    <t>231007-0</t>
  </si>
  <si>
    <t>dataset07.0</t>
  </si>
  <si>
    <t>231008-0</t>
  </si>
  <si>
    <t>Get fluorescence segmentation to work - since autofluorescence segmentation models did not reach usable predictive powers, I am switching to the classical fluo. Segm. Approach instead of the unconventional autofluorescence segmentation. The train-config.yml file was adapted to session 230910-7, which is so far the best performing model, based on tensorboard metrics (val eval score is the most relevant metric / was the most relevant metric for the decision) and prediction images - this regards things like patience and validate_after_iters hyper parameters.</t>
  </si>
  <si>
    <t>Success, 3dunet did managed to segment the fluorescently labelled heart very accurately and precisely. Interestingly, the val eval scores peek and plateau around the same value as session 230910-7 (and 230911-0). The train loss decreases much more steeply than the mentioned two sessions. The validation prediction images were accurate and precise already after around 80 training iterations (which was just when I first checked the tensorboard analytics). Interestingly, the val eval scores keep increasing all the way until the end of training, compared to peeking followed by slightly decreasing and forming a plateau - I deduct that this is because in this (the fluorescence segmentation training), the brightest pixels are the tissue of interest and the 'train loss learning funnel' (gradient descent visualisation) makes it easier to reach the global loss minimum than when training with autofuorescence images as done in the other two sessions. Whether the eyes were segmented, too, is not known yet, because the browser based tensorboard statistics only show one z-slice as a sample of the prediction images and targets.</t>
  </si>
  <si>
    <t>Run test3dunet on the 231007-0 train3dunet model trained on babb03 ct3 heart fluorescence images.</t>
  </si>
  <si>
    <t>I expect 3dunet to succeed in the test set fluorescence segmentation.</t>
  </si>
  <si>
    <t>231008-1</t>
  </si>
  <si>
    <t>Same as 231008-0. Also, install missing python package 'tqdm'.</t>
  </si>
  <si>
    <t>See 231008-1 cell below for results, because: Error, missing a python package 'tqdm' (for showing progress in CLI).</t>
  </si>
  <si>
    <t>error, missing python package 'tqdm'.</t>
  </si>
  <si>
    <t>TBD: formula is TBD</t>
  </si>
  <si>
    <t>patch = default test_config.yml values from wolny/pytorch-3dunet repo</t>
  </si>
  <si>
    <t>stride = default test_config.yml values from wolny/pytorch-3dunet repo. Also, stride &gt;= patch / 2</t>
  </si>
  <si>
    <t>ModuleNotFoundError: No module named 'tqdm'</t>
  </si>
  <si>
    <t>file of error origin (the file that contains the error message = the last (!= the first) line from the error traceback)</t>
  </si>
  <si>
    <t>File "/data/dwalth/pytorch-3dunet/pytorch3dunet/unet3d/predictor.py", line 10, in &lt;module&gt;: from tqdm import tqdm</t>
  </si>
  <si>
    <t>ValueError: requested an output size of torch.Size([11, 22, 22]), but valid sizes range from [9, 21, 21] to [10, 22, 22] (for an input of torch.Size([5, 11, 11]))</t>
  </si>
  <si>
    <t>File "/home/dwalth/data/conda/envs/3dunet/lib/python3.11/site-packages/torch/nn/modules/conv.py", line 662, in _output_padding: raise ValueError((</t>
  </si>
  <si>
    <t>patch = same as for the train3dunet config used to train the model being tested now.</t>
  </si>
  <si>
    <t>stride = same as for the train3dunet config used to train the model being tested now.</t>
  </si>
  <si>
    <t>See 231008-2 cell below for results, because: Error, invalid patch shape (torch.size error).</t>
  </si>
  <si>
    <t>231008-2</t>
  </si>
  <si>
    <t>ValueError: requested an output size of torch.Size([13, 99, 49]), but valid sizes range from [11, 97, 47] to [12, 98, 48] (for an input of torch.Size([6, 49, 24]))</t>
  </si>
  <si>
    <t>See 231009-0 cell below for results, because: Error, invalid patch shape (torch.size error).</t>
  </si>
  <si>
    <t>231009-0</t>
  </si>
  <si>
    <t>231009-1</t>
  </si>
  <si>
    <t>error, invalid patch shape &amp;/ invalid stride shape</t>
  </si>
  <si>
    <t>TBD - see hand notes, new formula calculation (failed)</t>
  </si>
  <si>
    <t>ValueError: requested an output size of torch.Size([11, 76, 29]), but valid sizes range from [9, 75, 27] to [10, 76, 28] (for an input of torch.Size([5, 38, 14]))</t>
  </si>
  <si>
    <t>TBD - see 231009-0 cell above</t>
  </si>
  <si>
    <t>231009-2</t>
  </si>
  <si>
    <t>231009-3</t>
  </si>
  <si>
    <t>stride &gt;= floor (resolution - patch) / 2, round up to smallest int_2^3 (=multiple*2^3)</t>
  </si>
  <si>
    <t>stride &lt;= floor (resolution - patch) / 2, round down to largest int_2^3 (=multiple*2^3)</t>
  </si>
  <si>
    <t>231010-0</t>
  </si>
  <si>
    <t>See 231009-1, -2, -3 cell below for results, because: Error, invalid patch shape &amp;/ invalid stride shape (torch.size error).</t>
  </si>
  <si>
    <t>stride = 0, so predict3dunet predicts for the exact input image size train3dunet received during training.</t>
  </si>
  <si>
    <t>diff z (halo)</t>
  </si>
  <si>
    <t>diff y (halo)</t>
  </si>
  <si>
    <t>diff x (halo)</t>
  </si>
  <si>
    <t>ValueError: range() arg 3 must not be zero</t>
  </si>
  <si>
    <t>Same as 231008-0. Also, attempting to fix invalid patch shape.</t>
  </si>
  <si>
    <t>Same as 231008-0. Also, still attempting to fix invalid patch shape.</t>
  </si>
  <si>
    <t>I expect the patch stride shape combination to be invalid (too large stride).</t>
  </si>
  <si>
    <t>Still attempting to fix invalid patch shape: confirm this session's combination is invalid.</t>
  </si>
  <si>
    <t>Still attempting to fix invalid patch shape: confirm this session's combination is valid.</t>
  </si>
  <si>
    <t>I expect the patch stride shape combination to be valid (exactly right shapes down to one pixel).</t>
  </si>
  <si>
    <t>Success: Error, invalid patch shape &amp;/ invalid stride shape (torch.size error).</t>
  </si>
  <si>
    <t>Failure: Error, invalid patch shape &amp;/ invalid stride shape (torch.size error).</t>
  </si>
  <si>
    <t>File "/data/dwalth/pytorch-3dunet/pytorch3dunet/datasets/utils.py", line 121, in _gen_indices: for j in range(0, i - k + 1, s):</t>
  </si>
  <si>
    <t>patch = train patch - 32 = arbitrary even int_2^3 smaller than train patch</t>
  </si>
  <si>
    <t>stride = (train patch - pred patch) / 2, stride = arbitrary int_2^3, so that train patch has space for exactly 2.0 strides in all dimensions</t>
  </si>
  <si>
    <t>I expect the patch stride shape combination to be invalid (stride can not be 0).</t>
  </si>
  <si>
    <t>231017-0</t>
  </si>
  <si>
    <t>ValueError: requested an output size of torch.Size([9, 95, 45]), but valid sizes range from [7, 93, 43] to [8, 94, 44] (for an input of torch.Size([4, 47, 22]))</t>
  </si>
  <si>
    <t>231017-1</t>
  </si>
  <si>
    <t>Failure: Error, invalid patch shape &amp;/ invalid stride shape (torch.size error). A predict3dunet output line says "The shape of the output prediction maps (CDHW): (1, 125, 1169, 414)", and there are 700 patches. Therefore, predict3dunet tries to segment the whole image. I will try with the same patch shape used for training this model.</t>
  </si>
  <si>
    <t>I expect, however illogical based on my current knowledge, that it seems to be easier to pick valid patch &amp; stride shapes than with my own datasets.</t>
  </si>
  <si>
    <t>patch &gt; size / 2, patch = arbitrary</t>
  </si>
  <si>
    <t>stride &gt;= patch / 2, stride &lt; patch, n(:=1) * stride + patch = size, no decimal numbers, rest = 0</t>
  </si>
  <si>
    <t>ValueError: requested an output size of torch.Size([11, 95, 33]), but valid sizes range from [9, 93, 31] to [10, 94, 32] (for an input of torch.Size([5, 47, 16]))</t>
  </si>
  <si>
    <t>partial Success: The number of patches is as I expected. overall Failure: Error, invalid patch shape &amp;/ invalid stride shape (torch.size error). At this point, I have no clue how to specify patch &amp;/ stride shape. I will look at the sample data which are known to work in train3dunet and predict3dunet and reconstruct valid patch &amp; stride shapes for predict3dunet from these sessions.</t>
  </si>
  <si>
    <t>TBD (Success if something came out as expected, including error messages. Failure if I do not understand what happened. Generally, failure if invalid patch shape &amp;/ invalid stride shape. Success if the run works but I do not understand why. Double success if I expect the run to work and it works.)</t>
  </si>
  <si>
    <t>231129-0</t>
  </si>
  <si>
    <t>Attempt using Wolny's pre-trained model to segment his sample data and sample config files from his README.md.</t>
  </si>
  <si>
    <t>The segmentation will work without error. The quality does not matter.</t>
  </si>
  <si>
    <t>231129-1</t>
  </si>
  <si>
    <t>File "/data/dwalth/pytorch-3dunet/pytorch3dunet/unet3d/utils.py", line 49, in load_checkpoint: raise IOError(f"Checkpoint '{checkpoint_path}' does not exist")</t>
  </si>
  <si>
    <t>OSError: Checkpoint '/home/dwalth/data/cloud/pytorch-3dunet/DW-3DUnet_lightsheet_boundary/pretrained_weights/best_checkpoint.pytorch' does not exist</t>
  </si>
  <si>
    <t>stride = the default shape in Wolny's test_config.yml for this model type</t>
  </si>
  <si>
    <t>patch = the default shape in Wolny's test_config.yml for this model type</t>
  </si>
  <si>
    <t>variable</t>
  </si>
  <si>
    <t>unclear</t>
  </si>
  <si>
    <t>sample data wolny lightsheet boundary</t>
  </si>
  <si>
    <t>error, file not found</t>
  </si>
  <si>
    <t>Attempt using Wolny's pre-trained model to segment his sample data and sample config files from his README.md. Also, fix the path to test hyper parameter in the test_config.yml.</t>
  </si>
  <si>
    <t>Failure: Error, file not found.</t>
  </si>
  <si>
    <t>Failure: Error, some dictionaries are not available and some unknown.</t>
  </si>
  <si>
    <t>File "/home/dwalth/data/conda/envs/3dunet/lib/python3.11/site-packages/torch/nn/modules/module.py", line 2041, in load_state_dict: raise RuntimeError('Error(s) in loading state_dict for {}:\n\t{}'.format(</t>
  </si>
  <si>
    <t>RuntimeError: Error(s) in loading state_dict for ResidualUNet3D:</t>
  </si>
  <si>
    <t xml:space="preserve">        Missing key(s) in state_dict: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t>
  </si>
  <si>
    <t xml:space="preserve">        Unexpected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t>
  </si>
  <si>
    <t>231129-1 cont.</t>
  </si>
  <si>
    <t>231129-2</t>
  </si>
  <si>
    <t>Train a model on sample data. Maybe the best_checkpoint.pytorch model weights file used in 231129-0 and 231129-1 stems from a time where some things were done differently regarding train3dunet and saving the .pytorch model weights.</t>
  </si>
  <si>
    <t>The training will work without error. The quality does not matter much, 1 hour run time as limit.</t>
  </si>
  <si>
    <t>stride = the default shape in Wolny's train_config.yml for this model type</t>
  </si>
  <si>
    <t>patch = the default shape in Wolny's train_config.yml for this model type</t>
  </si>
  <si>
    <t>ValueError: requested an output size of torch.Size([10, 21, 21]), but valid sizes range from [9, 19, 19] to [10, 20, 20] (for an input of torch.Size([5, 10, 10]))</t>
  </si>
  <si>
    <t>stride = arbitrary even int_2^3 &lt; patch</t>
  </si>
  <si>
    <t>190 min</t>
  </si>
  <si>
    <t>960 min</t>
  </si>
  <si>
    <t>1370 min</t>
  </si>
  <si>
    <t>231129-3</t>
  </si>
  <si>
    <t>Train a model on sample data. Maybe the best_checkpoint.pytorch model weights file used in 231129-0 and 231129-1 stems from a time where some things were done differently regarding train3dunet and saving the .pytorch model weights. Also, fix patch &amp;/ stride shape error.</t>
  </si>
  <si>
    <t>lookup</t>
  </si>
  <si>
    <t>calc</t>
  </si>
  <si>
    <t>231130-0</t>
  </si>
  <si>
    <t>Train a model on sample data. Maybe the best_checkpoint.pytorch model weights file used in 231129-0 and 231129-1 stems from a time where some things were done differently regarding train3dunet and saving the .pytorch model weights. Let the model train longer than just 1 hour like in session 231129-3.</t>
  </si>
  <si>
    <t>Success: No error, model trained normally.</t>
  </si>
  <si>
    <t>out of time (1 hour test session)</t>
  </si>
  <si>
    <t>231211-0</t>
  </si>
  <si>
    <t>Failure: error, invalid patch shape &amp;/ invalid stride shape.</t>
  </si>
  <si>
    <t>patch = same as in the github README.md under prediction tips ( https://github.com/wolny/pytorch-3dunet#prediction-tips ).</t>
  </si>
  <si>
    <t>stride = such that the 'halo' is the same amount of voxels in all dimensions (32, as it is in the README.md ( https://github.com/wolny/pytorch-3dunet#prediction-tips )).</t>
  </si>
  <si>
    <t>231212-0</t>
  </si>
  <si>
    <t>231212-1</t>
  </si>
  <si>
    <t>231212-2</t>
  </si>
  <si>
    <t>stride = same as in the github README.md under prediction tips ( https://github.com/wolny/pytorch-3dunet#prediction-tips ). Also same as in previous session, chpt-231212-1.</t>
  </si>
  <si>
    <t>231212-3</t>
  </si>
  <si>
    <t>231212-4</t>
  </si>
  <si>
    <t>231212-5</t>
  </si>
  <si>
    <t>231212-6</t>
  </si>
  <si>
    <t>231212-7</t>
  </si>
  <si>
    <t>231212-8</t>
  </si>
  <si>
    <t>231212-9</t>
  </si>
  <si>
    <t>231212-10</t>
  </si>
  <si>
    <t>Explore sample data regarding predict3dunet valid patch &amp; stride shapes. 3dunet1.6.0</t>
  </si>
  <si>
    <t>Explore sample data regarding predict3dunet valid patch &amp; stride shapes. 3dunet1.8.0</t>
  </si>
  <si>
    <t>Explore sample data regarding predict3dunet valid patch &amp; stride shapes. 3dunet1.6.0, cluster module cuda 12.2.1</t>
  </si>
  <si>
    <t>ValueError: requested an output size of torch.Size([11, 31, 31]), but valid sizes range from [9, 29, 29] to [10, 30, 30] (for an input of torch.Size([5, 15, 15]))</t>
  </si>
  <si>
    <t>ValueError: requested an output size of torch.Size([9, 17, 17]), but valid sizes range from [7, 15, 15] to [8, 16, 16] (for an input of torch.Size([4, 8, 8]))</t>
  </si>
  <si>
    <t>File "/home/dwalth/data/conda/envs/3dunet1.8.0/lib/python3.11/site-packages/torch/nn/modules/module.py", line 2152, in load_state_dict: raise RuntimeError('Error(s) in loading state_dict for {}:\n\t{}'.format(</t>
  </si>
  <si>
    <t>RuntimeError: Error(s) in loading state_dict for ResidualUNet3D: Unexpected key(s) in state_dict: "decoders.0.upsampling.upsample.bias", "decoders.1.upsampling.upsample.bias", "decoders.2.upsampling.upsample.bias", "decoders.3.upsampling.upsample.bias".</t>
  </si>
  <si>
    <t>231220-0</t>
  </si>
  <si>
    <t>I expect predict3dunet to work, since the author of the software suggested this fix.</t>
  </si>
  <si>
    <t>TBD (Success if it works, partial success if this error is fixed but another one occurs, failure if the same error appears)</t>
  </si>
  <si>
    <t>predict3dunet 1.8.1</t>
  </si>
  <si>
    <t>finished training / prediction</t>
  </si>
  <si>
    <t>error, something about unknown dictionary keys</t>
  </si>
  <si>
    <t>irrelevant</t>
  </si>
  <si>
    <t>irrelevant (probably variable)</t>
  </si>
  <si>
    <t>train3dunet 1.6.0</t>
  </si>
  <si>
    <t>predict3dunet 1.6.0</t>
  </si>
  <si>
    <t>231220-1</t>
  </si>
  <si>
    <t>231220-3</t>
  </si>
  <si>
    <t>Try out patch shape fix for "ResidualUNet3D" type pytorch-3dunet model, suggested by Adrian Wolny. See MSc/README-protocol.md for details. Use sample data set.</t>
  </si>
  <si>
    <t>Try out patch shape fix for "UNet3D" type pytorch-3dunet model (DW: just change this value in the config.yml), suggested by Adrian Wolny. See MSc/README-protocol.md for details. Use sample data set.</t>
  </si>
  <si>
    <t>ResidualUNet3D</t>
  </si>
  <si>
    <t>UNet3D</t>
  </si>
  <si>
    <t>3dunet model type (config.yml)</t>
  </si>
  <si>
    <t>3DUnet_lightsheet_boundary</t>
  </si>
  <si>
    <t>config.yml type/origin/parentfolder (author's intended use case)</t>
  </si>
  <si>
    <t>type of session / command executed &amp; its pytorch-3dunet version tag</t>
  </si>
  <si>
    <t>231220-4</t>
  </si>
  <si>
    <t>231220-5</t>
  </si>
  <si>
    <t>patch = arbitrary prime numbers</t>
  </si>
  <si>
    <t>stride = arbitrary prime numbers</t>
  </si>
  <si>
    <t>patch = some number = sum(2^i), with i&gt;=4</t>
  </si>
  <si>
    <t>stride = some number = sum(2^i), with i&gt;=4</t>
  </si>
  <si>
    <t>patch = some number = sum(2^i), with i&gt;=4, the same is in above ResidualUNet3D attempt.</t>
  </si>
  <si>
    <t>stride = some number = sum(2^i), with i&gt;=4, the same is in above ResidualUNet3D attempt.</t>
  </si>
  <si>
    <t>Try out patch shape fix for "ResidualUNet3D" type pytorch-3dunet model, suggested by Adrian Wolny. See MSc/README-protocol.md for details. Use my own data set.</t>
  </si>
  <si>
    <t>Try out patch shape fix for "UNet3D" type pytorch-3dunet model (DW: just change this value in the config.yml), suggested by Adrian Wolny. See MSc/README-protocol.md for details. Use my own data set.</t>
  </si>
  <si>
    <t>Try out patch shape fix for "UNet3D" type pytorch-3dunet model (DW: just change this value in the config.yml), suggested by Adrian Wolny. See MSc/README-protocol.md for details. Use sample data set. Explicitly use "arbitrary patch shape", I chose only prime numbers.</t>
  </si>
  <si>
    <t>Try out patch shape fix for "UNet3D" type pytorch-3dunet model (DW: just change this value in the config.yml), suggested by Adrian Wolny. See MSc/README-protocol.md for details. Use my own data set. Explicitly use "arbitrary patch shape", I chose only prime numbers.</t>
  </si>
  <si>
    <t>ValueError: requested an output size of torch.Size([13, 15, 15]), but valid sizes range from [11, 13, 13] to [12, 14, 14] (for an input of torch.Size([6, 7, 7]))</t>
  </si>
  <si>
    <t>RuntimeError: Error(s) in loading state_dict for UNet3D:        Missing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        Unexpected key(s) in state_dict: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t>
  </si>
  <si>
    <t>File "/home/dwalth/data/conda/envs/3dunet/lib/python3.11/site-packages/torch/nn/modules/module.py", line 2041, in load_state_dict    raise RuntimeError('Error(s) in loading state_dict for {}:\n\t{}'.format(</t>
  </si>
  <si>
    <t>Failure, RuntimeError: Error(s) in loading state_dict for UNet3D: Missing &amp; Unexpected key(s) in state_dict. Same error as in some runs earlier (where the test_config.yml stems fron another pytorch-3dunet version as the predict3dunet command). Here, the 3dunet model type used in predict3dunet UNet3D differs from the model used during training ResidualUNet3D.</t>
  </si>
  <si>
    <t>Failure, invalid patch shape error. I assume, the patch shape used during training was invalid, negating the now valid patch shape used for prediction.</t>
  </si>
  <si>
    <t>231223-0</t>
  </si>
  <si>
    <t>3DUnet_confocal_boundary</t>
  </si>
  <si>
    <t>231224-0</t>
  </si>
  <si>
    <t>231223-1</t>
  </si>
  <si>
    <t>231223-2</t>
  </si>
  <si>
    <t>231223-3</t>
  </si>
  <si>
    <t>231223-4</t>
  </si>
  <si>
    <t>231223-5</t>
  </si>
  <si>
    <t>Wolny's patch shape fix: Train a ResidualUNet3D model on sample data. Use new info on valid patch shapes.</t>
  </si>
  <si>
    <t>Wolny's patch shape fix: Train a UNet3D model on sample data.</t>
  </si>
  <si>
    <t>Wolny's patch shape fix: Train a ResidualUNet3D model on my own data. Use new info on valid patch shapes.</t>
  </si>
  <si>
    <t>Wolny's patch shape fix: Train a UNet3D model on sample data, using a config.yml intended for ResidualUNet3D. Does it still work?</t>
  </si>
  <si>
    <t>Wolny's patch shape fix: Train a UNet3D model on my own data, using a config.yml intended for ResidualUNet3D. Does it still work?</t>
  </si>
  <si>
    <t>Wolny's patch shape fix: Train a UNet3D model on my own data.</t>
  </si>
  <si>
    <t>See corr. predict3dunet session for results.</t>
  </si>
  <si>
    <t>slurmstepd: error: Detected 1 oom-kill event(s) in StepId=7581907.batch. Some of your processes may have been killed by the cgroup out-of-memory handler.</t>
  </si>
  <si>
    <t>RuntimeError: Expected output.numel() &lt;= std::numeric_limits&lt;int32_t&gt;::max() to be true, but got false.  (Could this error message be improved?  If so, please report an enhancement request to PyTorch.)</t>
  </si>
  <si>
    <t xml:space="preserve"> File "/home/dwalth/data/conda/envs/3dunet/lib/python3.11/site-packages/torch/nn/functional.py", line 3933, in interpolate    return torch._C._nn.upsample_nearest3d(input, output_size, scale_factors)</t>
  </si>
  <si>
    <t xml:space="preserve">  File "/home/dwalth/data/conda/envs/3dunet/lib/python3.11/site-packages/torch/nn/functional.py", line 3933, in interpolate
    return torch._C._nn.upsample_nearest3d(input, output_size, scale_factors)</t>
  </si>
  <si>
    <t>torch.cuda.OutOfMemoryError: CUDA out of memory. Tried to allocate 227.81 GiB (GPU 0; 79.15 GiB total capacity; 37.28 GiB already allocated; 35.79 GiB free; 41.78 GiB reserved in total by PyTorch) If reserved memory is &gt;&gt; allocated memory try setting max_split_size_mb to avoid fragmentation.  See documentation for Memory Management and PYTORCH_CUDA_ALLOC_CONF</t>
  </si>
  <si>
    <t xml:space="preserve">  File "/home/dwalth/data/conda/envs/3dunet/lib/python3.11/site-packages/torch/nn/modules/conv.py", line 608, in _conv_forward
    return F.conv3d(</t>
  </si>
  <si>
    <t>out of memory</t>
  </si>
  <si>
    <t>new error TBD</t>
  </si>
  <si>
    <t>patch = same as used for training this model.</t>
  </si>
  <si>
    <t>stride = same as used for training this model.</t>
  </si>
  <si>
    <t>ValueError: requested an output size of torch.Size([13, 121, 33]), but valid sizes range from [11, 119, 31] to [12, 120, 32] (for an input of torch.Size([6, 60, 16]))</t>
  </si>
  <si>
    <t xml:space="preserve">  File "/home/dwalth/data/conda/envs/3dunet/lib/python3.11/site-packages/torch/nn/modules/conv.py", line 662, in _output_padding
    raise ValueError((</t>
  </si>
  <si>
    <t>231225-0</t>
  </si>
  <si>
    <t>train3dunet 1.8.2</t>
  </si>
  <si>
    <t>Try out the new pytorch-3dunet 1.8.2 which has the ability of taking an arbitrary patch shape for ResidualUNet3D models. Maybe now predict3dunet works. Same patch as in most recent attempt.</t>
  </si>
  <si>
    <t>stride = floor (resolution - patch) / 2; for validation: stride = patch (like in Wolny's config.yml)</t>
  </si>
  <si>
    <t>231225-1</t>
  </si>
  <si>
    <t>Attempt predict3dunet with same patch &amp; stride as during training.</t>
  </si>
  <si>
    <t>Fail. Patch shape invalid error.</t>
  </si>
  <si>
    <t>Success (no error)</t>
  </si>
  <si>
    <t>Attempt predict3dunet with same patch as during training, but stride shape such that there is a halo of 32 voxels in all dimensions.</t>
  </si>
  <si>
    <t>stride = such that the halo is 32 in all dimensions.</t>
  </si>
  <si>
    <t>231225-2</t>
  </si>
  <si>
    <t>gcc related</t>
  </si>
  <si>
    <t>Copy test_config-231225-0.yml and rerun predict3dunet on it from an interactive A100 session.</t>
  </si>
  <si>
    <t>Fail. Gcc related error.</t>
  </si>
  <si>
    <t>231225-3</t>
  </si>
  <si>
    <t>Copy train_config-231225-1.yml and rerun predict3dunet on it from an interactive A100 session.</t>
  </si>
  <si>
    <t>231225-4</t>
  </si>
  <si>
    <t xml:space="preserve">  File "/home/dwalth/data/conda/envs/3dunet1.8.2/lib/python3.11/site-packages/torch/utils/data/dataset.py", line 284, in __init__                               assert len(self.datasets) &gt; 0, 'datasets should not be an empty iterable'  # type: ignore[arg-type]</t>
  </si>
  <si>
    <t>Fail. Assert error, 'datasets' should not be an empty iterable.</t>
  </si>
  <si>
    <t>Copy train_config-231225-2.yml, set validation stride to the same as train stride and rerun predict3dunet on it from an interactive A100 session.</t>
  </si>
  <si>
    <t>231225-5</t>
  </si>
  <si>
    <t>predict3dunet 1.8.2</t>
  </si>
  <si>
    <t>Run predict3dunet with same patch as in training and stride for a halo of 32 voxels in all dimensions.</t>
  </si>
  <si>
    <t>Success. Did not let the training finish, this is a test run for predict3dunet 1.8.2.</t>
  </si>
  <si>
    <t>test run for predict3dunet 1.8.2, model performance satisfactory and irrelevant anyhow.</t>
  </si>
  <si>
    <t>patch = same as in model training.</t>
  </si>
  <si>
    <t>stride = halo of 32 voxels in all dimensions.</t>
  </si>
  <si>
    <t>Success. "INFO UNetPredictor - Finished inference in 11.53 seconds"</t>
  </si>
  <si>
    <t>231225-6</t>
  </si>
  <si>
    <t>231226-0</t>
  </si>
  <si>
    <t>Train a multi channel autofluorescence heart model.</t>
  </si>
  <si>
    <t>Success (no error &amp; sensible results)</t>
  </si>
  <si>
    <t>Success. Open file in Fiji via plugin HDF5, then custom channel order "czyx". Using my script "h5ToTif.py" (misleading name) extracts the segmentation~ (float to int)</t>
  </si>
  <si>
    <t>Partial success. No error but bad segmentation, due to autofluorescence (fluo model much better)</t>
  </si>
  <si>
    <t>Segment the model 231225-6 and look at 3D results.</t>
  </si>
  <si>
    <t>model code</t>
  </si>
  <si>
    <t>fluo 1.6.0 model</t>
  </si>
  <si>
    <t>231226-1</t>
  </si>
  <si>
    <t>231226-2</t>
  </si>
  <si>
    <t>Error. There are 3 input channels but I specified in_channels = 1 in config.yml</t>
  </si>
  <si>
    <t>input channel number error…</t>
  </si>
  <si>
    <t>Error. TBD</t>
  </si>
  <si>
    <t>dataset07.0-3D_model09.0-chpt-231225-4-dense-heart-fluo (test model)</t>
  </si>
  <si>
    <t>Segment the model 231225-6 and look at 3D results. Use the specimen used for validation during model training.</t>
  </si>
  <si>
    <t>Segment the model 231225-6 and look at 3D results. Use the specimen used for validation during model training. Use the last instead of best pytorch checkpoint, this should result in the same images as in the tensorboard statistics.</t>
  </si>
  <si>
    <t>Partial success. No error but bad segmentation, equally bad as id07 (231226-2).</t>
  </si>
  <si>
    <t>240110-0</t>
  </si>
  <si>
    <t>Success.</t>
  </si>
  <si>
    <t>240102-1</t>
  </si>
  <si>
    <t>240102-0</t>
  </si>
  <si>
    <t>Segment the model 231225-6 and look at 3D results. Use the specimen used for validation during model training. Use the last pytorch checkpoint, but use it on the test specimen, not the val specimen as in the previous segmentation (240102-1).</t>
  </si>
  <si>
    <t>240111-0</t>
  </si>
  <si>
    <t>240111-1</t>
  </si>
  <si>
    <t>dataset04.b-3D_model10.b-chpt-240111-0-dense-heart-autofluo-multichannel</t>
  </si>
  <si>
    <t>dataset04.c-3D_model10.c-chpt-240111-1-dense-heart-autofluo-multichannel</t>
  </si>
  <si>
    <t>dataset04.a-3D_model10.a-chpt-231225-6-dense-heart-autofluo-multichannel</t>
  </si>
  <si>
    <t>dataset04.b</t>
  </si>
  <si>
    <t>dataset04.c</t>
  </si>
  <si>
    <t>dataset04.a</t>
  </si>
  <si>
    <t>patch = same as in training of model to be compared to.</t>
  </si>
  <si>
    <t>Success (finish training)</t>
  </si>
  <si>
    <t>Train equivalent models like 3D model 10.a (231225-6) but with different val and test samples.</t>
  </si>
  <si>
    <t>Train equivalent models like 3D model 10.a (231225-6) but with different val and test samples than in both models, 3D model 10.a and 10.b.</t>
  </si>
  <si>
    <t>-</t>
  </si>
  <si>
    <t>240115-0</t>
  </si>
  <si>
    <t>240115-1</t>
  </si>
  <si>
    <t>240115-2</t>
  </si>
  <si>
    <t>240115-3</t>
  </si>
  <si>
    <r>
      <t xml:space="preserve">Segment 3D model 10.b </t>
    </r>
    <r>
      <rPr>
        <b/>
        <sz val="11"/>
        <rFont val="Calibri"/>
        <family val="2"/>
        <scheme val="minor"/>
      </rPr>
      <t xml:space="preserve">last </t>
    </r>
    <r>
      <rPr>
        <sz val="11"/>
        <rFont val="Calibri"/>
        <family val="2"/>
        <scheme val="minor"/>
      </rPr>
      <t>checkpoint on val &amp; test images</t>
    </r>
  </si>
  <si>
    <r>
      <t xml:space="preserve">Segment 3D model 10.b </t>
    </r>
    <r>
      <rPr>
        <b/>
        <sz val="11"/>
        <rFont val="Calibri"/>
        <family val="2"/>
        <scheme val="minor"/>
      </rPr>
      <t xml:space="preserve">best </t>
    </r>
    <r>
      <rPr>
        <sz val="11"/>
        <rFont val="Calibri"/>
        <family val="2"/>
        <scheme val="minor"/>
      </rPr>
      <t>checkpoint on val &amp; test images</t>
    </r>
  </si>
  <si>
    <r>
      <t xml:space="preserve">Segment 3D model 10.c </t>
    </r>
    <r>
      <rPr>
        <b/>
        <sz val="11"/>
        <rFont val="Calibri"/>
        <family val="2"/>
        <scheme val="minor"/>
      </rPr>
      <t xml:space="preserve">best </t>
    </r>
    <r>
      <rPr>
        <sz val="11"/>
        <rFont val="Calibri"/>
        <family val="2"/>
        <scheme val="minor"/>
      </rPr>
      <t>checkpoint on val &amp; test images</t>
    </r>
  </si>
  <si>
    <r>
      <t xml:space="preserve">Segment 3D model 10.c </t>
    </r>
    <r>
      <rPr>
        <b/>
        <sz val="11"/>
        <rFont val="Calibri"/>
        <family val="2"/>
        <scheme val="minor"/>
      </rPr>
      <t xml:space="preserve">last </t>
    </r>
    <r>
      <rPr>
        <sz val="11"/>
        <rFont val="Calibri"/>
        <family val="2"/>
        <scheme val="minor"/>
      </rPr>
      <t>checkpoint on val &amp; test images</t>
    </r>
  </si>
  <si>
    <t>stride = floor (resolution(=min.resolution) - patch) / 2</t>
  </si>
  <si>
    <t>dataset10.b</t>
  </si>
  <si>
    <t>res. Z (min)</t>
  </si>
  <si>
    <t>res. Y (min)</t>
  </si>
  <si>
    <t>res. X (min)</t>
  </si>
  <si>
    <t>240124-0</t>
  </si>
  <si>
    <t>240124-1</t>
  </si>
  <si>
    <t>240124-2</t>
  </si>
  <si>
    <t>240124-3</t>
  </si>
  <si>
    <t>patch = 2^3 &gt; max dz-ROI = 136 (id06), so that only 1 patch is created</t>
  </si>
  <si>
    <t>240124-4</t>
  </si>
  <si>
    <t>Train an autofluo eye segmentation model using manual dense annotations, LR factor 0.4</t>
  </si>
  <si>
    <t>Train an autofluo eye segmentation model using manual dense annotations, LR factor 0.5</t>
  </si>
  <si>
    <t>Train an autofluo eye segmentation model using manual dense annotations, LR factor 0.6</t>
  </si>
  <si>
    <t>Train an autofluo eye segmentation model using manual dense annotations, LR factor 0.7</t>
  </si>
  <si>
    <t>Train a fluo eye segmentation model using manual dense annotations, LR factor 0.5</t>
  </si>
  <si>
    <t>dataset10.c</t>
  </si>
  <si>
    <t>240125-0</t>
  </si>
  <si>
    <t>240125-1</t>
  </si>
  <si>
    <t>240125-2</t>
  </si>
  <si>
    <t>240125-3</t>
  </si>
  <si>
    <t>240125-4</t>
  </si>
  <si>
    <t>240125-5</t>
  </si>
  <si>
    <t>240125-6</t>
  </si>
  <si>
    <t>240125-7</t>
  </si>
  <si>
    <t>240125-8</t>
  </si>
  <si>
    <t>Failure: no label in validation patches =&gt; overfitting training data</t>
  </si>
  <si>
    <t>noticed bad val patch</t>
  </si>
  <si>
    <t>ECC</t>
  </si>
  <si>
    <t>3channel autofluo eye 0</t>
  </si>
  <si>
    <t>3channel autofluo eye 1</t>
  </si>
  <si>
    <t>3channel autofluo eye 2</t>
  </si>
  <si>
    <t>3channel autofluo eye 3</t>
  </si>
  <si>
    <t>3channel autofluo eye 4</t>
  </si>
  <si>
    <t>fluo eye 0</t>
  </si>
  <si>
    <t>3channel autofluo eye fail</t>
  </si>
  <si>
    <t>fluo eye 1</t>
  </si>
  <si>
    <t>Train an autofluo eye segmentation model using manual dense annotations, 6 LR steps</t>
  </si>
  <si>
    <t>Train an autofluo eye segmentation model using manual dense annotations, 8 LR steps</t>
  </si>
  <si>
    <t>Train an autofluo eye segmentation model using manual dense annotations, 10 LR steps</t>
  </si>
  <si>
    <t>Train an autofluo eye segmentation model using manual dense annotations, 12 LR steps</t>
  </si>
  <si>
    <t>Train an autofluo eye segmentation model using manual dense annotations, 14 LR steps</t>
  </si>
  <si>
    <t>Train a fluo eye segmentation model using manual dense annotations, 10 LR steps, difference between autofluo and fluo raw input (although ROI only secondarily stained)</t>
  </si>
  <si>
    <t>Train a fluo eye segmentation model using manual dense annotations, How do predictions look with just 1 LR step (LR 2e-4)?</t>
  </si>
  <si>
    <t>Failure: ECC, cuda / hardware error?</t>
  </si>
  <si>
    <t>error</t>
  </si>
  <si>
    <t>240125-9</t>
  </si>
  <si>
    <t>3channel autofluo eye dataset10.c.1 vall loss curve exp</t>
  </si>
  <si>
    <t>Train an autofluo eye segmentation model using manual dense annotations, How do predictions look with just 1 LR step (LR 2e-4)?</t>
  </si>
  <si>
    <t>Does the val loss curve in tensorboard decrease with higher n_val?</t>
  </si>
  <si>
    <t>Success (finish training &amp; answer question)</t>
  </si>
  <si>
    <t>1 (verify)</t>
  </si>
  <si>
    <t>dataset10.c.1</t>
  </si>
  <si>
    <t>240126-0</t>
  </si>
  <si>
    <t>240126-1</t>
  </si>
  <si>
    <t>240126-2</t>
  </si>
  <si>
    <t>240126-3</t>
  </si>
  <si>
    <t>240126-4</t>
  </si>
  <si>
    <t>240126-5</t>
  </si>
  <si>
    <t>240126-6</t>
  </si>
  <si>
    <t>240126-7</t>
  </si>
  <si>
    <t>240126-8</t>
  </si>
  <si>
    <t>240126-9</t>
  </si>
  <si>
    <t>240126-10</t>
  </si>
  <si>
    <t>240126-11</t>
  </si>
  <si>
    <t>240124-0 best</t>
  </si>
  <si>
    <t>240124-0 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</si>
</sst>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b/>
      <i/>
      <sz val="11"/>
      <name val="Calibri"/>
      <family val="2"/>
      <scheme val="minor"/>
    </font>
    <font>
      <b/>
      <i/>
      <sz val="11"/>
      <color theme="1"/>
      <name val="Calibri"/>
      <family val="2"/>
      <scheme val="minor"/>
    </font>
    <font>
      <b/>
      <sz val="11"/>
      <name val="Calibri"/>
      <family val="2"/>
      <scheme val="minor"/>
    </font>
  </fonts>
  <fills count="2">
    <fill>
      <patternFill patternType="none"/>
    </fill>
    <fill>
      <patternFill patternType="gray125"/>
    </fill>
  </fills>
  <borders count="26">
    <border>
      <left/>
      <right/>
      <top/>
      <bottom/>
      <diagonal/>
    </border>
    <border>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right style="thick">
        <color indexed="64"/>
      </right>
      <top/>
      <bottom/>
      <diagonal/>
    </border>
    <border>
      <left/>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right style="thick">
        <color auto="1"/>
      </right>
      <top/>
      <bottom style="thin">
        <color indexed="64"/>
      </bottom>
      <diagonal/>
    </border>
    <border>
      <left/>
      <right style="thick">
        <color auto="1"/>
      </right>
      <top/>
      <bottom style="medium">
        <color indexed="64"/>
      </bottom>
      <diagonal/>
    </border>
    <border>
      <left/>
      <right/>
      <top style="thin">
        <color indexed="64"/>
      </top>
      <bottom style="thin">
        <color indexed="64"/>
      </bottom>
      <diagonal/>
    </border>
    <border>
      <left style="thick">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1">
    <xf numFmtId="0" fontId="0" fillId="0" borderId="0" xfId="0"/>
    <xf numFmtId="0" fontId="1" fillId="0" borderId="1" xfId="0" applyFont="1" applyBorder="1"/>
    <xf numFmtId="0" fontId="0" fillId="0" borderId="0" xfId="0" applyAlignment="1">
      <alignment wrapText="1"/>
    </xf>
    <xf numFmtId="0" fontId="1" fillId="0" borderId="0" xfId="0" applyFont="1"/>
    <xf numFmtId="0" fontId="0" fillId="0" borderId="1" xfId="0" applyBorder="1"/>
    <xf numFmtId="0" fontId="1" fillId="0" borderId="3"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applyAlignment="1">
      <alignment vertical="center"/>
    </xf>
    <xf numFmtId="0" fontId="3" fillId="0" borderId="0" xfId="0" applyFont="1"/>
    <xf numFmtId="0" fontId="3" fillId="0" borderId="1" xfId="0" applyFont="1" applyBorder="1"/>
    <xf numFmtId="0" fontId="3" fillId="0" borderId="2" xfId="0" applyFont="1" applyBorder="1"/>
    <xf numFmtId="0" fontId="3" fillId="0" borderId="4" xfId="0" applyFont="1" applyBorder="1"/>
    <xf numFmtId="0" fontId="3" fillId="0" borderId="1" xfId="0" applyFont="1" applyBorder="1" applyAlignment="1">
      <alignment vertical="center"/>
    </xf>
    <xf numFmtId="0" fontId="3" fillId="0" borderId="3" xfId="0" applyFont="1" applyBorder="1"/>
    <xf numFmtId="0" fontId="1" fillId="0" borderId="9" xfId="0" applyFont="1" applyBorder="1"/>
    <xf numFmtId="0" fontId="0" fillId="0" borderId="8" xfId="0" applyBorder="1"/>
    <xf numFmtId="0" fontId="0" fillId="0" borderId="10" xfId="0" applyBorder="1"/>
    <xf numFmtId="0" fontId="0" fillId="0" borderId="9" xfId="0" applyBorder="1"/>
    <xf numFmtId="0" fontId="3" fillId="0" borderId="8" xfId="0" applyFont="1" applyBorder="1"/>
    <xf numFmtId="0" fontId="3" fillId="0" borderId="10" xfId="0" applyFont="1" applyBorder="1"/>
    <xf numFmtId="0" fontId="3" fillId="0" borderId="8" xfId="0" applyFont="1" applyBorder="1" applyAlignment="1">
      <alignment vertical="center"/>
    </xf>
    <xf numFmtId="0" fontId="1" fillId="0" borderId="11" xfId="0" applyFont="1" applyBorder="1"/>
    <xf numFmtId="0" fontId="3" fillId="0" borderId="6" xfId="0" applyFont="1" applyBorder="1"/>
    <xf numFmtId="0" fontId="3" fillId="0" borderId="12" xfId="0" applyFont="1" applyBorder="1"/>
    <xf numFmtId="0" fontId="0" fillId="0" borderId="11" xfId="0" applyBorder="1"/>
    <xf numFmtId="0" fontId="3" fillId="0" borderId="9" xfId="0" applyFont="1" applyBorder="1" applyAlignment="1">
      <alignment vertical="center"/>
    </xf>
    <xf numFmtId="0" fontId="3" fillId="0" borderId="13" xfId="0" applyFont="1" applyBorder="1" applyAlignment="1">
      <alignment vertical="center"/>
    </xf>
    <xf numFmtId="0" fontId="0" fillId="0" borderId="13" xfId="0" applyBorder="1"/>
    <xf numFmtId="0" fontId="0" fillId="0" borderId="14" xfId="0" applyBorder="1"/>
    <xf numFmtId="0" fontId="3" fillId="0" borderId="13" xfId="0" applyFont="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2" xfId="0" quotePrefix="1" applyBorder="1"/>
    <xf numFmtId="0" fontId="4" fillId="0" borderId="0" xfId="0" applyFont="1" applyAlignment="1">
      <alignment vertical="center"/>
    </xf>
    <xf numFmtId="0" fontId="5" fillId="0" borderId="0" xfId="0" applyFont="1"/>
    <xf numFmtId="0" fontId="5" fillId="0" borderId="2" xfId="0" applyFont="1" applyBorder="1"/>
    <xf numFmtId="0" fontId="5" fillId="0" borderId="8" xfId="0" applyFont="1" applyBorder="1"/>
    <xf numFmtId="0" fontId="5" fillId="0" borderId="6" xfId="0" applyFont="1" applyBorder="1"/>
    <xf numFmtId="0" fontId="5" fillId="0" borderId="18" xfId="0" applyFont="1" applyBorder="1"/>
    <xf numFmtId="0" fontId="4" fillId="0" borderId="8" xfId="0" applyFont="1" applyBorder="1" applyAlignment="1">
      <alignment vertical="center"/>
    </xf>
    <xf numFmtId="0" fontId="4" fillId="0" borderId="4" xfId="0" applyFont="1" applyBorder="1" applyAlignment="1">
      <alignment vertical="center"/>
    </xf>
    <xf numFmtId="0" fontId="5" fillId="0" borderId="4" xfId="0" applyFont="1" applyBorder="1"/>
    <xf numFmtId="0" fontId="5" fillId="0" borderId="5" xfId="0" applyFont="1" applyBorder="1"/>
    <xf numFmtId="0" fontId="5" fillId="0" borderId="10" xfId="0" applyFont="1" applyBorder="1"/>
    <xf numFmtId="0" fontId="5" fillId="0" borderId="12" xfId="0" applyFont="1" applyBorder="1"/>
    <xf numFmtId="0" fontId="4" fillId="0" borderId="10" xfId="0" applyFont="1" applyBorder="1" applyAlignment="1">
      <alignment vertical="center"/>
    </xf>
    <xf numFmtId="0" fontId="6" fillId="0" borderId="8" xfId="0" applyFont="1" applyBorder="1" applyAlignment="1">
      <alignment vertical="center"/>
    </xf>
    <xf numFmtId="0" fontId="1" fillId="0" borderId="18" xfId="0" applyFont="1" applyBorder="1"/>
    <xf numFmtId="0" fontId="1" fillId="0" borderId="20" xfId="0" applyFont="1" applyBorder="1"/>
    <xf numFmtId="0" fontId="6" fillId="0" borderId="9" xfId="0" applyFont="1" applyBorder="1" applyAlignment="1">
      <alignment vertical="center"/>
    </xf>
    <xf numFmtId="0" fontId="1" fillId="0" borderId="21" xfId="0" applyFont="1" applyBorder="1"/>
    <xf numFmtId="0" fontId="1" fillId="0" borderId="17" xfId="0" applyFont="1" applyBorder="1"/>
    <xf numFmtId="0" fontId="6" fillId="0" borderId="22" xfId="0" applyFont="1" applyBorder="1" applyAlignment="1">
      <alignment vertical="center"/>
    </xf>
    <xf numFmtId="0" fontId="1" fillId="0" borderId="19" xfId="0" applyFont="1" applyBorder="1"/>
    <xf numFmtId="0" fontId="0" fillId="0" borderId="23" xfId="0" applyBorder="1"/>
    <xf numFmtId="0" fontId="0" fillId="0" borderId="24" xfId="0" applyBorder="1"/>
    <xf numFmtId="0" fontId="0" fillId="0" borderId="19" xfId="0" applyBorder="1"/>
    <xf numFmtId="0" fontId="3" fillId="0" borderId="23" xfId="0" applyFont="1" applyBorder="1" applyAlignment="1">
      <alignment vertical="center"/>
    </xf>
    <xf numFmtId="0" fontId="3" fillId="0" borderId="19" xfId="0" applyFont="1" applyBorder="1" applyAlignment="1">
      <alignment vertical="center"/>
    </xf>
    <xf numFmtId="0" fontId="3" fillId="0" borderId="25" xfId="0" applyFont="1" applyBorder="1" applyAlignment="1">
      <alignment vertical="center"/>
    </xf>
    <xf numFmtId="0" fontId="4" fillId="0" borderId="23" xfId="0" applyFont="1" applyBorder="1" applyAlignment="1">
      <alignment vertical="center"/>
    </xf>
    <xf numFmtId="0" fontId="4" fillId="0" borderId="24" xfId="0" applyFont="1" applyBorder="1" applyAlignment="1">
      <alignment vertical="center"/>
    </xf>
    <xf numFmtId="0" fontId="3" fillId="0" borderId="11" xfId="0" applyFont="1" applyBorder="1" applyAlignment="1">
      <alignment vertical="center"/>
    </xf>
    <xf numFmtId="0" fontId="3" fillId="0" borderId="17"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BF153"/>
  <sheetViews>
    <sheetView tabSelected="1" topLeftCell="A122" zoomScaleNormal="100" workbookViewId="0">
      <selection activeCell="B147" sqref="B147"/>
    </sheetView>
  </sheetViews>
  <sheetFormatPr defaultRowHeight="15" outlineLevelCol="1" x14ac:dyDescent="0.25"/>
  <cols>
    <col min="1" max="1" width="11.140625" customWidth="1"/>
    <col min="2" max="2" width="50.140625" customWidth="1"/>
    <col min="3" max="4" width="18.42578125" customWidth="1"/>
    <col min="5" max="5" width="27.7109375" customWidth="1"/>
    <col min="6" max="6" width="57" style="61" customWidth="1" outlineLevel="1"/>
    <col min="7" max="7" width="24.85546875" customWidth="1" outlineLevel="1"/>
    <col min="8" max="8" width="64.5703125" customWidth="1" outlineLevel="1"/>
    <col min="9" max="9" width="14.5703125" style="6" customWidth="1" outlineLevel="1"/>
    <col min="10" max="10" width="8.5703125" customWidth="1" outlineLevel="1"/>
    <col min="11" max="11" width="30.7109375" customWidth="1" outlineLevel="1"/>
    <col min="12" max="12" width="9.42578125" customWidth="1" outlineLevel="1"/>
    <col min="13" max="13" width="33" customWidth="1"/>
    <col min="14" max="20" width="9.140625" customWidth="1" outlineLevel="1"/>
    <col min="21" max="21" width="9.140625" style="20"/>
    <col min="22" max="22" width="15.140625" customWidth="1" outlineLevel="1"/>
    <col min="23" max="23" width="9.140625" customWidth="1" outlineLevel="1"/>
    <col min="25" max="25" width="6.7109375" customWidth="1" outlineLevel="1"/>
    <col min="26" max="26" width="5.140625" customWidth="1" outlineLevel="1"/>
    <col min="27" max="27" width="11.140625" customWidth="1" outlineLevel="1"/>
    <col min="28" max="28" width="6" customWidth="1" outlineLevel="1"/>
    <col min="29" max="29" width="14.28515625" customWidth="1" outlineLevel="1"/>
    <col min="30" max="30" width="9.5703125" customWidth="1" outlineLevel="1"/>
    <col min="31" max="31" width="9" customWidth="1" outlineLevel="1"/>
    <col min="32" max="32" width="9.42578125" customWidth="1" outlineLevel="1"/>
    <col min="33" max="33" width="9.85546875" customWidth="1" outlineLevel="1"/>
    <col min="34" max="34" width="9.7109375" customWidth="1" outlineLevel="1"/>
    <col min="35" max="35" width="16.7109375" style="6" customWidth="1"/>
    <col min="36" max="37" width="14.85546875" customWidth="1"/>
    <col min="38" max="38" width="21" customWidth="1"/>
    <col min="39" max="39" width="26.28515625" style="10" customWidth="1" outlineLevel="1"/>
    <col min="40" max="40" width="10.7109375" customWidth="1"/>
    <col min="41" max="41" width="10.5703125" customWidth="1"/>
    <col min="42" max="42" width="10.85546875" style="20" customWidth="1"/>
    <col min="43" max="43" width="5.28515625" customWidth="1"/>
    <col min="44" max="44" width="6.140625" customWidth="1"/>
    <col min="45" max="45" width="5" customWidth="1"/>
    <col min="46" max="46" width="5" style="20" customWidth="1"/>
    <col min="47" max="47" width="6.140625" customWidth="1"/>
    <col min="48" max="48" width="6.5703125" customWidth="1"/>
    <col min="49" max="49" width="5" customWidth="1"/>
    <col min="50" max="50" width="6" style="20" customWidth="1"/>
    <col min="51" max="52" width="6" customWidth="1"/>
    <col min="53" max="53" width="6" style="10" customWidth="1"/>
    <col min="54" max="54" width="74.85546875" customWidth="1" outlineLevel="1"/>
    <col min="55" max="55" width="76.28515625" customWidth="1" outlineLevel="1"/>
    <col min="56" max="56" width="5.140625" customWidth="1"/>
    <col min="57" max="57" width="135.28515625" customWidth="1" outlineLevel="1"/>
    <col min="58" max="58" width="206" customWidth="1" outlineLevel="1"/>
    <col min="59" max="59" width="20.140625" bestFit="1" customWidth="1"/>
    <col min="60" max="60" width="14.28515625" bestFit="1" customWidth="1"/>
    <col min="61" max="61" width="20.28515625" bestFit="1" customWidth="1"/>
    <col min="62" max="62" width="12.7109375" customWidth="1"/>
    <col min="63" max="63" width="12.140625" customWidth="1"/>
  </cols>
  <sheetData>
    <row r="1" spans="1:58" s="1" customFormat="1" x14ac:dyDescent="0.25">
      <c r="A1" s="1" t="s">
        <v>33</v>
      </c>
      <c r="B1" s="1" t="s">
        <v>491</v>
      </c>
      <c r="C1" s="1" t="s">
        <v>411</v>
      </c>
      <c r="D1" s="1" t="s">
        <v>408</v>
      </c>
      <c r="E1" s="1" t="s">
        <v>410</v>
      </c>
      <c r="F1" s="60" t="s">
        <v>52</v>
      </c>
      <c r="G1" s="1" t="s">
        <v>64</v>
      </c>
      <c r="H1" s="1" t="s">
        <v>157</v>
      </c>
      <c r="I1" s="5" t="s">
        <v>396</v>
      </c>
      <c r="J1" s="1" t="s">
        <v>130</v>
      </c>
      <c r="K1" s="1" t="s">
        <v>132</v>
      </c>
      <c r="L1" s="1" t="s">
        <v>129</v>
      </c>
      <c r="M1" s="1" t="s">
        <v>131</v>
      </c>
      <c r="N1" s="1" t="s">
        <v>115</v>
      </c>
      <c r="O1" s="1" t="s">
        <v>260</v>
      </c>
      <c r="P1" s="1" t="s">
        <v>259</v>
      </c>
      <c r="Q1" s="1" t="s">
        <v>114</v>
      </c>
      <c r="R1" s="1" t="s">
        <v>256</v>
      </c>
      <c r="S1" s="1" t="s">
        <v>257</v>
      </c>
      <c r="T1" s="1" t="s">
        <v>258</v>
      </c>
      <c r="U1" s="19" t="s">
        <v>116</v>
      </c>
      <c r="V1" s="1" t="s">
        <v>66</v>
      </c>
      <c r="W1" s="1" t="s">
        <v>3</v>
      </c>
      <c r="X1" s="1" t="s">
        <v>4</v>
      </c>
      <c r="Y1" s="1" t="s">
        <v>74</v>
      </c>
      <c r="Z1" s="1" t="s">
        <v>75</v>
      </c>
      <c r="AA1" s="1" t="s">
        <v>171</v>
      </c>
      <c r="AB1" s="1" t="s">
        <v>208</v>
      </c>
      <c r="AC1" s="1" t="s">
        <v>5</v>
      </c>
      <c r="AD1" s="1" t="s">
        <v>77</v>
      </c>
      <c r="AE1" s="1" t="s">
        <v>97</v>
      </c>
      <c r="AF1" s="1" t="s">
        <v>76</v>
      </c>
      <c r="AG1" s="1" t="s">
        <v>78</v>
      </c>
      <c r="AH1" s="1" t="s">
        <v>95</v>
      </c>
      <c r="AI1" s="5" t="s">
        <v>110</v>
      </c>
      <c r="AJ1" s="1" t="s">
        <v>207</v>
      </c>
      <c r="AK1" s="1" t="s">
        <v>253</v>
      </c>
      <c r="AL1" s="1" t="s">
        <v>147</v>
      </c>
      <c r="AM1" s="26" t="s">
        <v>34</v>
      </c>
      <c r="AN1" s="1" t="s">
        <v>530</v>
      </c>
      <c r="AO1" s="1" t="s">
        <v>531</v>
      </c>
      <c r="AP1" s="19" t="s">
        <v>532</v>
      </c>
      <c r="AQ1" s="1" t="s">
        <v>0</v>
      </c>
      <c r="AR1" s="1" t="s">
        <v>1</v>
      </c>
      <c r="AS1" s="1" t="s">
        <v>2</v>
      </c>
      <c r="AT1" s="19" t="s">
        <v>49</v>
      </c>
      <c r="AU1" s="1" t="s">
        <v>71</v>
      </c>
      <c r="AV1" s="1" t="s">
        <v>72</v>
      </c>
      <c r="AW1" s="1" t="s">
        <v>73</v>
      </c>
      <c r="AX1" s="19" t="s">
        <v>50</v>
      </c>
      <c r="AY1" s="1" t="s">
        <v>305</v>
      </c>
      <c r="AZ1" s="1" t="s">
        <v>306</v>
      </c>
      <c r="BA1" s="26" t="s">
        <v>307</v>
      </c>
      <c r="BB1" s="1" t="s">
        <v>20</v>
      </c>
      <c r="BC1" s="1" t="s">
        <v>19</v>
      </c>
      <c r="BD1" s="1" t="s">
        <v>148</v>
      </c>
      <c r="BE1" s="1" t="s">
        <v>149</v>
      </c>
      <c r="BF1" s="1" t="s">
        <v>282</v>
      </c>
    </row>
    <row r="2" spans="1:58" x14ac:dyDescent="0.25">
      <c r="A2" t="s">
        <v>122</v>
      </c>
      <c r="C2" t="s">
        <v>400</v>
      </c>
      <c r="D2" t="s">
        <v>406</v>
      </c>
      <c r="E2" t="s">
        <v>409</v>
      </c>
      <c r="F2" s="61" t="s">
        <v>124</v>
      </c>
      <c r="G2" t="s">
        <v>126</v>
      </c>
      <c r="H2" t="s">
        <v>127</v>
      </c>
      <c r="I2" s="6">
        <v>0</v>
      </c>
      <c r="J2">
        <v>0</v>
      </c>
      <c r="K2" t="s">
        <v>8</v>
      </c>
      <c r="L2">
        <v>1</v>
      </c>
      <c r="M2" t="s">
        <v>134</v>
      </c>
      <c r="N2" t="s">
        <v>8</v>
      </c>
      <c r="O2" t="s">
        <v>8</v>
      </c>
      <c r="P2" t="s">
        <v>8</v>
      </c>
      <c r="Q2" t="s">
        <v>8</v>
      </c>
      <c r="R2" t="s">
        <v>8</v>
      </c>
      <c r="S2" t="s">
        <v>8</v>
      </c>
      <c r="T2" t="s">
        <v>8</v>
      </c>
      <c r="U2" s="20">
        <v>0</v>
      </c>
      <c r="V2" t="s">
        <v>67</v>
      </c>
      <c r="W2">
        <v>5</v>
      </c>
      <c r="X2">
        <v>5</v>
      </c>
      <c r="Y2">
        <v>3</v>
      </c>
      <c r="Z2">
        <v>2</v>
      </c>
      <c r="AA2">
        <f xml:space="preserve"> Y2 + Z2</f>
        <v>5</v>
      </c>
      <c r="AB2">
        <v>2</v>
      </c>
      <c r="AC2">
        <v>3</v>
      </c>
      <c r="AD2">
        <v>16</v>
      </c>
      <c r="AE2" t="s">
        <v>94</v>
      </c>
      <c r="AF2">
        <v>1</v>
      </c>
      <c r="AG2">
        <v>8</v>
      </c>
      <c r="AH2" t="s">
        <v>96</v>
      </c>
      <c r="AI2" s="6" t="s">
        <v>8</v>
      </c>
      <c r="AJ2" s="13" t="s">
        <v>8</v>
      </c>
      <c r="AK2" t="s">
        <v>8</v>
      </c>
      <c r="AL2" s="13" t="s">
        <v>8</v>
      </c>
      <c r="AM2" s="27" t="s">
        <v>8</v>
      </c>
      <c r="AN2" s="13">
        <v>125</v>
      </c>
      <c r="AO2" s="13">
        <v>1169</v>
      </c>
      <c r="AP2" s="23">
        <v>414</v>
      </c>
      <c r="AQ2" s="13">
        <v>64</v>
      </c>
      <c r="AR2" s="13">
        <v>896</v>
      </c>
      <c r="AS2" s="13">
        <v>160</v>
      </c>
      <c r="AT2" s="23" t="s">
        <v>45</v>
      </c>
      <c r="AU2" s="13">
        <v>32</v>
      </c>
      <c r="AV2" s="13">
        <v>128</v>
      </c>
      <c r="AW2" s="13">
        <v>80</v>
      </c>
      <c r="AX2" s="23" t="s">
        <v>45</v>
      </c>
      <c r="AY2" s="13"/>
      <c r="AZ2" s="13"/>
      <c r="BA2" s="13"/>
      <c r="BB2" s="13" t="s">
        <v>261</v>
      </c>
      <c r="BC2" s="13" t="s">
        <v>262</v>
      </c>
      <c r="BD2">
        <v>1</v>
      </c>
      <c r="BE2" t="s">
        <v>135</v>
      </c>
      <c r="BF2" t="s">
        <v>8</v>
      </c>
    </row>
    <row r="3" spans="1:58" x14ac:dyDescent="0.25">
      <c r="A3" t="s">
        <v>123</v>
      </c>
      <c r="C3" t="s">
        <v>400</v>
      </c>
      <c r="D3" t="s">
        <v>406</v>
      </c>
      <c r="E3" t="s">
        <v>409</v>
      </c>
      <c r="F3" s="61" t="s">
        <v>124</v>
      </c>
      <c r="G3" t="s">
        <v>126</v>
      </c>
      <c r="H3" t="s">
        <v>128</v>
      </c>
      <c r="I3" s="6">
        <v>0</v>
      </c>
      <c r="J3">
        <v>0</v>
      </c>
      <c r="K3" t="s">
        <v>8</v>
      </c>
      <c r="L3">
        <v>1</v>
      </c>
      <c r="M3" t="s">
        <v>138</v>
      </c>
      <c r="N3">
        <v>0</v>
      </c>
      <c r="O3">
        <v>0</v>
      </c>
      <c r="P3">
        <v>0</v>
      </c>
      <c r="Q3">
        <v>1</v>
      </c>
      <c r="R3">
        <v>0</v>
      </c>
      <c r="S3" t="s">
        <v>8</v>
      </c>
      <c r="T3" t="s">
        <v>8</v>
      </c>
      <c r="U3" s="20">
        <v>1</v>
      </c>
      <c r="V3" t="s">
        <v>67</v>
      </c>
      <c r="W3">
        <v>5</v>
      </c>
      <c r="X3">
        <v>5</v>
      </c>
      <c r="Y3">
        <v>3</v>
      </c>
      <c r="Z3">
        <v>2</v>
      </c>
      <c r="AA3">
        <f t="shared" ref="AA3:AA24" si="0" xml:space="preserve"> Y3 + Z3</f>
        <v>5</v>
      </c>
      <c r="AB3">
        <v>2</v>
      </c>
      <c r="AC3">
        <v>3</v>
      </c>
      <c r="AD3">
        <v>16</v>
      </c>
      <c r="AE3" t="s">
        <v>94</v>
      </c>
      <c r="AF3">
        <v>1</v>
      </c>
      <c r="AG3">
        <v>8</v>
      </c>
      <c r="AH3" t="s">
        <v>96</v>
      </c>
      <c r="AI3" s="6">
        <v>20769</v>
      </c>
      <c r="AJ3" s="13">
        <v>11731</v>
      </c>
      <c r="AK3">
        <f>AI3+AJ3</f>
        <v>32500</v>
      </c>
      <c r="AL3" s="13" t="s">
        <v>8</v>
      </c>
      <c r="AM3" s="27" t="s">
        <v>30</v>
      </c>
      <c r="AN3" s="13">
        <v>125</v>
      </c>
      <c r="AO3" s="13">
        <v>1169</v>
      </c>
      <c r="AP3" s="23">
        <v>414</v>
      </c>
      <c r="AQ3" s="13">
        <v>64</v>
      </c>
      <c r="AR3" s="13">
        <v>896</v>
      </c>
      <c r="AS3" s="13">
        <v>160</v>
      </c>
      <c r="AT3" s="23" t="s">
        <v>45</v>
      </c>
      <c r="AU3" s="13">
        <v>32</v>
      </c>
      <c r="AV3" s="13">
        <v>128</v>
      </c>
      <c r="AW3" s="13">
        <v>80</v>
      </c>
      <c r="AX3" s="23" t="s">
        <v>45</v>
      </c>
      <c r="AY3" s="13"/>
      <c r="AZ3" s="13"/>
      <c r="BA3" s="27"/>
      <c r="BB3" s="13" t="s">
        <v>261</v>
      </c>
      <c r="BC3" s="13" t="s">
        <v>262</v>
      </c>
      <c r="BD3">
        <v>0</v>
      </c>
      <c r="BE3" t="s">
        <v>8</v>
      </c>
      <c r="BF3" t="s">
        <v>8</v>
      </c>
    </row>
    <row r="4" spans="1:58" s="8" customFormat="1" ht="15.75" thickBot="1" x14ac:dyDescent="0.3">
      <c r="A4" s="8" t="s">
        <v>51</v>
      </c>
      <c r="C4" s="8" t="s">
        <v>400</v>
      </c>
      <c r="D4" s="8" t="s">
        <v>406</v>
      </c>
      <c r="E4" s="8" t="s">
        <v>409</v>
      </c>
      <c r="F4" s="62" t="s">
        <v>118</v>
      </c>
      <c r="G4" s="8" t="s">
        <v>125</v>
      </c>
      <c r="H4" s="8" t="s">
        <v>79</v>
      </c>
      <c r="I4" s="9">
        <v>0</v>
      </c>
      <c r="J4" s="8">
        <v>1</v>
      </c>
      <c r="K4" s="8" t="s">
        <v>79</v>
      </c>
      <c r="L4" s="8">
        <v>0</v>
      </c>
      <c r="M4" s="8" t="s">
        <v>8</v>
      </c>
      <c r="N4" s="8" t="s">
        <v>8</v>
      </c>
      <c r="O4" s="8" t="s">
        <v>8</v>
      </c>
      <c r="P4" s="8" t="s">
        <v>8</v>
      </c>
      <c r="Q4" s="8" t="s">
        <v>8</v>
      </c>
      <c r="R4" s="8" t="s">
        <v>8</v>
      </c>
      <c r="S4" s="8" t="s">
        <v>8</v>
      </c>
      <c r="T4" s="8" t="s">
        <v>8</v>
      </c>
      <c r="U4" s="21">
        <v>0</v>
      </c>
      <c r="V4" s="8" t="s">
        <v>67</v>
      </c>
      <c r="W4" s="8">
        <v>5</v>
      </c>
      <c r="X4" s="8">
        <v>5</v>
      </c>
      <c r="Y4" s="8">
        <v>3</v>
      </c>
      <c r="Z4" s="8">
        <v>2</v>
      </c>
      <c r="AA4" s="8">
        <f t="shared" si="0"/>
        <v>5</v>
      </c>
      <c r="AB4" s="8">
        <v>2</v>
      </c>
      <c r="AC4" s="8">
        <v>3</v>
      </c>
      <c r="AD4" s="8">
        <v>16</v>
      </c>
      <c r="AE4" s="8" t="s">
        <v>94</v>
      </c>
      <c r="AF4" s="8">
        <v>1</v>
      </c>
      <c r="AG4" s="8">
        <v>8</v>
      </c>
      <c r="AH4" s="8" t="s">
        <v>96</v>
      </c>
      <c r="AI4" s="9">
        <v>-1</v>
      </c>
      <c r="AJ4" s="16">
        <v>-1</v>
      </c>
      <c r="AK4" s="8">
        <v>32500</v>
      </c>
      <c r="AL4" s="16" t="s">
        <v>8</v>
      </c>
      <c r="AM4" s="28" t="s">
        <v>30</v>
      </c>
      <c r="AN4" s="16">
        <v>125</v>
      </c>
      <c r="AO4" s="16">
        <v>1169</v>
      </c>
      <c r="AP4" s="24">
        <v>414</v>
      </c>
      <c r="AQ4" s="16">
        <v>105</v>
      </c>
      <c r="AR4" s="16">
        <v>1149</v>
      </c>
      <c r="AS4" s="16">
        <v>394</v>
      </c>
      <c r="AT4" s="24" t="s">
        <v>45</v>
      </c>
      <c r="AU4" s="16">
        <v>10</v>
      </c>
      <c r="AV4" s="16">
        <v>10</v>
      </c>
      <c r="AW4" s="16">
        <v>10</v>
      </c>
      <c r="AX4" s="24" t="s">
        <v>45</v>
      </c>
      <c r="AY4" s="16"/>
      <c r="AZ4" s="16"/>
      <c r="BA4" s="28"/>
      <c r="BB4" s="16" t="s">
        <v>21</v>
      </c>
      <c r="BC4" s="16" t="s">
        <v>12</v>
      </c>
      <c r="BD4" s="8">
        <v>0</v>
      </c>
      <c r="BE4" s="8" t="s">
        <v>8</v>
      </c>
      <c r="BF4" s="8" t="s">
        <v>8</v>
      </c>
    </row>
    <row r="5" spans="1:58" x14ac:dyDescent="0.25">
      <c r="A5" t="s">
        <v>6</v>
      </c>
      <c r="C5" t="s">
        <v>400</v>
      </c>
      <c r="D5" t="s">
        <v>406</v>
      </c>
      <c r="E5" t="s">
        <v>409</v>
      </c>
      <c r="F5" s="61" t="s">
        <v>119</v>
      </c>
      <c r="G5" t="s">
        <v>98</v>
      </c>
      <c r="H5" t="s">
        <v>79</v>
      </c>
      <c r="I5" s="6">
        <v>0</v>
      </c>
      <c r="J5">
        <v>1</v>
      </c>
      <c r="K5" t="s">
        <v>79</v>
      </c>
      <c r="L5" s="11">
        <v>0</v>
      </c>
      <c r="M5" t="s">
        <v>8</v>
      </c>
      <c r="N5" t="s">
        <v>8</v>
      </c>
      <c r="O5" t="s">
        <v>8</v>
      </c>
      <c r="P5" t="s">
        <v>8</v>
      </c>
      <c r="Q5" t="s">
        <v>8</v>
      </c>
      <c r="R5" t="s">
        <v>8</v>
      </c>
      <c r="S5" t="s">
        <v>8</v>
      </c>
      <c r="T5" t="s">
        <v>8</v>
      </c>
      <c r="U5" s="20">
        <v>0</v>
      </c>
      <c r="V5" t="s">
        <v>67</v>
      </c>
      <c r="W5">
        <v>5</v>
      </c>
      <c r="X5">
        <v>10</v>
      </c>
      <c r="Y5">
        <v>3</v>
      </c>
      <c r="Z5">
        <v>2</v>
      </c>
      <c r="AA5">
        <f t="shared" si="0"/>
        <v>5</v>
      </c>
      <c r="AB5">
        <v>2</v>
      </c>
      <c r="AC5">
        <v>3</v>
      </c>
      <c r="AD5">
        <v>16</v>
      </c>
      <c r="AE5" t="s">
        <v>94</v>
      </c>
      <c r="AF5">
        <v>1</v>
      </c>
      <c r="AG5">
        <v>8</v>
      </c>
      <c r="AH5" t="s">
        <v>96</v>
      </c>
      <c r="AI5" s="6">
        <v>-1</v>
      </c>
      <c r="AJ5" s="13">
        <v>-1</v>
      </c>
      <c r="AK5">
        <v>32500</v>
      </c>
      <c r="AL5" t="s">
        <v>8</v>
      </c>
      <c r="AM5" s="10" t="s">
        <v>30</v>
      </c>
      <c r="AN5">
        <v>125</v>
      </c>
      <c r="AO5">
        <v>1169</v>
      </c>
      <c r="AP5" s="20">
        <v>414</v>
      </c>
      <c r="AQ5">
        <v>100</v>
      </c>
      <c r="AR5">
        <v>1100</v>
      </c>
      <c r="AS5">
        <v>390</v>
      </c>
      <c r="AT5" s="20" t="s">
        <v>45</v>
      </c>
      <c r="AU5">
        <v>10</v>
      </c>
      <c r="AV5">
        <v>10</v>
      </c>
      <c r="AW5">
        <v>10</v>
      </c>
      <c r="AX5" s="20" t="s">
        <v>45</v>
      </c>
      <c r="BB5" s="13" t="s">
        <v>21</v>
      </c>
      <c r="BC5" s="13" t="s">
        <v>12</v>
      </c>
      <c r="BD5">
        <v>0</v>
      </c>
      <c r="BE5" t="s">
        <v>8</v>
      </c>
      <c r="BF5" t="s">
        <v>8</v>
      </c>
    </row>
    <row r="6" spans="1:58" x14ac:dyDescent="0.25">
      <c r="A6" t="s">
        <v>7</v>
      </c>
      <c r="C6" t="s">
        <v>400</v>
      </c>
      <c r="D6" t="s">
        <v>406</v>
      </c>
      <c r="E6" t="s">
        <v>409</v>
      </c>
      <c r="F6" s="61" t="s">
        <v>81</v>
      </c>
      <c r="G6" t="s">
        <v>44</v>
      </c>
      <c r="H6" t="s">
        <v>83</v>
      </c>
      <c r="I6" s="6">
        <v>0</v>
      </c>
      <c r="J6">
        <v>1</v>
      </c>
      <c r="K6" t="s">
        <v>185</v>
      </c>
      <c r="L6">
        <v>0</v>
      </c>
      <c r="M6" t="s">
        <v>8</v>
      </c>
      <c r="N6" t="s">
        <v>8</v>
      </c>
      <c r="O6" t="s">
        <v>8</v>
      </c>
      <c r="P6" t="s">
        <v>8</v>
      </c>
      <c r="Q6" t="s">
        <v>8</v>
      </c>
      <c r="R6" t="s">
        <v>8</v>
      </c>
      <c r="S6" t="s">
        <v>8</v>
      </c>
      <c r="T6" t="s">
        <v>8</v>
      </c>
      <c r="U6" s="20">
        <v>0</v>
      </c>
      <c r="V6" t="s">
        <v>67</v>
      </c>
      <c r="W6">
        <v>5</v>
      </c>
      <c r="X6" t="s">
        <v>8</v>
      </c>
      <c r="Y6">
        <v>3</v>
      </c>
      <c r="Z6">
        <v>2</v>
      </c>
      <c r="AA6">
        <f t="shared" si="0"/>
        <v>5</v>
      </c>
      <c r="AB6">
        <v>2</v>
      </c>
      <c r="AC6">
        <v>3</v>
      </c>
      <c r="AD6">
        <v>16</v>
      </c>
      <c r="AE6" t="s">
        <v>94</v>
      </c>
      <c r="AF6">
        <v>1</v>
      </c>
      <c r="AG6">
        <v>8</v>
      </c>
      <c r="AH6" t="s">
        <v>96</v>
      </c>
      <c r="AI6" s="6" t="s">
        <v>8</v>
      </c>
      <c r="AJ6" s="13" t="s">
        <v>8</v>
      </c>
      <c r="AK6">
        <v>32500</v>
      </c>
      <c r="AL6" t="s">
        <v>8</v>
      </c>
      <c r="AM6" s="10" t="s">
        <v>30</v>
      </c>
      <c r="AN6">
        <v>125</v>
      </c>
      <c r="AO6">
        <v>1169</v>
      </c>
      <c r="AP6" s="20">
        <v>414</v>
      </c>
      <c r="AQ6">
        <v>100</v>
      </c>
      <c r="AR6">
        <v>1100</v>
      </c>
      <c r="AS6">
        <v>390</v>
      </c>
      <c r="AT6" s="20" t="s">
        <v>45</v>
      </c>
      <c r="AU6">
        <v>26</v>
      </c>
      <c r="AV6">
        <v>70</v>
      </c>
      <c r="AW6">
        <v>25</v>
      </c>
      <c r="AX6" s="20" t="s">
        <v>45</v>
      </c>
      <c r="BB6" t="s">
        <v>21</v>
      </c>
      <c r="BC6" t="s">
        <v>10</v>
      </c>
      <c r="BD6">
        <v>1</v>
      </c>
      <c r="BE6" t="s">
        <v>11</v>
      </c>
      <c r="BF6" t="s">
        <v>8</v>
      </c>
    </row>
    <row r="7" spans="1:58" x14ac:dyDescent="0.25">
      <c r="A7" t="s">
        <v>13</v>
      </c>
      <c r="C7" t="s">
        <v>400</v>
      </c>
      <c r="D7" t="s">
        <v>406</v>
      </c>
      <c r="E7" t="s">
        <v>409</v>
      </c>
      <c r="F7" s="61" t="s">
        <v>82</v>
      </c>
      <c r="G7" t="s">
        <v>44</v>
      </c>
      <c r="H7" t="s">
        <v>83</v>
      </c>
      <c r="I7" s="6">
        <v>0</v>
      </c>
      <c r="J7">
        <v>1</v>
      </c>
      <c r="K7" t="s">
        <v>185</v>
      </c>
      <c r="L7">
        <v>0</v>
      </c>
      <c r="M7" t="s">
        <v>8</v>
      </c>
      <c r="N7" t="s">
        <v>8</v>
      </c>
      <c r="O7" t="s">
        <v>8</v>
      </c>
      <c r="P7" t="s">
        <v>8</v>
      </c>
      <c r="Q7" t="s">
        <v>8</v>
      </c>
      <c r="R7" t="s">
        <v>8</v>
      </c>
      <c r="S7" t="s">
        <v>8</v>
      </c>
      <c r="T7" t="s">
        <v>8</v>
      </c>
      <c r="U7" s="20">
        <v>0</v>
      </c>
      <c r="V7" t="s">
        <v>67</v>
      </c>
      <c r="W7">
        <v>5</v>
      </c>
      <c r="X7" t="s">
        <v>8</v>
      </c>
      <c r="Y7">
        <v>3</v>
      </c>
      <c r="Z7">
        <v>2</v>
      </c>
      <c r="AA7">
        <f t="shared" si="0"/>
        <v>5</v>
      </c>
      <c r="AB7">
        <v>2</v>
      </c>
      <c r="AC7">
        <v>3</v>
      </c>
      <c r="AD7">
        <v>16</v>
      </c>
      <c r="AE7" t="s">
        <v>94</v>
      </c>
      <c r="AF7">
        <v>1</v>
      </c>
      <c r="AG7">
        <v>8</v>
      </c>
      <c r="AH7" t="s">
        <v>96</v>
      </c>
      <c r="AI7" s="6" t="s">
        <v>8</v>
      </c>
      <c r="AJ7" s="13" t="s">
        <v>8</v>
      </c>
      <c r="AK7">
        <v>32500</v>
      </c>
      <c r="AL7" t="s">
        <v>8</v>
      </c>
      <c r="AM7" s="10" t="s">
        <v>30</v>
      </c>
      <c r="AN7">
        <v>125</v>
      </c>
      <c r="AO7">
        <v>1169</v>
      </c>
      <c r="AP7" s="20">
        <v>414</v>
      </c>
      <c r="AQ7">
        <v>100</v>
      </c>
      <c r="AR7">
        <v>1100</v>
      </c>
      <c r="AS7">
        <v>390</v>
      </c>
      <c r="AT7" s="20" t="s">
        <v>45</v>
      </c>
      <c r="AU7">
        <v>25</v>
      </c>
      <c r="AV7">
        <v>69</v>
      </c>
      <c r="AW7">
        <v>24</v>
      </c>
      <c r="AX7" s="20" t="s">
        <v>45</v>
      </c>
      <c r="BB7" t="s">
        <v>21</v>
      </c>
      <c r="BC7" t="s">
        <v>9</v>
      </c>
      <c r="BD7">
        <v>1</v>
      </c>
      <c r="BE7" t="s">
        <v>11</v>
      </c>
      <c r="BF7" t="s">
        <v>8</v>
      </c>
    </row>
    <row r="8" spans="1:58" x14ac:dyDescent="0.25">
      <c r="A8" t="s">
        <v>14</v>
      </c>
      <c r="C8" t="s">
        <v>400</v>
      </c>
      <c r="D8" t="s">
        <v>406</v>
      </c>
      <c r="E8" t="s">
        <v>409</v>
      </c>
      <c r="F8" s="61" t="s">
        <v>85</v>
      </c>
      <c r="G8" t="s">
        <v>45</v>
      </c>
      <c r="H8" t="s">
        <v>84</v>
      </c>
      <c r="I8" s="6">
        <v>0</v>
      </c>
      <c r="J8">
        <v>1</v>
      </c>
      <c r="K8" t="s">
        <v>79</v>
      </c>
      <c r="L8">
        <v>0</v>
      </c>
      <c r="M8" t="s">
        <v>8</v>
      </c>
      <c r="N8" t="s">
        <v>8</v>
      </c>
      <c r="O8" t="s">
        <v>8</v>
      </c>
      <c r="P8" t="s">
        <v>8</v>
      </c>
      <c r="Q8" t="s">
        <v>8</v>
      </c>
      <c r="R8" t="s">
        <v>8</v>
      </c>
      <c r="S8" t="s">
        <v>8</v>
      </c>
      <c r="T8" t="s">
        <v>8</v>
      </c>
      <c r="U8" s="20">
        <v>0</v>
      </c>
      <c r="V8" t="s">
        <v>67</v>
      </c>
      <c r="W8">
        <v>5</v>
      </c>
      <c r="X8">
        <v>5</v>
      </c>
      <c r="Y8">
        <v>3</v>
      </c>
      <c r="Z8">
        <v>2</v>
      </c>
      <c r="AA8">
        <f t="shared" si="0"/>
        <v>5</v>
      </c>
      <c r="AB8">
        <v>2</v>
      </c>
      <c r="AC8">
        <v>3</v>
      </c>
      <c r="AD8">
        <v>16</v>
      </c>
      <c r="AE8" t="s">
        <v>94</v>
      </c>
      <c r="AF8">
        <v>1</v>
      </c>
      <c r="AG8">
        <v>8</v>
      </c>
      <c r="AH8" t="s">
        <v>96</v>
      </c>
      <c r="AI8" s="6">
        <v>-1</v>
      </c>
      <c r="AJ8" s="13">
        <v>-1</v>
      </c>
      <c r="AK8">
        <v>32500</v>
      </c>
      <c r="AL8" t="s">
        <v>8</v>
      </c>
      <c r="AM8" s="10" t="s">
        <v>30</v>
      </c>
      <c r="AN8">
        <v>125</v>
      </c>
      <c r="AO8">
        <v>1169</v>
      </c>
      <c r="AP8" s="20">
        <v>414</v>
      </c>
      <c r="AQ8">
        <v>101</v>
      </c>
      <c r="AR8">
        <v>1009</v>
      </c>
      <c r="AS8">
        <v>400</v>
      </c>
      <c r="AT8" s="20" t="s">
        <v>45</v>
      </c>
      <c r="AU8">
        <v>12</v>
      </c>
      <c r="AV8">
        <v>90</v>
      </c>
      <c r="AW8">
        <v>7</v>
      </c>
      <c r="AX8" s="20" t="s">
        <v>45</v>
      </c>
      <c r="BB8" t="s">
        <v>21</v>
      </c>
      <c r="BC8" t="s">
        <v>12</v>
      </c>
      <c r="BD8">
        <v>1</v>
      </c>
      <c r="BE8" t="s">
        <v>18</v>
      </c>
      <c r="BF8" t="s">
        <v>8</v>
      </c>
    </row>
    <row r="9" spans="1:58" x14ac:dyDescent="0.25">
      <c r="A9" t="s">
        <v>15</v>
      </c>
      <c r="C9" t="s">
        <v>400</v>
      </c>
      <c r="D9" t="s">
        <v>406</v>
      </c>
      <c r="E9" t="s">
        <v>409</v>
      </c>
      <c r="F9" s="61" t="s">
        <v>119</v>
      </c>
      <c r="G9" t="s">
        <v>45</v>
      </c>
      <c r="H9" t="s">
        <v>80</v>
      </c>
      <c r="I9" s="6">
        <v>0</v>
      </c>
      <c r="J9">
        <v>1</v>
      </c>
      <c r="K9" t="s">
        <v>185</v>
      </c>
      <c r="L9">
        <v>0</v>
      </c>
      <c r="M9" t="s">
        <v>8</v>
      </c>
      <c r="N9" t="s">
        <v>8</v>
      </c>
      <c r="O9" t="s">
        <v>8</v>
      </c>
      <c r="P9" t="s">
        <v>8</v>
      </c>
      <c r="Q9" t="s">
        <v>8</v>
      </c>
      <c r="R9" t="s">
        <v>8</v>
      </c>
      <c r="S9" t="s">
        <v>8</v>
      </c>
      <c r="T9" t="s">
        <v>8</v>
      </c>
      <c r="U9" s="20">
        <v>0</v>
      </c>
      <c r="V9" t="s">
        <v>67</v>
      </c>
      <c r="W9">
        <v>5</v>
      </c>
      <c r="X9">
        <v>5</v>
      </c>
      <c r="Y9">
        <v>3</v>
      </c>
      <c r="Z9">
        <v>2</v>
      </c>
      <c r="AA9">
        <f t="shared" si="0"/>
        <v>5</v>
      </c>
      <c r="AB9">
        <v>2</v>
      </c>
      <c r="AC9">
        <v>3</v>
      </c>
      <c r="AD9">
        <v>16</v>
      </c>
      <c r="AE9" t="s">
        <v>94</v>
      </c>
      <c r="AF9">
        <v>1</v>
      </c>
      <c r="AG9">
        <v>8</v>
      </c>
      <c r="AH9" t="s">
        <v>96</v>
      </c>
      <c r="AI9" s="6">
        <v>20319</v>
      </c>
      <c r="AJ9" s="13">
        <v>12181</v>
      </c>
      <c r="AK9">
        <v>32500</v>
      </c>
      <c r="AL9" t="s">
        <v>8</v>
      </c>
      <c r="AM9" s="10" t="s">
        <v>30</v>
      </c>
      <c r="AN9">
        <v>125</v>
      </c>
      <c r="AO9">
        <v>1169</v>
      </c>
      <c r="AP9" s="20">
        <v>414</v>
      </c>
      <c r="AQ9">
        <f>AN9-50</f>
        <v>75</v>
      </c>
      <c r="AR9">
        <f>AO9-240</f>
        <v>929</v>
      </c>
      <c r="AS9">
        <f>AP9-110</f>
        <v>304</v>
      </c>
      <c r="AT9" s="20" t="s">
        <v>45</v>
      </c>
      <c r="AU9">
        <f>(AN9-AQ9)/2</f>
        <v>25</v>
      </c>
      <c r="AV9">
        <f>(AO9-AR9)/2</f>
        <v>120</v>
      </c>
      <c r="AW9">
        <f>(AP9-AS9)/2</f>
        <v>55</v>
      </c>
      <c r="AX9" s="20" t="s">
        <v>45</v>
      </c>
      <c r="BB9" t="s">
        <v>21</v>
      </c>
      <c r="BC9" t="s">
        <v>12</v>
      </c>
      <c r="BD9">
        <v>1</v>
      </c>
      <c r="BE9" t="s">
        <v>22</v>
      </c>
      <c r="BF9" t="s">
        <v>8</v>
      </c>
    </row>
    <row r="10" spans="1:58" x14ac:dyDescent="0.25">
      <c r="A10" t="s">
        <v>16</v>
      </c>
      <c r="C10" t="s">
        <v>400</v>
      </c>
      <c r="D10" t="s">
        <v>406</v>
      </c>
      <c r="E10" t="s">
        <v>409</v>
      </c>
      <c r="F10" s="61" t="s">
        <v>87</v>
      </c>
      <c r="G10" t="s">
        <v>45</v>
      </c>
      <c r="H10" t="s">
        <v>80</v>
      </c>
      <c r="I10" s="6">
        <v>0</v>
      </c>
      <c r="J10">
        <v>1</v>
      </c>
      <c r="K10" t="s">
        <v>185</v>
      </c>
      <c r="L10">
        <v>0</v>
      </c>
      <c r="M10" t="s">
        <v>8</v>
      </c>
      <c r="N10" t="s">
        <v>8</v>
      </c>
      <c r="O10" t="s">
        <v>8</v>
      </c>
      <c r="P10" t="s">
        <v>8</v>
      </c>
      <c r="Q10" t="s">
        <v>8</v>
      </c>
      <c r="R10" t="s">
        <v>8</v>
      </c>
      <c r="S10" t="s">
        <v>8</v>
      </c>
      <c r="T10" t="s">
        <v>8</v>
      </c>
      <c r="U10" s="20">
        <v>0</v>
      </c>
      <c r="V10" t="s">
        <v>67</v>
      </c>
      <c r="W10">
        <v>5</v>
      </c>
      <c r="X10">
        <v>5</v>
      </c>
      <c r="Y10">
        <v>3</v>
      </c>
      <c r="Z10">
        <v>2</v>
      </c>
      <c r="AA10">
        <f t="shared" si="0"/>
        <v>5</v>
      </c>
      <c r="AB10">
        <v>2</v>
      </c>
      <c r="AC10">
        <v>3</v>
      </c>
      <c r="AD10">
        <v>16</v>
      </c>
      <c r="AE10" t="s">
        <v>94</v>
      </c>
      <c r="AF10">
        <v>1</v>
      </c>
      <c r="AG10">
        <v>8</v>
      </c>
      <c r="AH10" t="s">
        <v>96</v>
      </c>
      <c r="AI10" s="6">
        <v>19417</v>
      </c>
      <c r="AJ10" s="13">
        <v>13083</v>
      </c>
      <c r="AK10">
        <v>32500</v>
      </c>
      <c r="AL10" t="s">
        <v>8</v>
      </c>
      <c r="AM10" s="10" t="s">
        <v>30</v>
      </c>
      <c r="AN10">
        <v>125</v>
      </c>
      <c r="AO10">
        <v>1169</v>
      </c>
      <c r="AP10" s="20">
        <v>414</v>
      </c>
      <c r="AQ10">
        <v>72</v>
      </c>
      <c r="AR10">
        <v>928</v>
      </c>
      <c r="AS10">
        <v>304</v>
      </c>
      <c r="AT10" s="20" t="s">
        <v>45</v>
      </c>
      <c r="AU10">
        <v>24</v>
      </c>
      <c r="AV10">
        <v>120</v>
      </c>
      <c r="AW10">
        <v>48</v>
      </c>
      <c r="AX10" s="20" t="s">
        <v>45</v>
      </c>
      <c r="BB10" t="s">
        <v>25</v>
      </c>
      <c r="BC10" t="s">
        <v>69</v>
      </c>
      <c r="BD10">
        <v>1</v>
      </c>
      <c r="BE10" t="s">
        <v>22</v>
      </c>
      <c r="BF10" t="s">
        <v>23</v>
      </c>
    </row>
    <row r="11" spans="1:58" ht="15.75" customHeight="1" x14ac:dyDescent="0.25">
      <c r="A11" t="s">
        <v>17</v>
      </c>
      <c r="C11" t="s">
        <v>400</v>
      </c>
      <c r="D11" t="s">
        <v>406</v>
      </c>
      <c r="E11" t="s">
        <v>409</v>
      </c>
      <c r="F11" s="61" t="s">
        <v>92</v>
      </c>
      <c r="G11" t="s">
        <v>45</v>
      </c>
      <c r="H11" t="s">
        <v>84</v>
      </c>
      <c r="I11" s="6">
        <v>0</v>
      </c>
      <c r="J11">
        <v>1</v>
      </c>
      <c r="K11" t="s">
        <v>79</v>
      </c>
      <c r="L11">
        <v>0</v>
      </c>
      <c r="M11" t="s">
        <v>8</v>
      </c>
      <c r="N11" t="s">
        <v>8</v>
      </c>
      <c r="O11" t="s">
        <v>8</v>
      </c>
      <c r="P11" t="s">
        <v>8</v>
      </c>
      <c r="Q11" t="s">
        <v>8</v>
      </c>
      <c r="R11" t="s">
        <v>8</v>
      </c>
      <c r="S11" t="s">
        <v>8</v>
      </c>
      <c r="T11" t="s">
        <v>8</v>
      </c>
      <c r="U11" s="20">
        <v>0</v>
      </c>
      <c r="V11" t="s">
        <v>67</v>
      </c>
      <c r="W11">
        <v>5</v>
      </c>
      <c r="X11">
        <v>5</v>
      </c>
      <c r="Y11">
        <v>3</v>
      </c>
      <c r="Z11">
        <v>2</v>
      </c>
      <c r="AA11">
        <f t="shared" si="0"/>
        <v>5</v>
      </c>
      <c r="AB11">
        <v>2</v>
      </c>
      <c r="AC11">
        <v>3</v>
      </c>
      <c r="AD11">
        <v>16</v>
      </c>
      <c r="AE11" t="s">
        <v>94</v>
      </c>
      <c r="AF11">
        <v>1</v>
      </c>
      <c r="AG11">
        <v>8</v>
      </c>
      <c r="AH11" t="s">
        <v>96</v>
      </c>
      <c r="AI11" s="6">
        <v>-1</v>
      </c>
      <c r="AJ11" s="13">
        <v>-1</v>
      </c>
      <c r="AK11">
        <v>32500</v>
      </c>
      <c r="AL11" t="s">
        <v>8</v>
      </c>
      <c r="AM11" s="10" t="s">
        <v>30</v>
      </c>
      <c r="AN11">
        <v>125</v>
      </c>
      <c r="AO11">
        <v>1169</v>
      </c>
      <c r="AP11" s="20">
        <v>414</v>
      </c>
      <c r="AQ11">
        <v>64</v>
      </c>
      <c r="AR11">
        <v>928</v>
      </c>
      <c r="AS11">
        <v>304</v>
      </c>
      <c r="AT11" s="20" t="s">
        <v>45</v>
      </c>
      <c r="AU11">
        <v>24</v>
      </c>
      <c r="AV11">
        <v>120</v>
      </c>
      <c r="AW11">
        <v>40</v>
      </c>
      <c r="AX11" s="20" t="s">
        <v>45</v>
      </c>
      <c r="BB11" t="s">
        <v>24</v>
      </c>
      <c r="BC11" t="s">
        <v>26</v>
      </c>
      <c r="BD11">
        <v>1</v>
      </c>
      <c r="BE11" t="s">
        <v>27</v>
      </c>
      <c r="BF11" s="2" t="s">
        <v>29</v>
      </c>
    </row>
    <row r="12" spans="1:58" x14ac:dyDescent="0.25">
      <c r="A12" t="s">
        <v>28</v>
      </c>
      <c r="C12" t="s">
        <v>400</v>
      </c>
      <c r="D12" t="s">
        <v>406</v>
      </c>
      <c r="E12" t="s">
        <v>409</v>
      </c>
      <c r="F12" s="61" t="s">
        <v>93</v>
      </c>
      <c r="G12" t="s">
        <v>45</v>
      </c>
      <c r="H12" t="s">
        <v>45</v>
      </c>
      <c r="I12" s="6">
        <v>0</v>
      </c>
      <c r="J12">
        <v>0</v>
      </c>
      <c r="K12" t="s">
        <v>8</v>
      </c>
      <c r="L12">
        <v>1</v>
      </c>
      <c r="M12" t="s">
        <v>137</v>
      </c>
      <c r="N12">
        <v>0</v>
      </c>
      <c r="O12">
        <v>0</v>
      </c>
      <c r="P12">
        <v>0</v>
      </c>
      <c r="Q12">
        <v>0</v>
      </c>
      <c r="R12">
        <v>0</v>
      </c>
      <c r="S12" t="s">
        <v>8</v>
      </c>
      <c r="T12" t="s">
        <v>8</v>
      </c>
      <c r="U12" s="20">
        <v>1</v>
      </c>
      <c r="V12" t="s">
        <v>67</v>
      </c>
      <c r="W12">
        <v>5</v>
      </c>
      <c r="X12">
        <v>5</v>
      </c>
      <c r="Y12">
        <v>3</v>
      </c>
      <c r="Z12">
        <v>2</v>
      </c>
      <c r="AA12">
        <f t="shared" si="0"/>
        <v>5</v>
      </c>
      <c r="AB12">
        <v>2</v>
      </c>
      <c r="AC12">
        <v>3</v>
      </c>
      <c r="AD12">
        <v>16</v>
      </c>
      <c r="AE12" t="s">
        <v>94</v>
      </c>
      <c r="AF12">
        <v>1</v>
      </c>
      <c r="AG12">
        <v>8</v>
      </c>
      <c r="AH12" t="s">
        <v>96</v>
      </c>
      <c r="AI12" s="6">
        <v>10135</v>
      </c>
      <c r="AJ12" s="13">
        <v>22365</v>
      </c>
      <c r="AK12">
        <f>AI12+AJ12</f>
        <v>32500</v>
      </c>
      <c r="AL12" t="s">
        <v>8</v>
      </c>
      <c r="AM12" s="10" t="s">
        <v>30</v>
      </c>
      <c r="AN12">
        <v>125</v>
      </c>
      <c r="AO12">
        <v>1169</v>
      </c>
      <c r="AP12" s="20">
        <v>414</v>
      </c>
      <c r="AQ12">
        <v>64</v>
      </c>
      <c r="AR12">
        <v>400</v>
      </c>
      <c r="AS12">
        <v>160</v>
      </c>
      <c r="AT12" s="20" t="s">
        <v>45</v>
      </c>
      <c r="AU12">
        <v>24</v>
      </c>
      <c r="AV12">
        <v>376</v>
      </c>
      <c r="AW12">
        <v>120</v>
      </c>
      <c r="AX12" s="20" t="s">
        <v>45</v>
      </c>
      <c r="BB12" t="s">
        <v>24</v>
      </c>
      <c r="BC12" t="s">
        <v>26</v>
      </c>
      <c r="BD12">
        <v>0</v>
      </c>
      <c r="BE12" t="s">
        <v>8</v>
      </c>
      <c r="BF12" t="s">
        <v>8</v>
      </c>
    </row>
    <row r="13" spans="1:58" x14ac:dyDescent="0.25">
      <c r="A13" t="s">
        <v>32</v>
      </c>
      <c r="C13" t="s">
        <v>400</v>
      </c>
      <c r="D13" t="s">
        <v>406</v>
      </c>
      <c r="E13" t="s">
        <v>409</v>
      </c>
      <c r="F13" s="61" t="s">
        <v>36</v>
      </c>
      <c r="G13" t="s">
        <v>88</v>
      </c>
      <c r="H13" t="s">
        <v>44</v>
      </c>
      <c r="I13" s="6">
        <v>0</v>
      </c>
      <c r="J13">
        <v>1</v>
      </c>
      <c r="K13" t="s">
        <v>185</v>
      </c>
      <c r="L13">
        <v>0</v>
      </c>
      <c r="M13" t="s">
        <v>8</v>
      </c>
      <c r="N13" t="s">
        <v>8</v>
      </c>
      <c r="O13" t="s">
        <v>8</v>
      </c>
      <c r="P13" t="s">
        <v>8</v>
      </c>
      <c r="Q13" t="s">
        <v>8</v>
      </c>
      <c r="R13" t="s">
        <v>8</v>
      </c>
      <c r="S13" t="s">
        <v>8</v>
      </c>
      <c r="T13" t="s">
        <v>8</v>
      </c>
      <c r="U13" s="20">
        <v>0</v>
      </c>
      <c r="V13" t="s">
        <v>67</v>
      </c>
      <c r="W13">
        <v>5</v>
      </c>
      <c r="X13">
        <v>5</v>
      </c>
      <c r="Y13">
        <v>3</v>
      </c>
      <c r="Z13">
        <v>2</v>
      </c>
      <c r="AA13">
        <f t="shared" si="0"/>
        <v>5</v>
      </c>
      <c r="AB13">
        <v>2</v>
      </c>
      <c r="AC13">
        <v>3</v>
      </c>
      <c r="AD13">
        <v>16</v>
      </c>
      <c r="AE13" t="s">
        <v>94</v>
      </c>
      <c r="AF13">
        <v>1</v>
      </c>
      <c r="AG13">
        <v>8</v>
      </c>
      <c r="AH13" t="s">
        <v>96</v>
      </c>
      <c r="AI13" s="6" t="s">
        <v>8</v>
      </c>
      <c r="AJ13" s="13" t="s">
        <v>8</v>
      </c>
      <c r="AK13">
        <v>32500</v>
      </c>
      <c r="AL13" t="s">
        <v>8</v>
      </c>
      <c r="AM13" s="10" t="s">
        <v>30</v>
      </c>
      <c r="AN13">
        <v>125</v>
      </c>
      <c r="AO13">
        <v>1169</v>
      </c>
      <c r="AP13" s="20">
        <v>414</v>
      </c>
      <c r="AQ13">
        <v>72</v>
      </c>
      <c r="AR13">
        <v>408</v>
      </c>
      <c r="AS13">
        <v>168</v>
      </c>
      <c r="AT13" s="20" t="s">
        <v>45</v>
      </c>
      <c r="AU13">
        <v>24</v>
      </c>
      <c r="AV13">
        <v>376</v>
      </c>
      <c r="AW13">
        <v>120</v>
      </c>
      <c r="AX13" s="20" t="s">
        <v>45</v>
      </c>
      <c r="BB13" t="s">
        <v>31</v>
      </c>
      <c r="BC13" t="s">
        <v>26</v>
      </c>
      <c r="BD13">
        <v>1</v>
      </c>
      <c r="BE13" t="s">
        <v>35</v>
      </c>
      <c r="BF13" t="s">
        <v>23</v>
      </c>
    </row>
    <row r="14" spans="1:58" x14ac:dyDescent="0.25">
      <c r="A14" t="s">
        <v>40</v>
      </c>
      <c r="C14" t="s">
        <v>400</v>
      </c>
      <c r="D14" t="s">
        <v>406</v>
      </c>
      <c r="E14" t="s">
        <v>409</v>
      </c>
      <c r="F14" s="61" t="s">
        <v>37</v>
      </c>
      <c r="G14" t="s">
        <v>88</v>
      </c>
      <c r="H14" t="s">
        <v>44</v>
      </c>
      <c r="I14" s="6">
        <v>0</v>
      </c>
      <c r="J14">
        <v>1</v>
      </c>
      <c r="K14" t="s">
        <v>185</v>
      </c>
      <c r="L14">
        <v>0</v>
      </c>
      <c r="M14" t="s">
        <v>8</v>
      </c>
      <c r="N14" t="s">
        <v>8</v>
      </c>
      <c r="O14" t="s">
        <v>8</v>
      </c>
      <c r="P14" t="s">
        <v>8</v>
      </c>
      <c r="Q14" t="s">
        <v>8</v>
      </c>
      <c r="R14" t="s">
        <v>8</v>
      </c>
      <c r="S14" t="s">
        <v>8</v>
      </c>
      <c r="T14" t="s">
        <v>8</v>
      </c>
      <c r="U14" s="20">
        <v>0</v>
      </c>
      <c r="V14" t="s">
        <v>67</v>
      </c>
      <c r="W14">
        <v>5</v>
      </c>
      <c r="X14">
        <v>5</v>
      </c>
      <c r="Y14">
        <v>3</v>
      </c>
      <c r="Z14">
        <v>2</v>
      </c>
      <c r="AA14">
        <f t="shared" si="0"/>
        <v>5</v>
      </c>
      <c r="AB14">
        <v>2</v>
      </c>
      <c r="AC14">
        <v>3</v>
      </c>
      <c r="AD14">
        <v>16</v>
      </c>
      <c r="AE14" t="s">
        <v>94</v>
      </c>
      <c r="AF14">
        <v>1</v>
      </c>
      <c r="AG14">
        <v>8</v>
      </c>
      <c r="AH14" t="s">
        <v>96</v>
      </c>
      <c r="AI14" s="6" t="s">
        <v>8</v>
      </c>
      <c r="AJ14" s="13" t="s">
        <v>8</v>
      </c>
      <c r="AK14">
        <v>32500</v>
      </c>
      <c r="AL14" t="s">
        <v>8</v>
      </c>
      <c r="AM14" s="10" t="s">
        <v>30</v>
      </c>
      <c r="AN14">
        <v>125</v>
      </c>
      <c r="AO14">
        <v>1169</v>
      </c>
      <c r="AP14" s="20">
        <v>414</v>
      </c>
      <c r="AQ14">
        <v>72</v>
      </c>
      <c r="AR14">
        <v>408</v>
      </c>
      <c r="AS14">
        <v>168</v>
      </c>
      <c r="AT14" s="20" t="s">
        <v>45</v>
      </c>
      <c r="AU14">
        <v>16</v>
      </c>
      <c r="AV14">
        <v>368</v>
      </c>
      <c r="AW14">
        <v>112</v>
      </c>
      <c r="AX14" s="20" t="s">
        <v>45</v>
      </c>
      <c r="BB14" t="s">
        <v>31</v>
      </c>
      <c r="BC14" t="s">
        <v>43</v>
      </c>
      <c r="BD14">
        <v>1</v>
      </c>
      <c r="BE14" t="s">
        <v>35</v>
      </c>
      <c r="BF14" t="s">
        <v>23</v>
      </c>
    </row>
    <row r="15" spans="1:58" x14ac:dyDescent="0.25">
      <c r="A15" t="s">
        <v>41</v>
      </c>
      <c r="C15" t="s">
        <v>400</v>
      </c>
      <c r="D15" t="s">
        <v>406</v>
      </c>
      <c r="E15" t="s">
        <v>409</v>
      </c>
      <c r="F15" s="61" t="s">
        <v>38</v>
      </c>
      <c r="G15" t="s">
        <v>89</v>
      </c>
      <c r="H15" t="s">
        <v>45</v>
      </c>
      <c r="I15" s="6">
        <v>0</v>
      </c>
      <c r="J15">
        <v>0</v>
      </c>
      <c r="K15" t="s">
        <v>8</v>
      </c>
      <c r="L15">
        <v>1</v>
      </c>
      <c r="M15" t="s">
        <v>137</v>
      </c>
      <c r="N15">
        <v>0</v>
      </c>
      <c r="O15">
        <v>0</v>
      </c>
      <c r="P15">
        <v>0</v>
      </c>
      <c r="Q15">
        <v>0</v>
      </c>
      <c r="R15">
        <v>0</v>
      </c>
      <c r="S15" t="s">
        <v>8</v>
      </c>
      <c r="T15" t="s">
        <v>8</v>
      </c>
      <c r="U15" s="20">
        <v>1</v>
      </c>
      <c r="V15" t="s">
        <v>67</v>
      </c>
      <c r="W15">
        <v>5</v>
      </c>
      <c r="X15">
        <v>5</v>
      </c>
      <c r="Y15">
        <v>3</v>
      </c>
      <c r="Z15">
        <v>2</v>
      </c>
      <c r="AA15">
        <f t="shared" si="0"/>
        <v>5</v>
      </c>
      <c r="AB15">
        <v>2</v>
      </c>
      <c r="AC15">
        <v>3</v>
      </c>
      <c r="AD15">
        <v>16</v>
      </c>
      <c r="AE15" t="s">
        <v>94</v>
      </c>
      <c r="AF15">
        <v>1</v>
      </c>
      <c r="AG15">
        <v>8</v>
      </c>
      <c r="AH15" t="s">
        <v>96</v>
      </c>
      <c r="AI15" s="6">
        <v>13843</v>
      </c>
      <c r="AJ15" s="13">
        <v>18657</v>
      </c>
      <c r="AK15">
        <f t="shared" ref="AK15:AK24" si="1">AI15+AJ15</f>
        <v>32500</v>
      </c>
      <c r="AL15" t="s">
        <v>8</v>
      </c>
      <c r="AM15" s="10" t="s">
        <v>30</v>
      </c>
      <c r="AN15">
        <v>125</v>
      </c>
      <c r="AO15">
        <v>1169</v>
      </c>
      <c r="AP15" s="20">
        <v>414</v>
      </c>
      <c r="AQ15">
        <v>80</v>
      </c>
      <c r="AR15">
        <v>416</v>
      </c>
      <c r="AS15">
        <v>176</v>
      </c>
      <c r="AT15" s="20" t="s">
        <v>45</v>
      </c>
      <c r="AU15">
        <v>8</v>
      </c>
      <c r="AV15">
        <v>376</v>
      </c>
      <c r="AW15">
        <v>104</v>
      </c>
      <c r="AX15" s="20" t="s">
        <v>45</v>
      </c>
      <c r="BB15" t="s">
        <v>24</v>
      </c>
      <c r="BC15" t="s">
        <v>26</v>
      </c>
      <c r="BD15">
        <v>0</v>
      </c>
      <c r="BE15" t="s">
        <v>8</v>
      </c>
      <c r="BF15" t="s">
        <v>8</v>
      </c>
    </row>
    <row r="16" spans="1:58" s="4" customFormat="1" x14ac:dyDescent="0.25">
      <c r="A16" s="4" t="s">
        <v>42</v>
      </c>
      <c r="C16" s="4" t="s">
        <v>400</v>
      </c>
      <c r="D16" s="4" t="s">
        <v>406</v>
      </c>
      <c r="E16" s="4" t="s">
        <v>409</v>
      </c>
      <c r="F16" s="63" t="s">
        <v>39</v>
      </c>
      <c r="G16" s="4" t="s">
        <v>89</v>
      </c>
      <c r="H16" s="4" t="s">
        <v>45</v>
      </c>
      <c r="I16" s="7">
        <v>0</v>
      </c>
      <c r="J16" s="4">
        <v>0</v>
      </c>
      <c r="K16" s="4" t="s">
        <v>8</v>
      </c>
      <c r="L16" s="4">
        <v>1</v>
      </c>
      <c r="M16" s="4" t="s">
        <v>137</v>
      </c>
      <c r="N16" s="4">
        <v>0</v>
      </c>
      <c r="O16" s="4">
        <v>0</v>
      </c>
      <c r="P16" s="4">
        <v>0</v>
      </c>
      <c r="Q16" s="4">
        <v>0</v>
      </c>
      <c r="R16" s="4">
        <v>0</v>
      </c>
      <c r="S16" s="4" t="s">
        <v>8</v>
      </c>
      <c r="T16" s="4" t="s">
        <v>8</v>
      </c>
      <c r="U16" s="22">
        <v>1</v>
      </c>
      <c r="V16" s="4" t="s">
        <v>67</v>
      </c>
      <c r="W16" s="4">
        <v>5</v>
      </c>
      <c r="X16" s="4">
        <v>5</v>
      </c>
      <c r="Y16" s="4">
        <v>3</v>
      </c>
      <c r="Z16" s="4">
        <v>2</v>
      </c>
      <c r="AA16" s="4">
        <f t="shared" si="0"/>
        <v>5</v>
      </c>
      <c r="AB16" s="4">
        <v>2</v>
      </c>
      <c r="AC16" s="4">
        <v>3</v>
      </c>
      <c r="AD16" s="4">
        <v>16</v>
      </c>
      <c r="AE16" s="4" t="s">
        <v>94</v>
      </c>
      <c r="AF16" s="4">
        <v>1</v>
      </c>
      <c r="AG16" s="4">
        <v>8</v>
      </c>
      <c r="AH16" s="4" t="s">
        <v>96</v>
      </c>
      <c r="AI16" s="7">
        <v>13843</v>
      </c>
      <c r="AJ16" s="14">
        <v>18657</v>
      </c>
      <c r="AK16" s="4">
        <f t="shared" si="1"/>
        <v>32500</v>
      </c>
      <c r="AL16" s="4" t="s">
        <v>8</v>
      </c>
      <c r="AM16" s="29" t="s">
        <v>30</v>
      </c>
      <c r="AN16" s="4">
        <v>125</v>
      </c>
      <c r="AO16" s="4">
        <v>1169</v>
      </c>
      <c r="AP16" s="22">
        <v>414</v>
      </c>
      <c r="AQ16" s="4">
        <v>80</v>
      </c>
      <c r="AR16" s="4">
        <v>416</v>
      </c>
      <c r="AS16" s="4">
        <v>176</v>
      </c>
      <c r="AT16" s="22" t="s">
        <v>45</v>
      </c>
      <c r="AU16" s="4">
        <v>16</v>
      </c>
      <c r="AV16" s="4">
        <v>368</v>
      </c>
      <c r="AW16" s="4">
        <v>112</v>
      </c>
      <c r="AX16" s="22" t="s">
        <v>45</v>
      </c>
      <c r="BA16" s="29"/>
      <c r="BB16" s="4" t="s">
        <v>63</v>
      </c>
      <c r="BC16" s="4" t="s">
        <v>43</v>
      </c>
      <c r="BD16" s="4">
        <v>0</v>
      </c>
      <c r="BE16" s="4" t="s">
        <v>8</v>
      </c>
      <c r="BF16" s="4" t="s">
        <v>8</v>
      </c>
    </row>
    <row r="17" spans="1:58" x14ac:dyDescent="0.25">
      <c r="A17" t="s">
        <v>46</v>
      </c>
      <c r="C17" t="s">
        <v>400</v>
      </c>
      <c r="D17" t="s">
        <v>406</v>
      </c>
      <c r="E17" t="s">
        <v>409</v>
      </c>
      <c r="F17" s="61" t="s">
        <v>57</v>
      </c>
      <c r="G17" t="s">
        <v>86</v>
      </c>
      <c r="H17" t="s">
        <v>61</v>
      </c>
      <c r="I17" s="6">
        <v>0</v>
      </c>
      <c r="J17">
        <v>0</v>
      </c>
      <c r="K17" t="s">
        <v>8</v>
      </c>
      <c r="L17">
        <v>1</v>
      </c>
      <c r="M17" t="s">
        <v>136</v>
      </c>
      <c r="N17">
        <v>0</v>
      </c>
      <c r="O17">
        <v>0</v>
      </c>
      <c r="P17">
        <v>0</v>
      </c>
      <c r="Q17">
        <v>0</v>
      </c>
      <c r="R17">
        <v>0</v>
      </c>
      <c r="S17" t="s">
        <v>8</v>
      </c>
      <c r="T17" t="s">
        <v>8</v>
      </c>
      <c r="U17" s="20">
        <v>1</v>
      </c>
      <c r="V17" t="s">
        <v>67</v>
      </c>
      <c r="W17">
        <v>5</v>
      </c>
      <c r="X17" s="3">
        <v>10</v>
      </c>
      <c r="Y17">
        <v>3</v>
      </c>
      <c r="Z17">
        <v>2</v>
      </c>
      <c r="AA17">
        <f t="shared" si="0"/>
        <v>5</v>
      </c>
      <c r="AB17">
        <v>2</v>
      </c>
      <c r="AC17">
        <v>3</v>
      </c>
      <c r="AD17">
        <v>16</v>
      </c>
      <c r="AE17" t="s">
        <v>94</v>
      </c>
      <c r="AF17">
        <v>1</v>
      </c>
      <c r="AG17">
        <v>8</v>
      </c>
      <c r="AH17" t="s">
        <v>96</v>
      </c>
      <c r="AI17" s="6">
        <v>10135</v>
      </c>
      <c r="AJ17" s="13">
        <v>22365</v>
      </c>
      <c r="AK17">
        <f t="shared" si="1"/>
        <v>32500</v>
      </c>
      <c r="AL17" t="s">
        <v>8</v>
      </c>
      <c r="AM17" s="10" t="s">
        <v>30</v>
      </c>
      <c r="AN17">
        <v>125</v>
      </c>
      <c r="AO17">
        <v>1169</v>
      </c>
      <c r="AP17" s="20">
        <v>414</v>
      </c>
      <c r="AQ17">
        <v>64</v>
      </c>
      <c r="AR17">
        <v>400</v>
      </c>
      <c r="AS17">
        <v>160</v>
      </c>
      <c r="AT17" s="20" t="s">
        <v>45</v>
      </c>
      <c r="AU17" s="3">
        <v>8</v>
      </c>
      <c r="AV17">
        <v>368</v>
      </c>
      <c r="AW17">
        <v>96</v>
      </c>
      <c r="AX17" s="20" t="s">
        <v>45</v>
      </c>
      <c r="BB17" t="s">
        <v>63</v>
      </c>
      <c r="BC17" t="s">
        <v>70</v>
      </c>
      <c r="BD17">
        <v>0</v>
      </c>
      <c r="BE17" t="s">
        <v>8</v>
      </c>
      <c r="BF17" t="s">
        <v>8</v>
      </c>
    </row>
    <row r="18" spans="1:58" x14ac:dyDescent="0.25">
      <c r="A18" t="s">
        <v>47</v>
      </c>
      <c r="C18" t="s">
        <v>400</v>
      </c>
      <c r="D18" t="s">
        <v>406</v>
      </c>
      <c r="E18" t="s">
        <v>409</v>
      </c>
      <c r="F18" s="61" t="s">
        <v>57</v>
      </c>
      <c r="G18" t="s">
        <v>90</v>
      </c>
      <c r="H18" t="s">
        <v>45</v>
      </c>
      <c r="I18" s="6">
        <v>0</v>
      </c>
      <c r="J18">
        <v>0</v>
      </c>
      <c r="K18" t="s">
        <v>8</v>
      </c>
      <c r="L18">
        <v>1</v>
      </c>
      <c r="M18" t="s">
        <v>136</v>
      </c>
      <c r="N18">
        <v>0</v>
      </c>
      <c r="O18">
        <v>0</v>
      </c>
      <c r="P18">
        <v>0</v>
      </c>
      <c r="Q18">
        <v>0</v>
      </c>
      <c r="R18">
        <v>0</v>
      </c>
      <c r="S18" t="s">
        <v>8</v>
      </c>
      <c r="T18" t="s">
        <v>8</v>
      </c>
      <c r="U18" s="20">
        <v>1</v>
      </c>
      <c r="V18" t="s">
        <v>67</v>
      </c>
      <c r="W18">
        <v>5</v>
      </c>
      <c r="X18">
        <v>5</v>
      </c>
      <c r="Y18">
        <v>3</v>
      </c>
      <c r="Z18">
        <v>2</v>
      </c>
      <c r="AA18">
        <f t="shared" si="0"/>
        <v>5</v>
      </c>
      <c r="AB18">
        <v>2</v>
      </c>
      <c r="AC18">
        <v>3</v>
      </c>
      <c r="AD18">
        <v>16</v>
      </c>
      <c r="AE18" t="s">
        <v>94</v>
      </c>
      <c r="AF18">
        <v>1</v>
      </c>
      <c r="AG18">
        <v>8</v>
      </c>
      <c r="AH18" t="s">
        <v>96</v>
      </c>
      <c r="AI18" s="6">
        <v>10135</v>
      </c>
      <c r="AJ18" s="13">
        <v>22365</v>
      </c>
      <c r="AK18">
        <f t="shared" si="1"/>
        <v>32500</v>
      </c>
      <c r="AL18" t="s">
        <v>8</v>
      </c>
      <c r="AM18" s="10" t="s">
        <v>30</v>
      </c>
      <c r="AN18">
        <v>125</v>
      </c>
      <c r="AO18">
        <v>1169</v>
      </c>
      <c r="AP18" s="20">
        <v>414</v>
      </c>
      <c r="AQ18">
        <v>64</v>
      </c>
      <c r="AR18">
        <v>400</v>
      </c>
      <c r="AS18">
        <v>160</v>
      </c>
      <c r="AT18" s="20" t="s">
        <v>45</v>
      </c>
      <c r="AU18">
        <v>24</v>
      </c>
      <c r="AV18">
        <v>384</v>
      </c>
      <c r="AW18">
        <v>120</v>
      </c>
      <c r="AX18" s="20" t="s">
        <v>45</v>
      </c>
      <c r="BB18" t="s">
        <v>63</v>
      </c>
      <c r="BC18" t="s">
        <v>68</v>
      </c>
      <c r="BD18">
        <v>0</v>
      </c>
      <c r="BE18" t="s">
        <v>8</v>
      </c>
      <c r="BF18" t="s">
        <v>8</v>
      </c>
    </row>
    <row r="19" spans="1:58" x14ac:dyDescent="0.25">
      <c r="A19" t="s">
        <v>48</v>
      </c>
      <c r="C19" t="s">
        <v>400</v>
      </c>
      <c r="D19" t="s">
        <v>406</v>
      </c>
      <c r="E19" t="s">
        <v>409</v>
      </c>
      <c r="F19" s="61" t="s">
        <v>58</v>
      </c>
      <c r="G19" t="s">
        <v>91</v>
      </c>
      <c r="H19" t="s">
        <v>45</v>
      </c>
      <c r="I19" s="6">
        <v>0</v>
      </c>
      <c r="J19">
        <v>0</v>
      </c>
      <c r="K19" t="s">
        <v>8</v>
      </c>
      <c r="L19">
        <v>1</v>
      </c>
      <c r="M19" t="s">
        <v>136</v>
      </c>
      <c r="N19">
        <v>0</v>
      </c>
      <c r="O19">
        <v>0</v>
      </c>
      <c r="P19">
        <v>0</v>
      </c>
      <c r="Q19">
        <v>0</v>
      </c>
      <c r="R19">
        <v>0</v>
      </c>
      <c r="S19" t="s">
        <v>8</v>
      </c>
      <c r="T19" t="s">
        <v>8</v>
      </c>
      <c r="U19" s="20">
        <v>1</v>
      </c>
      <c r="V19" t="s">
        <v>67</v>
      </c>
      <c r="W19">
        <v>5</v>
      </c>
      <c r="X19">
        <v>5</v>
      </c>
      <c r="Y19">
        <v>3</v>
      </c>
      <c r="Z19">
        <v>2</v>
      </c>
      <c r="AA19">
        <f t="shared" si="0"/>
        <v>5</v>
      </c>
      <c r="AB19">
        <v>2</v>
      </c>
      <c r="AC19">
        <v>3</v>
      </c>
      <c r="AD19">
        <v>16</v>
      </c>
      <c r="AE19" t="s">
        <v>94</v>
      </c>
      <c r="AF19">
        <v>1</v>
      </c>
      <c r="AG19">
        <v>8</v>
      </c>
      <c r="AH19" t="s">
        <v>96</v>
      </c>
      <c r="AI19" s="6">
        <v>10999</v>
      </c>
      <c r="AJ19" s="13">
        <v>21501</v>
      </c>
      <c r="AK19">
        <f t="shared" si="1"/>
        <v>32500</v>
      </c>
      <c r="AL19" t="s">
        <v>8</v>
      </c>
      <c r="AM19" s="10" t="s">
        <v>30</v>
      </c>
      <c r="AN19">
        <v>125</v>
      </c>
      <c r="AO19">
        <v>1169</v>
      </c>
      <c r="AP19" s="20">
        <v>414</v>
      </c>
      <c r="AQ19">
        <v>64</v>
      </c>
      <c r="AR19">
        <v>400</v>
      </c>
      <c r="AS19">
        <v>176</v>
      </c>
      <c r="AT19" s="20" t="s">
        <v>45</v>
      </c>
      <c r="AU19">
        <v>24</v>
      </c>
      <c r="AV19">
        <v>384</v>
      </c>
      <c r="AW19">
        <v>112</v>
      </c>
      <c r="AX19" s="20" t="s">
        <v>45</v>
      </c>
      <c r="BB19" t="s">
        <v>63</v>
      </c>
      <c r="BC19" t="s">
        <v>68</v>
      </c>
      <c r="BD19">
        <v>0</v>
      </c>
      <c r="BE19" t="s">
        <v>8</v>
      </c>
      <c r="BF19" t="s">
        <v>8</v>
      </c>
    </row>
    <row r="20" spans="1:58" x14ac:dyDescent="0.25">
      <c r="A20" t="s">
        <v>53</v>
      </c>
      <c r="C20" t="s">
        <v>400</v>
      </c>
      <c r="D20" t="s">
        <v>406</v>
      </c>
      <c r="E20" t="s">
        <v>409</v>
      </c>
      <c r="F20" s="61" t="s">
        <v>58</v>
      </c>
      <c r="G20" t="s">
        <v>91</v>
      </c>
      <c r="H20" t="s">
        <v>45</v>
      </c>
      <c r="I20" s="6">
        <v>0</v>
      </c>
      <c r="J20">
        <v>0</v>
      </c>
      <c r="K20" t="s">
        <v>8</v>
      </c>
      <c r="L20">
        <v>1</v>
      </c>
      <c r="M20" t="s">
        <v>136</v>
      </c>
      <c r="N20">
        <v>0</v>
      </c>
      <c r="O20">
        <v>0</v>
      </c>
      <c r="P20">
        <v>0</v>
      </c>
      <c r="Q20">
        <v>0</v>
      </c>
      <c r="R20">
        <v>0</v>
      </c>
      <c r="S20" t="s">
        <v>8</v>
      </c>
      <c r="T20" t="s">
        <v>8</v>
      </c>
      <c r="U20" s="20">
        <v>1</v>
      </c>
      <c r="V20" t="s">
        <v>67</v>
      </c>
      <c r="W20">
        <v>5</v>
      </c>
      <c r="X20">
        <v>5</v>
      </c>
      <c r="Y20">
        <v>3</v>
      </c>
      <c r="Z20">
        <v>2</v>
      </c>
      <c r="AA20">
        <f t="shared" si="0"/>
        <v>5</v>
      </c>
      <c r="AB20">
        <v>2</v>
      </c>
      <c r="AC20">
        <v>3</v>
      </c>
      <c r="AD20">
        <v>16</v>
      </c>
      <c r="AE20" t="s">
        <v>94</v>
      </c>
      <c r="AF20">
        <v>1</v>
      </c>
      <c r="AG20">
        <v>8</v>
      </c>
      <c r="AH20" t="s">
        <v>96</v>
      </c>
      <c r="AI20" s="6">
        <v>11843</v>
      </c>
      <c r="AJ20" s="13">
        <v>20657</v>
      </c>
      <c r="AK20">
        <f t="shared" si="1"/>
        <v>32500</v>
      </c>
      <c r="AL20" t="s">
        <v>8</v>
      </c>
      <c r="AM20" s="10" t="s">
        <v>30</v>
      </c>
      <c r="AN20">
        <v>125</v>
      </c>
      <c r="AO20">
        <v>1169</v>
      </c>
      <c r="AP20" s="20">
        <v>414</v>
      </c>
      <c r="AQ20">
        <v>64</v>
      </c>
      <c r="AR20">
        <v>400</v>
      </c>
      <c r="AS20">
        <v>192</v>
      </c>
      <c r="AT20" s="20" t="s">
        <v>45</v>
      </c>
      <c r="AU20">
        <v>24</v>
      </c>
      <c r="AV20">
        <v>384</v>
      </c>
      <c r="AW20">
        <v>104</v>
      </c>
      <c r="AX20" s="20" t="s">
        <v>45</v>
      </c>
      <c r="BB20" t="s">
        <v>63</v>
      </c>
      <c r="BC20" t="s">
        <v>68</v>
      </c>
      <c r="BD20">
        <v>0</v>
      </c>
      <c r="BE20" t="s">
        <v>8</v>
      </c>
      <c r="BF20" t="s">
        <v>8</v>
      </c>
    </row>
    <row r="21" spans="1:58" x14ac:dyDescent="0.25">
      <c r="A21" t="s">
        <v>54</v>
      </c>
      <c r="C21" t="s">
        <v>400</v>
      </c>
      <c r="D21" t="s">
        <v>406</v>
      </c>
      <c r="E21" t="s">
        <v>409</v>
      </c>
      <c r="F21" s="61" t="s">
        <v>59</v>
      </c>
      <c r="G21" t="s">
        <v>91</v>
      </c>
      <c r="H21" t="s">
        <v>45</v>
      </c>
      <c r="I21" s="6">
        <v>0</v>
      </c>
      <c r="J21">
        <v>0</v>
      </c>
      <c r="K21" t="s">
        <v>8</v>
      </c>
      <c r="L21">
        <v>1</v>
      </c>
      <c r="M21" t="s">
        <v>136</v>
      </c>
      <c r="N21">
        <v>0</v>
      </c>
      <c r="O21">
        <v>0</v>
      </c>
      <c r="P21">
        <v>0</v>
      </c>
      <c r="Q21">
        <v>0</v>
      </c>
      <c r="R21">
        <v>0</v>
      </c>
      <c r="S21" t="s">
        <v>8</v>
      </c>
      <c r="T21" t="s">
        <v>8</v>
      </c>
      <c r="U21" s="20">
        <v>1</v>
      </c>
      <c r="V21" t="s">
        <v>67</v>
      </c>
      <c r="W21">
        <v>5</v>
      </c>
      <c r="X21">
        <v>5</v>
      </c>
      <c r="Y21">
        <v>3</v>
      </c>
      <c r="Z21">
        <v>2</v>
      </c>
      <c r="AA21">
        <f t="shared" si="0"/>
        <v>5</v>
      </c>
      <c r="AB21">
        <v>2</v>
      </c>
      <c r="AC21">
        <v>3</v>
      </c>
      <c r="AD21">
        <v>16</v>
      </c>
      <c r="AE21" t="s">
        <v>94</v>
      </c>
      <c r="AF21">
        <v>1</v>
      </c>
      <c r="AG21">
        <v>8</v>
      </c>
      <c r="AH21" t="s">
        <v>96</v>
      </c>
      <c r="AI21" s="6">
        <v>10473</v>
      </c>
      <c r="AJ21" s="13">
        <v>22027</v>
      </c>
      <c r="AK21">
        <f t="shared" si="1"/>
        <v>32500</v>
      </c>
      <c r="AL21" t="s">
        <v>8</v>
      </c>
      <c r="AM21" s="10" t="s">
        <v>30</v>
      </c>
      <c r="AN21">
        <v>125</v>
      </c>
      <c r="AO21">
        <v>1169</v>
      </c>
      <c r="AP21" s="20">
        <v>414</v>
      </c>
      <c r="AQ21">
        <v>64</v>
      </c>
      <c r="AR21">
        <v>416</v>
      </c>
      <c r="AS21">
        <v>160</v>
      </c>
      <c r="AT21" s="20" t="s">
        <v>45</v>
      </c>
      <c r="AU21">
        <v>24</v>
      </c>
      <c r="AV21">
        <v>376</v>
      </c>
      <c r="AW21">
        <v>120</v>
      </c>
      <c r="AX21" s="20" t="s">
        <v>45</v>
      </c>
      <c r="BB21" t="s">
        <v>63</v>
      </c>
      <c r="BC21" t="s">
        <v>68</v>
      </c>
      <c r="BD21">
        <v>0</v>
      </c>
      <c r="BE21" t="s">
        <v>8</v>
      </c>
      <c r="BF21" t="s">
        <v>8</v>
      </c>
    </row>
    <row r="22" spans="1:58" x14ac:dyDescent="0.25">
      <c r="A22" t="s">
        <v>55</v>
      </c>
      <c r="C22" t="s">
        <v>400</v>
      </c>
      <c r="D22" t="s">
        <v>406</v>
      </c>
      <c r="E22" t="s">
        <v>409</v>
      </c>
      <c r="F22" s="61" t="s">
        <v>59</v>
      </c>
      <c r="G22" t="s">
        <v>91</v>
      </c>
      <c r="H22" t="s">
        <v>45</v>
      </c>
      <c r="I22" s="6">
        <v>0</v>
      </c>
      <c r="J22">
        <v>0</v>
      </c>
      <c r="K22" t="s">
        <v>8</v>
      </c>
      <c r="L22">
        <v>1</v>
      </c>
      <c r="M22" t="s">
        <v>136</v>
      </c>
      <c r="N22">
        <v>0</v>
      </c>
      <c r="O22">
        <v>0</v>
      </c>
      <c r="P22">
        <v>0</v>
      </c>
      <c r="Q22">
        <v>0</v>
      </c>
      <c r="R22">
        <v>0</v>
      </c>
      <c r="S22" t="s">
        <v>8</v>
      </c>
      <c r="T22" t="s">
        <v>8</v>
      </c>
      <c r="U22" s="20">
        <v>1</v>
      </c>
      <c r="V22" t="s">
        <v>67</v>
      </c>
      <c r="W22">
        <v>5</v>
      </c>
      <c r="X22">
        <v>5</v>
      </c>
      <c r="Y22">
        <v>3</v>
      </c>
      <c r="Z22">
        <v>2</v>
      </c>
      <c r="AA22">
        <f t="shared" si="0"/>
        <v>5</v>
      </c>
      <c r="AB22">
        <v>2</v>
      </c>
      <c r="AC22">
        <v>3</v>
      </c>
      <c r="AD22">
        <v>16</v>
      </c>
      <c r="AE22" t="s">
        <v>94</v>
      </c>
      <c r="AF22">
        <v>1</v>
      </c>
      <c r="AG22">
        <v>8</v>
      </c>
      <c r="AH22" t="s">
        <v>96</v>
      </c>
      <c r="AI22" s="6">
        <v>10825</v>
      </c>
      <c r="AJ22" s="13">
        <v>21675</v>
      </c>
      <c r="AK22">
        <f t="shared" si="1"/>
        <v>32500</v>
      </c>
      <c r="AL22" t="s">
        <v>8</v>
      </c>
      <c r="AM22" s="10" t="s">
        <v>30</v>
      </c>
      <c r="AN22">
        <v>125</v>
      </c>
      <c r="AO22">
        <v>1169</v>
      </c>
      <c r="AP22" s="20">
        <v>414</v>
      </c>
      <c r="AQ22">
        <v>64</v>
      </c>
      <c r="AR22">
        <v>432</v>
      </c>
      <c r="AS22">
        <v>160</v>
      </c>
      <c r="AT22" s="20" t="s">
        <v>45</v>
      </c>
      <c r="AU22">
        <v>24</v>
      </c>
      <c r="AV22">
        <v>368</v>
      </c>
      <c r="AW22">
        <v>120</v>
      </c>
      <c r="AX22" s="20" t="s">
        <v>45</v>
      </c>
      <c r="BB22" t="s">
        <v>63</v>
      </c>
      <c r="BC22" t="s">
        <v>68</v>
      </c>
      <c r="BD22">
        <v>0</v>
      </c>
      <c r="BE22" t="s">
        <v>8</v>
      </c>
      <c r="BF22" t="s">
        <v>8</v>
      </c>
    </row>
    <row r="23" spans="1:58" x14ac:dyDescent="0.25">
      <c r="A23" t="s">
        <v>56</v>
      </c>
      <c r="C23" t="s">
        <v>400</v>
      </c>
      <c r="D23" t="s">
        <v>406</v>
      </c>
      <c r="E23" t="s">
        <v>409</v>
      </c>
      <c r="F23" s="61" t="s">
        <v>60</v>
      </c>
      <c r="G23" t="s">
        <v>91</v>
      </c>
      <c r="H23" t="s">
        <v>45</v>
      </c>
      <c r="I23" s="6">
        <v>0</v>
      </c>
      <c r="J23">
        <v>0</v>
      </c>
      <c r="K23" t="s">
        <v>8</v>
      </c>
      <c r="L23">
        <v>1</v>
      </c>
      <c r="M23" t="s">
        <v>136</v>
      </c>
      <c r="N23">
        <v>0</v>
      </c>
      <c r="O23">
        <v>0</v>
      </c>
      <c r="P23">
        <v>0</v>
      </c>
      <c r="Q23">
        <v>0</v>
      </c>
      <c r="R23">
        <v>0</v>
      </c>
      <c r="S23" t="s">
        <v>8</v>
      </c>
      <c r="T23" t="s">
        <v>8</v>
      </c>
      <c r="U23" s="20">
        <v>1</v>
      </c>
      <c r="V23" t="s">
        <v>67</v>
      </c>
      <c r="W23">
        <v>5</v>
      </c>
      <c r="X23">
        <v>5</v>
      </c>
      <c r="Y23">
        <v>3</v>
      </c>
      <c r="Z23">
        <v>2</v>
      </c>
      <c r="AA23">
        <f t="shared" si="0"/>
        <v>5</v>
      </c>
      <c r="AB23">
        <v>2</v>
      </c>
      <c r="AC23">
        <v>3</v>
      </c>
      <c r="AD23">
        <v>16</v>
      </c>
      <c r="AE23" t="s">
        <v>94</v>
      </c>
      <c r="AF23">
        <v>1</v>
      </c>
      <c r="AG23">
        <v>8</v>
      </c>
      <c r="AH23" t="s">
        <v>96</v>
      </c>
      <c r="AI23" s="6">
        <v>12317</v>
      </c>
      <c r="AJ23" s="13">
        <v>20183</v>
      </c>
      <c r="AK23">
        <f t="shared" si="1"/>
        <v>32500</v>
      </c>
      <c r="AL23" t="s">
        <v>8</v>
      </c>
      <c r="AM23" s="10" t="s">
        <v>30</v>
      </c>
      <c r="AN23">
        <v>125</v>
      </c>
      <c r="AO23">
        <v>1169</v>
      </c>
      <c r="AP23" s="20">
        <v>414</v>
      </c>
      <c r="AQ23">
        <v>80</v>
      </c>
      <c r="AR23">
        <v>400</v>
      </c>
      <c r="AS23">
        <v>160</v>
      </c>
      <c r="AT23" s="20" t="s">
        <v>45</v>
      </c>
      <c r="AU23">
        <v>16</v>
      </c>
      <c r="AV23">
        <v>384</v>
      </c>
      <c r="AW23">
        <v>120</v>
      </c>
      <c r="AX23" s="20" t="s">
        <v>45</v>
      </c>
      <c r="BB23" t="s">
        <v>63</v>
      </c>
      <c r="BC23" t="s">
        <v>68</v>
      </c>
      <c r="BD23">
        <v>0</v>
      </c>
      <c r="BE23" t="s">
        <v>8</v>
      </c>
      <c r="BF23" t="s">
        <v>8</v>
      </c>
    </row>
    <row r="24" spans="1:58" x14ac:dyDescent="0.25">
      <c r="A24" t="s">
        <v>62</v>
      </c>
      <c r="C24" t="s">
        <v>400</v>
      </c>
      <c r="D24" t="s">
        <v>406</v>
      </c>
      <c r="E24" t="s">
        <v>409</v>
      </c>
      <c r="F24" s="61" t="s">
        <v>60</v>
      </c>
      <c r="G24" t="s">
        <v>91</v>
      </c>
      <c r="H24" t="s">
        <v>45</v>
      </c>
      <c r="I24" s="6">
        <v>0</v>
      </c>
      <c r="J24">
        <v>0</v>
      </c>
      <c r="K24" t="s">
        <v>8</v>
      </c>
      <c r="L24">
        <v>1</v>
      </c>
      <c r="M24" t="s">
        <v>136</v>
      </c>
      <c r="N24">
        <v>0</v>
      </c>
      <c r="O24">
        <v>0</v>
      </c>
      <c r="P24">
        <v>0</v>
      </c>
      <c r="Q24">
        <v>0</v>
      </c>
      <c r="R24">
        <v>0</v>
      </c>
      <c r="S24" t="s">
        <v>8</v>
      </c>
      <c r="T24" t="s">
        <v>8</v>
      </c>
      <c r="U24" s="20">
        <v>1</v>
      </c>
      <c r="V24" t="s">
        <v>67</v>
      </c>
      <c r="W24">
        <v>5</v>
      </c>
      <c r="X24">
        <v>5</v>
      </c>
      <c r="Y24">
        <v>3</v>
      </c>
      <c r="Z24">
        <v>2</v>
      </c>
      <c r="AA24">
        <f t="shared" si="0"/>
        <v>5</v>
      </c>
      <c r="AB24">
        <v>2</v>
      </c>
      <c r="AC24">
        <v>3</v>
      </c>
      <c r="AD24">
        <v>16</v>
      </c>
      <c r="AE24" t="s">
        <v>94</v>
      </c>
      <c r="AF24">
        <v>1</v>
      </c>
      <c r="AG24">
        <v>8</v>
      </c>
      <c r="AH24" t="s">
        <v>96</v>
      </c>
      <c r="AI24" s="6">
        <v>14443</v>
      </c>
      <c r="AJ24" s="13">
        <v>18057</v>
      </c>
      <c r="AK24">
        <f t="shared" si="1"/>
        <v>32500</v>
      </c>
      <c r="AL24" t="s">
        <v>8</v>
      </c>
      <c r="AM24" s="10" t="s">
        <v>30</v>
      </c>
      <c r="AN24">
        <v>125</v>
      </c>
      <c r="AO24">
        <v>1169</v>
      </c>
      <c r="AP24" s="20">
        <v>414</v>
      </c>
      <c r="AQ24">
        <v>96</v>
      </c>
      <c r="AR24">
        <v>400</v>
      </c>
      <c r="AS24">
        <v>160</v>
      </c>
      <c r="AT24" s="20" t="s">
        <v>45</v>
      </c>
      <c r="AU24">
        <v>8</v>
      </c>
      <c r="AV24">
        <v>384</v>
      </c>
      <c r="AW24">
        <v>120</v>
      </c>
      <c r="AX24" s="20" t="s">
        <v>45</v>
      </c>
      <c r="BB24" t="s">
        <v>63</v>
      </c>
      <c r="BC24" t="s">
        <v>68</v>
      </c>
      <c r="BD24">
        <v>0</v>
      </c>
      <c r="BE24" t="s">
        <v>8</v>
      </c>
      <c r="BF24" t="s">
        <v>8</v>
      </c>
    </row>
    <row r="25" spans="1:58" x14ac:dyDescent="0.25">
      <c r="A25" t="s">
        <v>99</v>
      </c>
      <c r="C25" t="s">
        <v>8</v>
      </c>
      <c r="F25" s="61" t="s">
        <v>8</v>
      </c>
      <c r="G25" t="s">
        <v>101</v>
      </c>
      <c r="H25" t="s">
        <v>102</v>
      </c>
      <c r="I25" s="6" t="s">
        <v>8</v>
      </c>
      <c r="J25" t="s">
        <v>8</v>
      </c>
      <c r="K25" t="s">
        <v>8</v>
      </c>
      <c r="L25" t="s">
        <v>8</v>
      </c>
      <c r="M25" t="s">
        <v>8</v>
      </c>
      <c r="N25" t="s">
        <v>8</v>
      </c>
      <c r="O25" t="s">
        <v>8</v>
      </c>
      <c r="P25" t="s">
        <v>8</v>
      </c>
      <c r="Q25" t="s">
        <v>8</v>
      </c>
      <c r="R25" t="s">
        <v>8</v>
      </c>
      <c r="S25" t="s">
        <v>8</v>
      </c>
      <c r="T25" t="s">
        <v>8</v>
      </c>
      <c r="U25" s="20" t="s">
        <v>8</v>
      </c>
      <c r="V25" t="s">
        <v>8</v>
      </c>
      <c r="W25" t="s">
        <v>8</v>
      </c>
      <c r="X25" t="s">
        <v>8</v>
      </c>
      <c r="Y25" t="s">
        <v>8</v>
      </c>
      <c r="Z25" t="s">
        <v>8</v>
      </c>
      <c r="AA25" t="s">
        <v>8</v>
      </c>
      <c r="AB25" t="s">
        <v>8</v>
      </c>
      <c r="AC25" t="s">
        <v>8</v>
      </c>
      <c r="AD25" t="s">
        <v>8</v>
      </c>
      <c r="AE25" t="s">
        <v>8</v>
      </c>
      <c r="AF25" t="s">
        <v>8</v>
      </c>
      <c r="AG25" t="s">
        <v>8</v>
      </c>
      <c r="AH25" t="s">
        <v>8</v>
      </c>
      <c r="AI25" s="6" t="s">
        <v>8</v>
      </c>
      <c r="AJ25" t="s">
        <v>8</v>
      </c>
      <c r="AK25" t="s">
        <v>8</v>
      </c>
      <c r="AL25" t="s">
        <v>8</v>
      </c>
      <c r="AM25" s="10" t="s">
        <v>8</v>
      </c>
      <c r="AN25" t="s">
        <v>8</v>
      </c>
      <c r="AO25" t="s">
        <v>8</v>
      </c>
      <c r="AP25" s="20" t="s">
        <v>8</v>
      </c>
      <c r="AQ25" t="s">
        <v>8</v>
      </c>
      <c r="AR25" t="s">
        <v>8</v>
      </c>
      <c r="AS25" t="s">
        <v>8</v>
      </c>
      <c r="AT25" s="20" t="s">
        <v>8</v>
      </c>
      <c r="AU25" t="s">
        <v>8</v>
      </c>
      <c r="AV25" t="s">
        <v>8</v>
      </c>
      <c r="AW25" t="s">
        <v>8</v>
      </c>
      <c r="AX25" s="20" t="s">
        <v>8</v>
      </c>
      <c r="AY25" t="s">
        <v>8</v>
      </c>
      <c r="AZ25" t="s">
        <v>8</v>
      </c>
      <c r="BA25" s="10" t="s">
        <v>8</v>
      </c>
      <c r="BB25" t="s">
        <v>8</v>
      </c>
      <c r="BC25" t="s">
        <v>8</v>
      </c>
      <c r="BD25">
        <v>0</v>
      </c>
      <c r="BE25" t="s">
        <v>8</v>
      </c>
      <c r="BF25" t="s">
        <v>8</v>
      </c>
    </row>
    <row r="26" spans="1:58" s="4" customFormat="1" x14ac:dyDescent="0.25">
      <c r="A26" s="4" t="s">
        <v>99</v>
      </c>
      <c r="C26" s="4" t="s">
        <v>8</v>
      </c>
      <c r="F26" s="63" t="s">
        <v>8</v>
      </c>
      <c r="G26" s="4" t="s">
        <v>65</v>
      </c>
      <c r="H26" s="4" t="s">
        <v>103</v>
      </c>
      <c r="I26" s="7" t="s">
        <v>8</v>
      </c>
      <c r="J26" s="4" t="s">
        <v>8</v>
      </c>
      <c r="K26" s="4" t="s">
        <v>8</v>
      </c>
      <c r="L26" s="4" t="s">
        <v>8</v>
      </c>
      <c r="M26" s="4" t="s">
        <v>8</v>
      </c>
      <c r="N26" s="4" t="s">
        <v>8</v>
      </c>
      <c r="O26" s="4" t="s">
        <v>8</v>
      </c>
      <c r="P26" s="4" t="s">
        <v>8</v>
      </c>
      <c r="Q26" s="4" t="s">
        <v>8</v>
      </c>
      <c r="R26" s="4" t="s">
        <v>8</v>
      </c>
      <c r="S26" s="4" t="s">
        <v>8</v>
      </c>
      <c r="T26" s="4" t="s">
        <v>8</v>
      </c>
      <c r="U26" s="22" t="s">
        <v>8</v>
      </c>
      <c r="V26" s="4" t="s">
        <v>8</v>
      </c>
      <c r="W26" s="4" t="s">
        <v>8</v>
      </c>
      <c r="X26" s="4" t="s">
        <v>8</v>
      </c>
      <c r="Y26" s="4" t="s">
        <v>8</v>
      </c>
      <c r="Z26" s="4" t="s">
        <v>8</v>
      </c>
      <c r="AA26" s="4" t="s">
        <v>8</v>
      </c>
      <c r="AB26" s="4" t="s">
        <v>8</v>
      </c>
      <c r="AC26" s="4" t="s">
        <v>8</v>
      </c>
      <c r="AD26" s="4" t="s">
        <v>8</v>
      </c>
      <c r="AE26" s="4" t="s">
        <v>8</v>
      </c>
      <c r="AF26" s="4" t="s">
        <v>8</v>
      </c>
      <c r="AG26" s="4" t="s">
        <v>8</v>
      </c>
      <c r="AH26" s="4" t="s">
        <v>8</v>
      </c>
      <c r="AI26" s="7" t="s">
        <v>8</v>
      </c>
      <c r="AJ26" s="4" t="s">
        <v>8</v>
      </c>
      <c r="AK26" s="4" t="s">
        <v>8</v>
      </c>
      <c r="AL26" s="4" t="s">
        <v>8</v>
      </c>
      <c r="AM26" s="29" t="s">
        <v>8</v>
      </c>
      <c r="AN26" s="4" t="s">
        <v>8</v>
      </c>
      <c r="AO26" s="4" t="s">
        <v>8</v>
      </c>
      <c r="AP26" s="22" t="s">
        <v>8</v>
      </c>
      <c r="AQ26" s="4" t="s">
        <v>8</v>
      </c>
      <c r="AR26" s="4" t="s">
        <v>8</v>
      </c>
      <c r="AS26" s="4" t="s">
        <v>8</v>
      </c>
      <c r="AT26" s="22" t="s">
        <v>8</v>
      </c>
      <c r="AU26" s="4" t="s">
        <v>8</v>
      </c>
      <c r="AV26" s="4" t="s">
        <v>8</v>
      </c>
      <c r="AW26" s="4" t="s">
        <v>8</v>
      </c>
      <c r="AX26" s="22" t="s">
        <v>8</v>
      </c>
      <c r="AY26" s="4" t="s">
        <v>8</v>
      </c>
      <c r="AZ26" s="4" t="s">
        <v>8</v>
      </c>
      <c r="BA26" s="29" t="s">
        <v>8</v>
      </c>
      <c r="BB26" s="4" t="s">
        <v>8</v>
      </c>
      <c r="BC26" s="4" t="s">
        <v>8</v>
      </c>
      <c r="BD26" s="4">
        <v>0</v>
      </c>
      <c r="BE26" s="4" t="s">
        <v>8</v>
      </c>
      <c r="BF26" s="4" t="s">
        <v>8</v>
      </c>
    </row>
    <row r="27" spans="1:58" x14ac:dyDescent="0.25">
      <c r="A27" t="s">
        <v>100</v>
      </c>
      <c r="C27" t="s">
        <v>400</v>
      </c>
      <c r="D27" t="s">
        <v>406</v>
      </c>
      <c r="E27" t="s">
        <v>409</v>
      </c>
      <c r="F27" s="61" t="s">
        <v>120</v>
      </c>
      <c r="G27" t="s">
        <v>107</v>
      </c>
      <c r="H27" t="s">
        <v>112</v>
      </c>
      <c r="I27" s="6">
        <v>0</v>
      </c>
      <c r="J27">
        <v>0</v>
      </c>
      <c r="K27" t="s">
        <v>8</v>
      </c>
      <c r="L27">
        <v>1</v>
      </c>
      <c r="M27" t="s">
        <v>133</v>
      </c>
      <c r="N27">
        <v>0</v>
      </c>
      <c r="O27">
        <v>0</v>
      </c>
      <c r="P27">
        <v>0</v>
      </c>
      <c r="Q27">
        <v>0</v>
      </c>
      <c r="R27">
        <v>0</v>
      </c>
      <c r="S27" t="s">
        <v>8</v>
      </c>
      <c r="T27" t="s">
        <v>8</v>
      </c>
      <c r="U27" s="20">
        <v>0</v>
      </c>
      <c r="V27" t="s">
        <v>67</v>
      </c>
      <c r="W27">
        <v>5</v>
      </c>
      <c r="X27">
        <v>5</v>
      </c>
      <c r="Y27">
        <v>3</v>
      </c>
      <c r="Z27">
        <v>2</v>
      </c>
      <c r="AA27">
        <f t="shared" ref="AA27:AA34" si="2" xml:space="preserve"> Y27 + Z27</f>
        <v>5</v>
      </c>
      <c r="AB27">
        <v>2</v>
      </c>
      <c r="AC27">
        <v>3</v>
      </c>
      <c r="AD27">
        <v>16</v>
      </c>
      <c r="AE27" t="s">
        <v>94</v>
      </c>
      <c r="AF27">
        <v>1</v>
      </c>
      <c r="AG27">
        <v>8</v>
      </c>
      <c r="AH27" t="s">
        <v>96</v>
      </c>
      <c r="AI27" s="15">
        <v>80545</v>
      </c>
      <c r="AJ27" s="13">
        <v>507</v>
      </c>
      <c r="AK27">
        <f>AI27+AJ27</f>
        <v>81052</v>
      </c>
      <c r="AL27">
        <f t="shared" ref="AL27" si="3" xml:space="preserve"> 1508.06553301511 + 0.00210606006752809 * (AQ27*AR27*AS27)</f>
        <v>83027.753778838392</v>
      </c>
      <c r="AM27" s="10" t="s">
        <v>105</v>
      </c>
      <c r="AN27">
        <v>125</v>
      </c>
      <c r="AO27">
        <v>1169</v>
      </c>
      <c r="AP27" s="20">
        <v>414</v>
      </c>
      <c r="AQ27">
        <v>112</v>
      </c>
      <c r="AR27">
        <v>864</v>
      </c>
      <c r="AS27">
        <v>400</v>
      </c>
      <c r="AT27" s="20" t="s">
        <v>45</v>
      </c>
      <c r="AU27">
        <f t="shared" ref="AU27:AU34" si="4" xml:space="preserve"> _xlfn.FLOOR.MATH((AN27 - AQ27) / 2)</f>
        <v>6</v>
      </c>
      <c r="AV27">
        <f t="shared" ref="AV27" si="5" xml:space="preserve"> _xlfn.FLOOR.MATH((AO27 - AR27) / 2)</f>
        <v>152</v>
      </c>
      <c r="AW27">
        <f t="shared" ref="AW27" si="6" xml:space="preserve"> _xlfn.FLOOR.MATH((AP27 - AS27) / 2)</f>
        <v>7</v>
      </c>
      <c r="AX27" s="20" t="s">
        <v>45</v>
      </c>
      <c r="BB27" t="s">
        <v>63</v>
      </c>
      <c r="BC27" t="s">
        <v>160</v>
      </c>
      <c r="BD27">
        <v>0</v>
      </c>
      <c r="BE27" t="s">
        <v>8</v>
      </c>
      <c r="BF27" t="s">
        <v>8</v>
      </c>
    </row>
    <row r="28" spans="1:58" x14ac:dyDescent="0.25">
      <c r="A28" t="s">
        <v>104</v>
      </c>
      <c r="C28" t="s">
        <v>400</v>
      </c>
      <c r="D28" t="s">
        <v>406</v>
      </c>
      <c r="E28" t="s">
        <v>409</v>
      </c>
      <c r="F28" s="61" t="s">
        <v>142</v>
      </c>
      <c r="G28" t="s">
        <v>106</v>
      </c>
      <c r="H28" t="s">
        <v>113</v>
      </c>
      <c r="I28" s="6">
        <v>0</v>
      </c>
      <c r="J28">
        <v>1</v>
      </c>
      <c r="K28" t="s">
        <v>79</v>
      </c>
      <c r="L28">
        <v>0</v>
      </c>
      <c r="M28" t="s">
        <v>8</v>
      </c>
      <c r="N28" t="s">
        <v>8</v>
      </c>
      <c r="O28" t="s">
        <v>8</v>
      </c>
      <c r="P28" t="s">
        <v>8</v>
      </c>
      <c r="Q28" t="s">
        <v>8</v>
      </c>
      <c r="R28" t="s">
        <v>8</v>
      </c>
      <c r="S28" t="s">
        <v>8</v>
      </c>
      <c r="T28" t="s">
        <v>8</v>
      </c>
      <c r="U28" s="20">
        <v>0</v>
      </c>
      <c r="V28" t="s">
        <v>67</v>
      </c>
      <c r="W28">
        <v>5</v>
      </c>
      <c r="X28">
        <v>5</v>
      </c>
      <c r="Y28">
        <v>3</v>
      </c>
      <c r="Z28">
        <v>2</v>
      </c>
      <c r="AA28">
        <f t="shared" si="2"/>
        <v>5</v>
      </c>
      <c r="AB28">
        <v>2</v>
      </c>
      <c r="AC28">
        <v>3</v>
      </c>
      <c r="AD28">
        <v>16</v>
      </c>
      <c r="AE28" t="s">
        <v>94</v>
      </c>
      <c r="AF28">
        <v>1</v>
      </c>
      <c r="AG28">
        <v>8</v>
      </c>
      <c r="AH28" t="s">
        <v>96</v>
      </c>
      <c r="AI28" s="15">
        <v>-1</v>
      </c>
      <c r="AJ28" s="13">
        <v>-1</v>
      </c>
      <c r="AK28">
        <v>81052</v>
      </c>
      <c r="AL28">
        <f t="shared" ref="AL28:AL33" si="7" xml:space="preserve"> 1508.06553301511 + 0.00210606006752809 * (AQ28*AR28*AS28)</f>
        <v>81518.129922434266</v>
      </c>
      <c r="AM28" s="10" t="s">
        <v>105</v>
      </c>
      <c r="AN28">
        <v>125</v>
      </c>
      <c r="AO28">
        <v>1169</v>
      </c>
      <c r="AP28" s="20">
        <v>414</v>
      </c>
      <c r="AQ28">
        <v>112</v>
      </c>
      <c r="AR28">
        <v>848</v>
      </c>
      <c r="AS28">
        <v>400</v>
      </c>
      <c r="AT28" s="20" t="s">
        <v>45</v>
      </c>
      <c r="AU28">
        <f t="shared" si="4"/>
        <v>6</v>
      </c>
      <c r="AV28">
        <f t="shared" ref="AV28" si="8" xml:space="preserve"> _xlfn.FLOOR.MATH((AO28 - AR28) / 2)</f>
        <v>160</v>
      </c>
      <c r="AW28">
        <f t="shared" ref="AW28" si="9" xml:space="preserve"> _xlfn.FLOOR.MATH((AP28 - AS28) / 2)</f>
        <v>7</v>
      </c>
      <c r="AX28" s="20" t="s">
        <v>45</v>
      </c>
      <c r="BB28" t="s">
        <v>63</v>
      </c>
      <c r="BC28" t="s">
        <v>160</v>
      </c>
      <c r="BD28">
        <v>1</v>
      </c>
      <c r="BE28" t="s">
        <v>108</v>
      </c>
      <c r="BF28" t="s">
        <v>109</v>
      </c>
    </row>
    <row r="29" spans="1:58" x14ac:dyDescent="0.25">
      <c r="A29" t="s">
        <v>111</v>
      </c>
      <c r="C29" t="s">
        <v>400</v>
      </c>
      <c r="D29" t="s">
        <v>406</v>
      </c>
      <c r="E29" t="s">
        <v>409</v>
      </c>
      <c r="F29" s="61" t="s">
        <v>121</v>
      </c>
      <c r="G29" t="s">
        <v>140</v>
      </c>
      <c r="H29" t="s">
        <v>139</v>
      </c>
      <c r="I29" s="6">
        <v>0</v>
      </c>
      <c r="J29">
        <v>1</v>
      </c>
      <c r="K29" t="s">
        <v>158</v>
      </c>
      <c r="L29">
        <v>0</v>
      </c>
      <c r="M29" t="s">
        <v>8</v>
      </c>
      <c r="N29">
        <v>1</v>
      </c>
      <c r="O29">
        <v>1</v>
      </c>
      <c r="P29" t="s">
        <v>8</v>
      </c>
      <c r="Q29" t="s">
        <v>8</v>
      </c>
      <c r="R29" t="s">
        <v>8</v>
      </c>
      <c r="S29" t="s">
        <v>8</v>
      </c>
      <c r="T29" t="s">
        <v>8</v>
      </c>
      <c r="U29" s="20">
        <v>1</v>
      </c>
      <c r="V29" t="s">
        <v>67</v>
      </c>
      <c r="W29">
        <v>5</v>
      </c>
      <c r="X29">
        <v>5</v>
      </c>
      <c r="Y29">
        <v>3</v>
      </c>
      <c r="Z29">
        <v>2</v>
      </c>
      <c r="AA29">
        <f t="shared" si="2"/>
        <v>5</v>
      </c>
      <c r="AB29">
        <v>2</v>
      </c>
      <c r="AC29">
        <v>3</v>
      </c>
      <c r="AD29">
        <v>16</v>
      </c>
      <c r="AE29" t="s">
        <v>94</v>
      </c>
      <c r="AF29">
        <v>1</v>
      </c>
      <c r="AG29">
        <v>8</v>
      </c>
      <c r="AH29" t="s">
        <v>96</v>
      </c>
      <c r="AI29" s="15">
        <v>78019</v>
      </c>
      <c r="AJ29" s="13">
        <v>3033</v>
      </c>
      <c r="AK29">
        <f>AI29+AJ29</f>
        <v>81052</v>
      </c>
      <c r="AL29">
        <f t="shared" si="7"/>
        <v>76989.258353221856</v>
      </c>
      <c r="AM29" s="10" t="s">
        <v>105</v>
      </c>
      <c r="AN29">
        <v>125</v>
      </c>
      <c r="AO29">
        <v>1169</v>
      </c>
      <c r="AP29" s="20">
        <v>414</v>
      </c>
      <c r="AQ29">
        <v>112</v>
      </c>
      <c r="AR29">
        <v>800</v>
      </c>
      <c r="AS29">
        <v>400</v>
      </c>
      <c r="AT29" s="20" t="s">
        <v>45</v>
      </c>
      <c r="AU29">
        <f t="shared" si="4"/>
        <v>6</v>
      </c>
      <c r="AV29">
        <f t="shared" ref="AV29" si="10" xml:space="preserve"> _xlfn.FLOOR.MATH((AO29 - AR29) / 2)</f>
        <v>184</v>
      </c>
      <c r="AW29">
        <f t="shared" ref="AW29" si="11" xml:space="preserve"> _xlfn.FLOOR.MATH((AP29 - AS29) / 2)</f>
        <v>7</v>
      </c>
      <c r="AX29" s="20" t="s">
        <v>45</v>
      </c>
      <c r="BB29" t="s">
        <v>162</v>
      </c>
      <c r="BC29" t="s">
        <v>160</v>
      </c>
      <c r="BD29">
        <v>0</v>
      </c>
      <c r="BE29" t="s">
        <v>8</v>
      </c>
      <c r="BF29" t="s">
        <v>8</v>
      </c>
    </row>
    <row r="30" spans="1:58" x14ac:dyDescent="0.25">
      <c r="A30" t="s">
        <v>141</v>
      </c>
      <c r="C30" t="s">
        <v>400</v>
      </c>
      <c r="D30" t="s">
        <v>406</v>
      </c>
      <c r="E30" t="s">
        <v>409</v>
      </c>
      <c r="F30" s="61" t="s">
        <v>150</v>
      </c>
      <c r="G30" t="s">
        <v>146</v>
      </c>
      <c r="H30" t="s">
        <v>151</v>
      </c>
      <c r="I30" s="6">
        <v>0</v>
      </c>
      <c r="J30">
        <v>0</v>
      </c>
      <c r="K30" t="s">
        <v>8</v>
      </c>
      <c r="L30">
        <v>1</v>
      </c>
      <c r="M30" t="s">
        <v>137</v>
      </c>
      <c r="N30">
        <v>0</v>
      </c>
      <c r="O30">
        <v>0</v>
      </c>
      <c r="P30">
        <v>0</v>
      </c>
      <c r="Q30">
        <v>0</v>
      </c>
      <c r="R30">
        <v>0</v>
      </c>
      <c r="S30" t="s">
        <v>8</v>
      </c>
      <c r="T30" t="s">
        <v>8</v>
      </c>
      <c r="U30" s="20">
        <v>1</v>
      </c>
      <c r="V30" t="s">
        <v>67</v>
      </c>
      <c r="W30">
        <v>5</v>
      </c>
      <c r="X30">
        <v>5</v>
      </c>
      <c r="Y30">
        <v>3</v>
      </c>
      <c r="Z30">
        <v>2</v>
      </c>
      <c r="AA30">
        <f t="shared" si="2"/>
        <v>5</v>
      </c>
      <c r="AB30">
        <v>2</v>
      </c>
      <c r="AC30">
        <v>3</v>
      </c>
      <c r="AD30">
        <v>16</v>
      </c>
      <c r="AE30" t="s">
        <v>94</v>
      </c>
      <c r="AF30">
        <v>1</v>
      </c>
      <c r="AG30">
        <v>8</v>
      </c>
      <c r="AH30" t="s">
        <v>96</v>
      </c>
      <c r="AI30" s="15">
        <v>78019</v>
      </c>
      <c r="AJ30" s="13">
        <v>3033</v>
      </c>
      <c r="AK30">
        <f>AI30+AJ30</f>
        <v>81052</v>
      </c>
      <c r="AL30">
        <f t="shared" si="7"/>
        <v>76989.258353221856</v>
      </c>
      <c r="AM30" s="10" t="s">
        <v>105</v>
      </c>
      <c r="AN30">
        <v>125</v>
      </c>
      <c r="AO30">
        <v>1169</v>
      </c>
      <c r="AP30" s="20">
        <v>414</v>
      </c>
      <c r="AQ30">
        <v>112</v>
      </c>
      <c r="AR30">
        <v>800</v>
      </c>
      <c r="AS30">
        <v>400</v>
      </c>
      <c r="AT30" s="20" t="s">
        <v>45</v>
      </c>
      <c r="AU30">
        <f t="shared" si="4"/>
        <v>6</v>
      </c>
      <c r="AV30">
        <f t="shared" ref="AV30:AV34" si="12" xml:space="preserve"> _xlfn.FLOOR.MATH((AO30 - AR30) / 2)</f>
        <v>184</v>
      </c>
      <c r="AW30">
        <f t="shared" ref="AW30:AW34" si="13" xml:space="preserve"> _xlfn.FLOOR.MATH((AP30 - AS30) / 2)</f>
        <v>7</v>
      </c>
      <c r="AX30" s="20" t="s">
        <v>45</v>
      </c>
      <c r="BB30" t="s">
        <v>162</v>
      </c>
      <c r="BC30" t="s">
        <v>160</v>
      </c>
      <c r="BD30">
        <v>0</v>
      </c>
      <c r="BE30" t="s">
        <v>8</v>
      </c>
      <c r="BF30" t="s">
        <v>8</v>
      </c>
    </row>
    <row r="31" spans="1:58" x14ac:dyDescent="0.25">
      <c r="A31" t="s">
        <v>145</v>
      </c>
      <c r="C31" t="s">
        <v>400</v>
      </c>
      <c r="D31" t="s">
        <v>406</v>
      </c>
      <c r="E31" t="s">
        <v>409</v>
      </c>
      <c r="F31" s="61" t="s">
        <v>143</v>
      </c>
      <c r="G31" t="s">
        <v>144</v>
      </c>
      <c r="H31" t="s">
        <v>155</v>
      </c>
      <c r="I31" s="6">
        <v>0</v>
      </c>
      <c r="J31">
        <v>1</v>
      </c>
      <c r="K31" t="s">
        <v>158</v>
      </c>
      <c r="L31">
        <v>0</v>
      </c>
      <c r="M31" t="s">
        <v>8</v>
      </c>
      <c r="N31">
        <v>1</v>
      </c>
      <c r="O31">
        <v>1</v>
      </c>
      <c r="P31">
        <v>1</v>
      </c>
      <c r="Q31">
        <v>0</v>
      </c>
      <c r="R31">
        <v>0</v>
      </c>
      <c r="S31" t="s">
        <v>8</v>
      </c>
      <c r="T31" t="s">
        <v>8</v>
      </c>
      <c r="U31" s="20">
        <v>1</v>
      </c>
      <c r="V31" t="s">
        <v>67</v>
      </c>
      <c r="W31">
        <v>5</v>
      </c>
      <c r="X31">
        <v>5</v>
      </c>
      <c r="Y31">
        <v>3</v>
      </c>
      <c r="Z31">
        <v>2</v>
      </c>
      <c r="AA31">
        <f t="shared" si="2"/>
        <v>5</v>
      </c>
      <c r="AB31">
        <v>2</v>
      </c>
      <c r="AC31">
        <v>3</v>
      </c>
      <c r="AD31">
        <v>16</v>
      </c>
      <c r="AE31" t="s">
        <v>94</v>
      </c>
      <c r="AF31">
        <v>1</v>
      </c>
      <c r="AG31">
        <v>8</v>
      </c>
      <c r="AH31" t="s">
        <v>96</v>
      </c>
      <c r="AI31" s="15">
        <v>78019</v>
      </c>
      <c r="AJ31" s="13">
        <v>3033</v>
      </c>
      <c r="AK31">
        <f>AI31+AJ31</f>
        <v>81052</v>
      </c>
      <c r="AL31">
        <f t="shared" si="7"/>
        <v>76989.258353221856</v>
      </c>
      <c r="AM31" s="10" t="s">
        <v>105</v>
      </c>
      <c r="AN31">
        <v>125</v>
      </c>
      <c r="AO31">
        <v>1169</v>
      </c>
      <c r="AP31" s="20">
        <v>414</v>
      </c>
      <c r="AQ31">
        <v>112</v>
      </c>
      <c r="AR31">
        <v>800</v>
      </c>
      <c r="AS31">
        <v>400</v>
      </c>
      <c r="AT31" s="20" t="s">
        <v>45</v>
      </c>
      <c r="AU31">
        <f t="shared" si="4"/>
        <v>6</v>
      </c>
      <c r="AV31">
        <f t="shared" si="12"/>
        <v>184</v>
      </c>
      <c r="AW31">
        <f t="shared" si="13"/>
        <v>7</v>
      </c>
      <c r="AX31" s="20" t="s">
        <v>45</v>
      </c>
      <c r="BB31" t="s">
        <v>162</v>
      </c>
      <c r="BC31" t="s">
        <v>160</v>
      </c>
      <c r="BD31">
        <v>0</v>
      </c>
      <c r="BE31" t="s">
        <v>8</v>
      </c>
      <c r="BF31" t="s">
        <v>8</v>
      </c>
    </row>
    <row r="32" spans="1:58" x14ac:dyDescent="0.25">
      <c r="A32" t="s">
        <v>152</v>
      </c>
      <c r="C32" t="s">
        <v>400</v>
      </c>
      <c r="D32" t="s">
        <v>406</v>
      </c>
      <c r="E32" t="s">
        <v>409</v>
      </c>
      <c r="F32" s="61" t="s">
        <v>153</v>
      </c>
      <c r="G32" t="s">
        <v>154</v>
      </c>
      <c r="H32" t="s">
        <v>156</v>
      </c>
      <c r="I32" s="6">
        <v>0</v>
      </c>
      <c r="J32">
        <v>0</v>
      </c>
      <c r="K32" t="s">
        <v>8</v>
      </c>
      <c r="L32">
        <v>1</v>
      </c>
      <c r="M32" t="s">
        <v>159</v>
      </c>
      <c r="N32">
        <v>1</v>
      </c>
      <c r="O32">
        <v>1</v>
      </c>
      <c r="P32">
        <v>1</v>
      </c>
      <c r="Q32">
        <v>1</v>
      </c>
      <c r="R32">
        <v>0</v>
      </c>
      <c r="S32" t="s">
        <v>8</v>
      </c>
      <c r="T32" t="s">
        <v>8</v>
      </c>
      <c r="U32" s="20">
        <v>0</v>
      </c>
      <c r="V32" t="s">
        <v>67</v>
      </c>
      <c r="W32">
        <v>5</v>
      </c>
      <c r="X32">
        <v>5</v>
      </c>
      <c r="Y32">
        <v>3</v>
      </c>
      <c r="Z32">
        <v>2</v>
      </c>
      <c r="AA32">
        <f t="shared" si="2"/>
        <v>5</v>
      </c>
      <c r="AB32">
        <v>2</v>
      </c>
      <c r="AC32">
        <v>3</v>
      </c>
      <c r="AD32">
        <v>16</v>
      </c>
      <c r="AE32" t="s">
        <v>94</v>
      </c>
      <c r="AF32">
        <v>1</v>
      </c>
      <c r="AG32">
        <v>8</v>
      </c>
      <c r="AH32" t="s">
        <v>96</v>
      </c>
      <c r="AI32" s="15" t="s">
        <v>8</v>
      </c>
      <c r="AJ32" s="13" t="s">
        <v>8</v>
      </c>
      <c r="AK32">
        <v>81052</v>
      </c>
      <c r="AL32">
        <f t="shared" si="7"/>
        <v>76989.258353221856</v>
      </c>
      <c r="AM32" s="10" t="s">
        <v>105</v>
      </c>
      <c r="AN32">
        <v>125</v>
      </c>
      <c r="AO32">
        <v>1169</v>
      </c>
      <c r="AP32" s="20">
        <v>414</v>
      </c>
      <c r="AQ32">
        <v>112</v>
      </c>
      <c r="AR32">
        <v>800</v>
      </c>
      <c r="AS32">
        <v>400</v>
      </c>
      <c r="AT32" s="20" t="s">
        <v>45</v>
      </c>
      <c r="AU32">
        <f t="shared" si="4"/>
        <v>6</v>
      </c>
      <c r="AV32">
        <f t="shared" si="12"/>
        <v>184</v>
      </c>
      <c r="AW32">
        <f t="shared" si="13"/>
        <v>7</v>
      </c>
      <c r="AX32" s="20" t="s">
        <v>45</v>
      </c>
      <c r="BB32" t="s">
        <v>162</v>
      </c>
      <c r="BC32" t="s">
        <v>160</v>
      </c>
      <c r="BD32">
        <v>0</v>
      </c>
      <c r="BE32" t="s">
        <v>8</v>
      </c>
      <c r="BF32" t="s">
        <v>8</v>
      </c>
    </row>
    <row r="33" spans="1:58" x14ac:dyDescent="0.25">
      <c r="A33" t="s">
        <v>165</v>
      </c>
      <c r="C33" t="s">
        <v>400</v>
      </c>
      <c r="D33" t="s">
        <v>406</v>
      </c>
      <c r="E33" t="s">
        <v>409</v>
      </c>
      <c r="F33" s="61" t="s">
        <v>167</v>
      </c>
      <c r="G33" t="s">
        <v>168</v>
      </c>
      <c r="H33" t="s">
        <v>169</v>
      </c>
      <c r="I33" s="6">
        <v>0</v>
      </c>
      <c r="J33">
        <v>1</v>
      </c>
      <c r="K33" t="s">
        <v>254</v>
      </c>
      <c r="L33">
        <v>0</v>
      </c>
      <c r="M33" t="s">
        <v>8</v>
      </c>
      <c r="N33" t="s">
        <v>8</v>
      </c>
      <c r="O33" t="s">
        <v>8</v>
      </c>
      <c r="P33" t="s">
        <v>8</v>
      </c>
      <c r="Q33" t="s">
        <v>8</v>
      </c>
      <c r="R33" t="s">
        <v>8</v>
      </c>
      <c r="S33" t="s">
        <v>8</v>
      </c>
      <c r="T33" t="s">
        <v>8</v>
      </c>
      <c r="U33" s="20">
        <v>0</v>
      </c>
      <c r="V33" t="s">
        <v>161</v>
      </c>
      <c r="W33">
        <v>6</v>
      </c>
      <c r="X33">
        <v>6</v>
      </c>
      <c r="Y33">
        <v>5</v>
      </c>
      <c r="Z33">
        <v>1</v>
      </c>
      <c r="AA33">
        <f t="shared" si="2"/>
        <v>6</v>
      </c>
      <c r="AB33">
        <v>1</v>
      </c>
      <c r="AC33">
        <v>3</v>
      </c>
      <c r="AD33">
        <v>16</v>
      </c>
      <c r="AE33" t="s">
        <v>94</v>
      </c>
      <c r="AF33">
        <v>1</v>
      </c>
      <c r="AG33">
        <v>8</v>
      </c>
      <c r="AH33" t="s">
        <v>96</v>
      </c>
      <c r="AI33" s="6" t="s">
        <v>8</v>
      </c>
      <c r="AJ33" s="13" t="s">
        <v>8</v>
      </c>
      <c r="AK33">
        <v>81052</v>
      </c>
      <c r="AL33">
        <f t="shared" si="7"/>
        <v>76989.258353221856</v>
      </c>
      <c r="AM33" s="10" t="s">
        <v>105</v>
      </c>
      <c r="AN33">
        <v>125</v>
      </c>
      <c r="AO33">
        <v>1169</v>
      </c>
      <c r="AP33" s="20">
        <v>414</v>
      </c>
      <c r="AQ33">
        <v>112</v>
      </c>
      <c r="AR33">
        <v>800</v>
      </c>
      <c r="AS33">
        <v>400</v>
      </c>
      <c r="AT33" s="20" t="s">
        <v>45</v>
      </c>
      <c r="AU33">
        <f t="shared" si="4"/>
        <v>6</v>
      </c>
      <c r="AV33">
        <f t="shared" si="12"/>
        <v>184</v>
      </c>
      <c r="AW33">
        <f t="shared" si="13"/>
        <v>7</v>
      </c>
      <c r="AX33" s="20" t="s">
        <v>45</v>
      </c>
      <c r="BB33" t="s">
        <v>162</v>
      </c>
      <c r="BC33" t="s">
        <v>160</v>
      </c>
      <c r="BD33">
        <v>1</v>
      </c>
      <c r="BE33" t="s">
        <v>170</v>
      </c>
      <c r="BF33" t="s">
        <v>8</v>
      </c>
    </row>
    <row r="34" spans="1:58" x14ac:dyDescent="0.25">
      <c r="A34" t="s">
        <v>166</v>
      </c>
      <c r="C34" t="s">
        <v>400</v>
      </c>
      <c r="D34" t="s">
        <v>406</v>
      </c>
      <c r="E34" t="s">
        <v>409</v>
      </c>
      <c r="F34" s="61" t="s">
        <v>163</v>
      </c>
      <c r="G34" t="s">
        <v>164</v>
      </c>
      <c r="H34" t="s">
        <v>174</v>
      </c>
      <c r="I34" s="6">
        <v>0</v>
      </c>
      <c r="J34">
        <v>0</v>
      </c>
      <c r="K34" t="s">
        <v>8</v>
      </c>
      <c r="L34">
        <v>1</v>
      </c>
      <c r="M34" t="s">
        <v>172</v>
      </c>
      <c r="N34" t="s">
        <v>8</v>
      </c>
      <c r="O34" t="s">
        <v>8</v>
      </c>
      <c r="P34" t="s">
        <v>8</v>
      </c>
      <c r="Q34" t="s">
        <v>8</v>
      </c>
      <c r="R34" t="s">
        <v>8</v>
      </c>
      <c r="S34" t="s">
        <v>8</v>
      </c>
      <c r="T34" t="s">
        <v>8</v>
      </c>
      <c r="U34" s="20">
        <v>0</v>
      </c>
      <c r="V34" t="s">
        <v>161</v>
      </c>
      <c r="W34">
        <v>6</v>
      </c>
      <c r="X34" t="s">
        <v>8</v>
      </c>
      <c r="Y34">
        <v>5</v>
      </c>
      <c r="Z34">
        <v>1</v>
      </c>
      <c r="AA34">
        <f t="shared" si="2"/>
        <v>6</v>
      </c>
      <c r="AB34">
        <v>1</v>
      </c>
      <c r="AC34">
        <v>3</v>
      </c>
      <c r="AD34">
        <v>16</v>
      </c>
      <c r="AE34" t="s">
        <v>94</v>
      </c>
      <c r="AF34">
        <v>1</v>
      </c>
      <c r="AG34">
        <v>8</v>
      </c>
      <c r="AH34" t="s">
        <v>96</v>
      </c>
      <c r="AI34" s="6" t="s">
        <v>8</v>
      </c>
      <c r="AJ34" t="s">
        <v>8</v>
      </c>
      <c r="AK34">
        <v>81052</v>
      </c>
      <c r="AL34">
        <f t="shared" ref="AL34:AL45" si="14" xml:space="preserve"> 1508.06553301511 + 0.00210606006752809 * (AQ34*AR34*AS34) / 5 * AA34</f>
        <v>74549.706201272784</v>
      </c>
      <c r="AM34" s="10" t="s">
        <v>105</v>
      </c>
      <c r="AN34">
        <v>125</v>
      </c>
      <c r="AO34">
        <v>1169</v>
      </c>
      <c r="AP34" s="20">
        <v>414</v>
      </c>
      <c r="AQ34">
        <v>96</v>
      </c>
      <c r="AR34">
        <v>784</v>
      </c>
      <c r="AS34">
        <v>384</v>
      </c>
      <c r="AT34" s="20" t="s">
        <v>45</v>
      </c>
      <c r="AU34">
        <f t="shared" si="4"/>
        <v>14</v>
      </c>
      <c r="AV34">
        <f t="shared" si="12"/>
        <v>192</v>
      </c>
      <c r="AW34">
        <f t="shared" si="13"/>
        <v>15</v>
      </c>
      <c r="AX34" s="20" t="s">
        <v>45</v>
      </c>
      <c r="BB34" t="s">
        <v>162</v>
      </c>
      <c r="BC34" t="s">
        <v>160</v>
      </c>
      <c r="BD34">
        <v>1</v>
      </c>
      <c r="BE34" t="s">
        <v>173</v>
      </c>
      <c r="BF34" t="s">
        <v>8</v>
      </c>
    </row>
    <row r="35" spans="1:58" x14ac:dyDescent="0.25">
      <c r="A35" t="s">
        <v>175</v>
      </c>
      <c r="C35" t="s">
        <v>400</v>
      </c>
      <c r="D35" t="s">
        <v>406</v>
      </c>
      <c r="E35" t="s">
        <v>409</v>
      </c>
      <c r="F35" s="61" t="s">
        <v>176</v>
      </c>
      <c r="G35" t="s">
        <v>164</v>
      </c>
      <c r="H35" t="s">
        <v>177</v>
      </c>
      <c r="I35" s="6">
        <v>0</v>
      </c>
      <c r="J35">
        <v>1</v>
      </c>
      <c r="K35" t="s">
        <v>179</v>
      </c>
      <c r="L35">
        <v>0</v>
      </c>
      <c r="M35" t="s">
        <v>8</v>
      </c>
      <c r="N35" t="s">
        <v>8</v>
      </c>
      <c r="O35" t="s">
        <v>8</v>
      </c>
      <c r="P35" t="s">
        <v>8</v>
      </c>
      <c r="Q35" t="s">
        <v>8</v>
      </c>
      <c r="R35" t="s">
        <v>8</v>
      </c>
      <c r="S35" t="s">
        <v>8</v>
      </c>
      <c r="T35" t="s">
        <v>8</v>
      </c>
      <c r="U35" s="20">
        <v>0</v>
      </c>
      <c r="V35" t="s">
        <v>161</v>
      </c>
      <c r="W35">
        <v>6</v>
      </c>
      <c r="X35">
        <v>6</v>
      </c>
      <c r="Y35">
        <v>5</v>
      </c>
      <c r="Z35">
        <v>1</v>
      </c>
      <c r="AA35">
        <f t="shared" ref="AA35" si="15" xml:space="preserve"> Y35 + Z35</f>
        <v>6</v>
      </c>
      <c r="AB35">
        <v>1</v>
      </c>
      <c r="AC35">
        <v>3</v>
      </c>
      <c r="AD35">
        <v>16</v>
      </c>
      <c r="AE35" t="s">
        <v>94</v>
      </c>
      <c r="AF35">
        <v>1</v>
      </c>
      <c r="AG35">
        <v>8</v>
      </c>
      <c r="AH35" t="s">
        <v>96</v>
      </c>
      <c r="AI35" s="6" t="s">
        <v>8</v>
      </c>
      <c r="AJ35" t="s">
        <v>8</v>
      </c>
      <c r="AK35">
        <v>81052</v>
      </c>
      <c r="AL35">
        <f t="shared" si="14"/>
        <v>76071.407048528155</v>
      </c>
      <c r="AM35" s="10" t="s">
        <v>105</v>
      </c>
      <c r="AN35">
        <v>125</v>
      </c>
      <c r="AO35">
        <v>1169</v>
      </c>
      <c r="AP35" s="20">
        <v>414</v>
      </c>
      <c r="AQ35">
        <v>98</v>
      </c>
      <c r="AR35">
        <v>784</v>
      </c>
      <c r="AS35">
        <v>384</v>
      </c>
      <c r="AT35" s="20" t="s">
        <v>45</v>
      </c>
      <c r="AU35">
        <f t="shared" ref="AU35" si="16" xml:space="preserve"> _xlfn.FLOOR.MATH((AN35 - AQ35) / 2)</f>
        <v>13</v>
      </c>
      <c r="AV35">
        <f t="shared" ref="AV35" si="17" xml:space="preserve"> _xlfn.FLOOR.MATH((AO35 - AR35) / 2)</f>
        <v>192</v>
      </c>
      <c r="AW35">
        <f t="shared" ref="AW35" si="18" xml:space="preserve"> _xlfn.FLOOR.MATH((AP35 - AS35) / 2)</f>
        <v>15</v>
      </c>
      <c r="AX35" s="20" t="s">
        <v>45</v>
      </c>
      <c r="BB35" t="s">
        <v>162</v>
      </c>
      <c r="BC35" t="s">
        <v>160</v>
      </c>
      <c r="BD35">
        <v>1</v>
      </c>
      <c r="BE35" t="s">
        <v>181</v>
      </c>
      <c r="BF35" t="s">
        <v>8</v>
      </c>
    </row>
    <row r="36" spans="1:58" x14ac:dyDescent="0.25">
      <c r="A36" t="s">
        <v>180</v>
      </c>
      <c r="C36" t="s">
        <v>400</v>
      </c>
      <c r="D36" t="s">
        <v>406</v>
      </c>
      <c r="E36" t="s">
        <v>409</v>
      </c>
      <c r="F36" s="61" t="s">
        <v>178</v>
      </c>
      <c r="G36" t="s">
        <v>164</v>
      </c>
      <c r="H36" t="s">
        <v>182</v>
      </c>
      <c r="I36" s="6">
        <v>0</v>
      </c>
      <c r="J36">
        <v>1</v>
      </c>
      <c r="K36" t="s">
        <v>185</v>
      </c>
      <c r="L36">
        <v>0</v>
      </c>
      <c r="M36" t="s">
        <v>8</v>
      </c>
      <c r="N36" t="s">
        <v>8</v>
      </c>
      <c r="O36" t="s">
        <v>8</v>
      </c>
      <c r="P36" t="s">
        <v>8</v>
      </c>
      <c r="Q36" t="s">
        <v>8</v>
      </c>
      <c r="R36" t="s">
        <v>8</v>
      </c>
      <c r="S36" t="s">
        <v>8</v>
      </c>
      <c r="T36" t="s">
        <v>8</v>
      </c>
      <c r="U36" s="20">
        <v>0</v>
      </c>
      <c r="V36" t="s">
        <v>161</v>
      </c>
      <c r="W36">
        <v>6</v>
      </c>
      <c r="X36">
        <v>6</v>
      </c>
      <c r="Y36">
        <v>5</v>
      </c>
      <c r="Z36">
        <v>1</v>
      </c>
      <c r="AA36">
        <f t="shared" ref="AA36" si="19" xml:space="preserve"> Y36 + Z36</f>
        <v>6</v>
      </c>
      <c r="AB36">
        <v>1</v>
      </c>
      <c r="AC36">
        <v>3</v>
      </c>
      <c r="AD36">
        <v>16</v>
      </c>
      <c r="AE36" t="s">
        <v>94</v>
      </c>
      <c r="AF36">
        <v>1</v>
      </c>
      <c r="AG36">
        <v>8</v>
      </c>
      <c r="AH36" t="s">
        <v>96</v>
      </c>
      <c r="AI36" s="6" t="s">
        <v>8</v>
      </c>
      <c r="AJ36" t="s">
        <v>8</v>
      </c>
      <c r="AK36">
        <v>81052</v>
      </c>
      <c r="AL36">
        <f t="shared" si="14"/>
        <v>76071.407048528155</v>
      </c>
      <c r="AM36" s="10" t="s">
        <v>105</v>
      </c>
      <c r="AN36">
        <v>125</v>
      </c>
      <c r="AO36">
        <v>1169</v>
      </c>
      <c r="AP36" s="20">
        <v>414</v>
      </c>
      <c r="AQ36">
        <v>98</v>
      </c>
      <c r="AR36">
        <v>784</v>
      </c>
      <c r="AS36">
        <v>384</v>
      </c>
      <c r="AT36" s="20" t="s">
        <v>45</v>
      </c>
      <c r="AU36">
        <f t="shared" ref="AU36" si="20" xml:space="preserve"> _xlfn.FLOOR.MATH((AN36 - AQ36) / 2)</f>
        <v>13</v>
      </c>
      <c r="AV36">
        <f t="shared" ref="AV36" si="21" xml:space="preserve"> _xlfn.FLOOR.MATH((AO36 - AR36) / 2)</f>
        <v>192</v>
      </c>
      <c r="AW36">
        <f t="shared" ref="AW36" si="22" xml:space="preserve"> _xlfn.FLOOR.MATH((AP36 - AS36) / 2)</f>
        <v>15</v>
      </c>
      <c r="AX36" s="20" t="s">
        <v>45</v>
      </c>
      <c r="BB36" t="s">
        <v>162</v>
      </c>
      <c r="BC36" t="s">
        <v>160</v>
      </c>
      <c r="BD36">
        <v>1</v>
      </c>
      <c r="BE36" t="s">
        <v>186</v>
      </c>
      <c r="BF36" t="s">
        <v>23</v>
      </c>
    </row>
    <row r="37" spans="1:58" x14ac:dyDescent="0.25">
      <c r="A37" t="s">
        <v>183</v>
      </c>
      <c r="C37" t="s">
        <v>400</v>
      </c>
      <c r="D37" t="s">
        <v>406</v>
      </c>
      <c r="E37" t="s">
        <v>409</v>
      </c>
      <c r="F37" s="61" t="s">
        <v>184</v>
      </c>
      <c r="G37" t="s">
        <v>164</v>
      </c>
      <c r="H37" t="s">
        <v>187</v>
      </c>
      <c r="I37" s="6">
        <v>0</v>
      </c>
      <c r="J37">
        <v>1</v>
      </c>
      <c r="K37" t="s">
        <v>254</v>
      </c>
      <c r="L37">
        <v>0</v>
      </c>
      <c r="M37" t="s">
        <v>8</v>
      </c>
      <c r="N37" t="s">
        <v>8</v>
      </c>
      <c r="O37" t="s">
        <v>8</v>
      </c>
      <c r="P37" t="s">
        <v>8</v>
      </c>
      <c r="Q37" t="s">
        <v>8</v>
      </c>
      <c r="R37" t="s">
        <v>8</v>
      </c>
      <c r="S37" t="s">
        <v>8</v>
      </c>
      <c r="T37" t="s">
        <v>8</v>
      </c>
      <c r="U37" s="20">
        <v>0</v>
      </c>
      <c r="V37" t="s">
        <v>161</v>
      </c>
      <c r="W37">
        <v>6</v>
      </c>
      <c r="X37">
        <v>6</v>
      </c>
      <c r="Y37">
        <v>5</v>
      </c>
      <c r="Z37">
        <v>1</v>
      </c>
      <c r="AA37">
        <f t="shared" ref="AA37" si="23" xml:space="preserve"> Y37 + Z37</f>
        <v>6</v>
      </c>
      <c r="AB37">
        <v>1</v>
      </c>
      <c r="AC37">
        <v>3</v>
      </c>
      <c r="AD37">
        <v>16</v>
      </c>
      <c r="AE37" t="s">
        <v>94</v>
      </c>
      <c r="AF37">
        <v>1</v>
      </c>
      <c r="AG37">
        <v>8</v>
      </c>
      <c r="AH37" t="s">
        <v>96</v>
      </c>
      <c r="AI37" s="6" t="s">
        <v>8</v>
      </c>
      <c r="AJ37" t="s">
        <v>8</v>
      </c>
      <c r="AK37">
        <v>81052</v>
      </c>
      <c r="AL37">
        <f t="shared" si="14"/>
        <v>74549.706201272784</v>
      </c>
      <c r="AM37" s="10" t="s">
        <v>105</v>
      </c>
      <c r="AN37">
        <v>125</v>
      </c>
      <c r="AO37">
        <v>1169</v>
      </c>
      <c r="AP37" s="20">
        <v>414</v>
      </c>
      <c r="AQ37">
        <v>96</v>
      </c>
      <c r="AR37">
        <v>784</v>
      </c>
      <c r="AS37">
        <v>384</v>
      </c>
      <c r="AT37" s="20" t="s">
        <v>45</v>
      </c>
      <c r="AU37">
        <f t="shared" ref="AU37" si="24" xml:space="preserve"> _xlfn.FLOOR.MATH((AN37 - AQ37) / 2)</f>
        <v>14</v>
      </c>
      <c r="AV37">
        <f t="shared" ref="AV37" si="25" xml:space="preserve"> _xlfn.FLOOR.MATH((AO37 - AR37) / 2)</f>
        <v>192</v>
      </c>
      <c r="AW37">
        <f t="shared" ref="AW37" si="26" xml:space="preserve"> _xlfn.FLOOR.MATH((AP37 - AS37) / 2)</f>
        <v>15</v>
      </c>
      <c r="AX37" s="20" t="s">
        <v>45</v>
      </c>
      <c r="BB37" t="s">
        <v>162</v>
      </c>
      <c r="BC37" t="s">
        <v>160</v>
      </c>
      <c r="BD37">
        <v>1</v>
      </c>
      <c r="BE37" t="s">
        <v>190</v>
      </c>
      <c r="BF37" t="s">
        <v>8</v>
      </c>
    </row>
    <row r="38" spans="1:58" x14ac:dyDescent="0.25">
      <c r="A38" t="s">
        <v>188</v>
      </c>
      <c r="C38" t="s">
        <v>400</v>
      </c>
      <c r="D38" t="s">
        <v>406</v>
      </c>
      <c r="E38" t="s">
        <v>409</v>
      </c>
      <c r="F38" s="61" t="s">
        <v>189</v>
      </c>
      <c r="G38" t="s">
        <v>164</v>
      </c>
      <c r="H38" t="s">
        <v>193</v>
      </c>
      <c r="I38" s="6">
        <v>0</v>
      </c>
      <c r="J38">
        <v>0</v>
      </c>
      <c r="K38" t="s">
        <v>8</v>
      </c>
      <c r="L38">
        <v>1</v>
      </c>
      <c r="M38" t="s">
        <v>194</v>
      </c>
      <c r="N38" t="s">
        <v>8</v>
      </c>
      <c r="O38" t="s">
        <v>8</v>
      </c>
      <c r="P38" t="s">
        <v>8</v>
      </c>
      <c r="Q38" t="s">
        <v>8</v>
      </c>
      <c r="R38" t="s">
        <v>8</v>
      </c>
      <c r="S38" t="s">
        <v>8</v>
      </c>
      <c r="T38" t="s">
        <v>8</v>
      </c>
      <c r="U38" s="20">
        <v>0</v>
      </c>
      <c r="V38" t="s">
        <v>161</v>
      </c>
      <c r="W38">
        <v>6</v>
      </c>
      <c r="X38">
        <v>6</v>
      </c>
      <c r="Y38">
        <v>5</v>
      </c>
      <c r="Z38">
        <v>1</v>
      </c>
      <c r="AA38">
        <f t="shared" ref="AA38" si="27" xml:space="preserve"> Y38 + Z38</f>
        <v>6</v>
      </c>
      <c r="AB38">
        <v>1</v>
      </c>
      <c r="AC38">
        <v>3</v>
      </c>
      <c r="AD38">
        <v>16</v>
      </c>
      <c r="AE38" t="s">
        <v>94</v>
      </c>
      <c r="AF38">
        <v>1</v>
      </c>
      <c r="AG38">
        <v>8</v>
      </c>
      <c r="AH38" t="s">
        <v>96</v>
      </c>
      <c r="AI38" s="6" t="s">
        <v>8</v>
      </c>
      <c r="AJ38" t="s">
        <v>8</v>
      </c>
      <c r="AK38">
        <v>81052</v>
      </c>
      <c r="AL38">
        <f t="shared" si="14"/>
        <v>74549.706201272784</v>
      </c>
      <c r="AM38" s="10" t="s">
        <v>105</v>
      </c>
      <c r="AN38">
        <v>125</v>
      </c>
      <c r="AO38">
        <v>1169</v>
      </c>
      <c r="AP38" s="20">
        <v>414</v>
      </c>
      <c r="AQ38">
        <v>96</v>
      </c>
      <c r="AR38">
        <v>784</v>
      </c>
      <c r="AS38">
        <v>384</v>
      </c>
      <c r="AT38" s="20" t="s">
        <v>45</v>
      </c>
      <c r="AU38">
        <f t="shared" ref="AU38" si="28" xml:space="preserve"> _xlfn.FLOOR.MATH((AN38 - AQ38) / 2)</f>
        <v>14</v>
      </c>
      <c r="AV38">
        <f t="shared" ref="AV38" si="29" xml:space="preserve"> _xlfn.FLOOR.MATH((AO38 - AR38) / 2)</f>
        <v>192</v>
      </c>
      <c r="AW38">
        <f t="shared" ref="AW38" si="30" xml:space="preserve"> _xlfn.FLOOR.MATH((AP38 - AS38) / 2)</f>
        <v>15</v>
      </c>
      <c r="AX38" s="20" t="s">
        <v>45</v>
      </c>
      <c r="BB38" t="s">
        <v>162</v>
      </c>
      <c r="BC38" t="s">
        <v>160</v>
      </c>
      <c r="BD38">
        <v>0</v>
      </c>
      <c r="BE38" t="s">
        <v>8</v>
      </c>
      <c r="BF38" t="s">
        <v>8</v>
      </c>
    </row>
    <row r="39" spans="1:58" x14ac:dyDescent="0.25">
      <c r="A39" t="s">
        <v>191</v>
      </c>
      <c r="C39" t="s">
        <v>400</v>
      </c>
      <c r="D39" t="s">
        <v>406</v>
      </c>
      <c r="E39" t="s">
        <v>409</v>
      </c>
      <c r="F39" s="61" t="s">
        <v>192</v>
      </c>
      <c r="G39" t="s">
        <v>164</v>
      </c>
      <c r="H39" t="s">
        <v>193</v>
      </c>
      <c r="I39" s="6">
        <v>0</v>
      </c>
      <c r="J39">
        <v>0</v>
      </c>
      <c r="K39" t="s">
        <v>8</v>
      </c>
      <c r="L39">
        <v>1</v>
      </c>
      <c r="M39" t="s">
        <v>194</v>
      </c>
      <c r="N39" t="s">
        <v>8</v>
      </c>
      <c r="O39" t="s">
        <v>8</v>
      </c>
      <c r="P39" t="s">
        <v>8</v>
      </c>
      <c r="Q39" t="s">
        <v>8</v>
      </c>
      <c r="R39" t="s">
        <v>8</v>
      </c>
      <c r="S39" t="s">
        <v>8</v>
      </c>
      <c r="T39" t="s">
        <v>8</v>
      </c>
      <c r="U39" s="20">
        <v>0</v>
      </c>
      <c r="V39" t="s">
        <v>161</v>
      </c>
      <c r="W39">
        <v>6</v>
      </c>
      <c r="X39">
        <v>6</v>
      </c>
      <c r="Y39">
        <v>5</v>
      </c>
      <c r="Z39">
        <v>1</v>
      </c>
      <c r="AA39">
        <f t="shared" ref="AA39" si="31" xml:space="preserve"> Y39 + Z39</f>
        <v>6</v>
      </c>
      <c r="AB39">
        <v>1</v>
      </c>
      <c r="AC39">
        <v>3</v>
      </c>
      <c r="AD39">
        <v>16</v>
      </c>
      <c r="AE39" t="s">
        <v>94</v>
      </c>
      <c r="AF39">
        <v>1</v>
      </c>
      <c r="AG39">
        <v>8</v>
      </c>
      <c r="AH39" t="s">
        <v>96</v>
      </c>
      <c r="AI39" s="6" t="s">
        <v>8</v>
      </c>
      <c r="AJ39" t="s">
        <v>8</v>
      </c>
      <c r="AK39">
        <v>81052</v>
      </c>
      <c r="AL39">
        <f t="shared" si="14"/>
        <v>74549.706201272784</v>
      </c>
      <c r="AM39" s="10" t="s">
        <v>105</v>
      </c>
      <c r="AN39">
        <v>125</v>
      </c>
      <c r="AO39">
        <v>1169</v>
      </c>
      <c r="AP39" s="20">
        <v>414</v>
      </c>
      <c r="AQ39">
        <v>96</v>
      </c>
      <c r="AR39">
        <v>784</v>
      </c>
      <c r="AS39">
        <v>384</v>
      </c>
      <c r="AT39" s="20" t="s">
        <v>45</v>
      </c>
      <c r="AU39">
        <f t="shared" ref="AU39" si="32" xml:space="preserve"> _xlfn.FLOOR.MATH((AN39 - AQ39) / 2)</f>
        <v>14</v>
      </c>
      <c r="AV39">
        <f t="shared" ref="AV39" si="33" xml:space="preserve"> _xlfn.FLOOR.MATH((AO39 - AR39) / 2)</f>
        <v>192</v>
      </c>
      <c r="AW39">
        <f t="shared" ref="AW39" si="34" xml:space="preserve"> _xlfn.FLOOR.MATH((AP39 - AS39) / 2)</f>
        <v>15</v>
      </c>
      <c r="AX39" s="20" t="s">
        <v>45</v>
      </c>
      <c r="BB39" t="s">
        <v>162</v>
      </c>
      <c r="BC39" t="s">
        <v>160</v>
      </c>
      <c r="BD39">
        <v>0</v>
      </c>
      <c r="BE39" s="13" t="s">
        <v>8</v>
      </c>
      <c r="BF39" s="13" t="s">
        <v>8</v>
      </c>
    </row>
    <row r="40" spans="1:58" x14ac:dyDescent="0.25">
      <c r="A40" t="s">
        <v>195</v>
      </c>
      <c r="C40" t="s">
        <v>400</v>
      </c>
      <c r="D40" t="s">
        <v>406</v>
      </c>
      <c r="E40" t="s">
        <v>409</v>
      </c>
      <c r="F40" s="61" t="s">
        <v>192</v>
      </c>
      <c r="G40" t="s">
        <v>164</v>
      </c>
      <c r="H40" t="s">
        <v>197</v>
      </c>
      <c r="I40" s="6">
        <v>0</v>
      </c>
      <c r="J40">
        <v>0</v>
      </c>
      <c r="K40" t="s">
        <v>8</v>
      </c>
      <c r="L40">
        <v>1</v>
      </c>
      <c r="M40" t="s">
        <v>194</v>
      </c>
      <c r="N40" t="s">
        <v>8</v>
      </c>
      <c r="O40" t="s">
        <v>8</v>
      </c>
      <c r="P40" t="s">
        <v>8</v>
      </c>
      <c r="Q40" t="s">
        <v>8</v>
      </c>
      <c r="R40" t="s">
        <v>8</v>
      </c>
      <c r="S40" t="s">
        <v>8</v>
      </c>
      <c r="T40" t="s">
        <v>8</v>
      </c>
      <c r="U40" s="20">
        <v>0</v>
      </c>
      <c r="V40" t="s">
        <v>161</v>
      </c>
      <c r="W40">
        <v>6</v>
      </c>
      <c r="X40">
        <v>6</v>
      </c>
      <c r="Y40">
        <v>5</v>
      </c>
      <c r="Z40">
        <v>1</v>
      </c>
      <c r="AA40">
        <f t="shared" ref="AA40" si="35" xml:space="preserve"> Y40 + Z40</f>
        <v>6</v>
      </c>
      <c r="AB40">
        <v>1</v>
      </c>
      <c r="AC40">
        <v>3</v>
      </c>
      <c r="AD40">
        <v>16</v>
      </c>
      <c r="AE40" t="s">
        <v>94</v>
      </c>
      <c r="AF40">
        <v>1</v>
      </c>
      <c r="AG40">
        <v>8</v>
      </c>
      <c r="AH40" t="s">
        <v>96</v>
      </c>
      <c r="AI40" s="6" t="s">
        <v>8</v>
      </c>
      <c r="AJ40" t="s">
        <v>8</v>
      </c>
      <c r="AK40">
        <v>81052</v>
      </c>
      <c r="AL40">
        <f t="shared" si="14"/>
        <v>74549.706201272784</v>
      </c>
      <c r="AM40" s="10" t="s">
        <v>105</v>
      </c>
      <c r="AN40">
        <v>125</v>
      </c>
      <c r="AO40">
        <v>1169</v>
      </c>
      <c r="AP40" s="20">
        <v>414</v>
      </c>
      <c r="AQ40">
        <v>96</v>
      </c>
      <c r="AR40">
        <v>784</v>
      </c>
      <c r="AS40">
        <v>384</v>
      </c>
      <c r="AT40" s="20" t="s">
        <v>45</v>
      </c>
      <c r="AU40">
        <f t="shared" ref="AU40" si="36" xml:space="preserve"> _xlfn.FLOOR.MATH((AN40 - AQ40) / 2)</f>
        <v>14</v>
      </c>
      <c r="AV40">
        <f t="shared" ref="AV40" si="37" xml:space="preserve"> _xlfn.FLOOR.MATH((AO40 - AR40) / 2)</f>
        <v>192</v>
      </c>
      <c r="AW40">
        <f t="shared" ref="AW40" si="38" xml:space="preserve"> _xlfn.FLOOR.MATH((AP40 - AS40) / 2)</f>
        <v>15</v>
      </c>
      <c r="AX40" s="20" t="s">
        <v>45</v>
      </c>
      <c r="BB40" t="s">
        <v>162</v>
      </c>
      <c r="BC40" t="s">
        <v>160</v>
      </c>
      <c r="BD40">
        <v>0</v>
      </c>
      <c r="BE40" s="13" t="s">
        <v>8</v>
      </c>
      <c r="BF40" s="13" t="s">
        <v>8</v>
      </c>
    </row>
    <row r="41" spans="1:58" x14ac:dyDescent="0.25">
      <c r="A41" t="s">
        <v>196</v>
      </c>
      <c r="C41" t="s">
        <v>400</v>
      </c>
      <c r="D41" t="s">
        <v>406</v>
      </c>
      <c r="E41" t="s">
        <v>409</v>
      </c>
      <c r="F41" s="61" t="s">
        <v>192</v>
      </c>
      <c r="G41" t="s">
        <v>164</v>
      </c>
      <c r="H41" t="s">
        <v>199</v>
      </c>
      <c r="I41" s="6">
        <v>0</v>
      </c>
      <c r="J41">
        <v>0</v>
      </c>
      <c r="K41" t="s">
        <v>8</v>
      </c>
      <c r="L41">
        <v>1</v>
      </c>
      <c r="M41" t="s">
        <v>172</v>
      </c>
      <c r="N41" t="s">
        <v>8</v>
      </c>
      <c r="O41" t="s">
        <v>8</v>
      </c>
      <c r="P41" t="s">
        <v>8</v>
      </c>
      <c r="Q41" t="s">
        <v>8</v>
      </c>
      <c r="R41" t="s">
        <v>8</v>
      </c>
      <c r="S41" t="s">
        <v>8</v>
      </c>
      <c r="T41" t="s">
        <v>8</v>
      </c>
      <c r="U41" s="20">
        <v>0</v>
      </c>
      <c r="V41" t="s">
        <v>161</v>
      </c>
      <c r="W41">
        <v>6</v>
      </c>
      <c r="X41" t="s">
        <v>8</v>
      </c>
      <c r="Y41">
        <v>5</v>
      </c>
      <c r="Z41">
        <v>1</v>
      </c>
      <c r="AA41">
        <f t="shared" ref="AA41" si="39" xml:space="preserve"> Y41 + Z41</f>
        <v>6</v>
      </c>
      <c r="AB41">
        <v>1</v>
      </c>
      <c r="AC41">
        <v>3</v>
      </c>
      <c r="AD41">
        <v>16</v>
      </c>
      <c r="AE41" t="s">
        <v>94</v>
      </c>
      <c r="AF41">
        <v>1</v>
      </c>
      <c r="AG41">
        <v>8</v>
      </c>
      <c r="AH41" t="s">
        <v>96</v>
      </c>
      <c r="AI41" s="6" t="s">
        <v>8</v>
      </c>
      <c r="AJ41" t="s">
        <v>8</v>
      </c>
      <c r="AK41">
        <v>81052</v>
      </c>
      <c r="AL41">
        <f t="shared" si="14"/>
        <v>74549.706201272784</v>
      </c>
      <c r="AM41" s="10" t="s">
        <v>105</v>
      </c>
      <c r="AN41">
        <v>125</v>
      </c>
      <c r="AO41">
        <v>1169</v>
      </c>
      <c r="AP41" s="20">
        <v>414</v>
      </c>
      <c r="AQ41">
        <v>96</v>
      </c>
      <c r="AR41">
        <v>784</v>
      </c>
      <c r="AS41">
        <v>384</v>
      </c>
      <c r="AT41" s="20" t="s">
        <v>45</v>
      </c>
      <c r="AU41">
        <f t="shared" ref="AU41" si="40" xml:space="preserve"> _xlfn.FLOOR.MATH((AN41 - AQ41) / 2)</f>
        <v>14</v>
      </c>
      <c r="AV41">
        <f t="shared" ref="AV41" si="41" xml:space="preserve"> _xlfn.FLOOR.MATH((AO41 - AR41) / 2)</f>
        <v>192</v>
      </c>
      <c r="AW41">
        <f t="shared" ref="AW41" si="42" xml:space="preserve"> _xlfn.FLOOR.MATH((AP41 - AS41) / 2)</f>
        <v>15</v>
      </c>
      <c r="AX41" s="20" t="s">
        <v>45</v>
      </c>
      <c r="BB41" t="s">
        <v>162</v>
      </c>
      <c r="BC41" t="s">
        <v>160</v>
      </c>
      <c r="BD41">
        <v>1</v>
      </c>
      <c r="BE41" s="13" t="s">
        <v>200</v>
      </c>
      <c r="BF41" s="13" t="s">
        <v>8</v>
      </c>
    </row>
    <row r="42" spans="1:58" x14ac:dyDescent="0.25">
      <c r="A42" t="s">
        <v>198</v>
      </c>
      <c r="C42" t="s">
        <v>400</v>
      </c>
      <c r="D42" t="s">
        <v>406</v>
      </c>
      <c r="E42" t="s">
        <v>409</v>
      </c>
      <c r="F42" s="61" t="s">
        <v>192</v>
      </c>
      <c r="G42" t="s">
        <v>164</v>
      </c>
      <c r="H42" t="s">
        <v>193</v>
      </c>
      <c r="I42" s="6">
        <v>0</v>
      </c>
      <c r="J42">
        <v>0</v>
      </c>
      <c r="K42" t="s">
        <v>8</v>
      </c>
      <c r="L42">
        <v>1</v>
      </c>
      <c r="M42" t="s">
        <v>194</v>
      </c>
      <c r="N42" t="s">
        <v>8</v>
      </c>
      <c r="O42" t="s">
        <v>8</v>
      </c>
      <c r="P42" t="s">
        <v>8</v>
      </c>
      <c r="Q42" t="s">
        <v>8</v>
      </c>
      <c r="R42" t="s">
        <v>8</v>
      </c>
      <c r="S42" t="s">
        <v>8</v>
      </c>
      <c r="T42" t="s">
        <v>8</v>
      </c>
      <c r="U42" s="20">
        <v>0</v>
      </c>
      <c r="V42" t="s">
        <v>161</v>
      </c>
      <c r="W42">
        <v>6</v>
      </c>
      <c r="X42">
        <v>6</v>
      </c>
      <c r="Y42">
        <v>5</v>
      </c>
      <c r="Z42">
        <v>1</v>
      </c>
      <c r="AA42">
        <f t="shared" ref="AA42" si="43" xml:space="preserve"> Y42 + Z42</f>
        <v>6</v>
      </c>
      <c r="AB42">
        <v>1</v>
      </c>
      <c r="AC42">
        <v>3</v>
      </c>
      <c r="AD42">
        <v>16</v>
      </c>
      <c r="AE42" t="s">
        <v>94</v>
      </c>
      <c r="AF42">
        <v>1</v>
      </c>
      <c r="AG42">
        <v>8</v>
      </c>
      <c r="AH42" t="s">
        <v>96</v>
      </c>
      <c r="AI42" s="6" t="s">
        <v>8</v>
      </c>
      <c r="AJ42" t="s">
        <v>8</v>
      </c>
      <c r="AK42">
        <v>81052</v>
      </c>
      <c r="AL42">
        <f t="shared" si="14"/>
        <v>74549.706201272784</v>
      </c>
      <c r="AM42" s="10" t="s">
        <v>105</v>
      </c>
      <c r="AN42">
        <v>125</v>
      </c>
      <c r="AO42">
        <v>1169</v>
      </c>
      <c r="AP42" s="20">
        <v>414</v>
      </c>
      <c r="AQ42">
        <v>96</v>
      </c>
      <c r="AR42">
        <v>784</v>
      </c>
      <c r="AS42">
        <v>384</v>
      </c>
      <c r="AT42" s="20" t="s">
        <v>45</v>
      </c>
      <c r="AU42">
        <f t="shared" ref="AU42" si="44" xml:space="preserve"> _xlfn.FLOOR.MATH((AN42 - AQ42) / 2)</f>
        <v>14</v>
      </c>
      <c r="AV42">
        <f t="shared" ref="AV42" si="45" xml:space="preserve"> _xlfn.FLOOR.MATH((AO42 - AR42) / 2)</f>
        <v>192</v>
      </c>
      <c r="AW42">
        <f t="shared" ref="AW42" si="46" xml:space="preserve"> _xlfn.FLOOR.MATH((AP42 - AS42) / 2)</f>
        <v>15</v>
      </c>
      <c r="AX42" s="20" t="s">
        <v>45</v>
      </c>
      <c r="BB42" t="s">
        <v>162</v>
      </c>
      <c r="BC42" t="s">
        <v>160</v>
      </c>
      <c r="BD42">
        <v>0</v>
      </c>
      <c r="BE42" s="13" t="s">
        <v>8</v>
      </c>
      <c r="BF42" s="13" t="s">
        <v>8</v>
      </c>
    </row>
    <row r="43" spans="1:58" x14ac:dyDescent="0.25">
      <c r="A43" t="s">
        <v>201</v>
      </c>
      <c r="C43" t="s">
        <v>400</v>
      </c>
      <c r="D43" t="s">
        <v>406</v>
      </c>
      <c r="E43" t="s">
        <v>409</v>
      </c>
      <c r="F43" s="61" t="s">
        <v>192</v>
      </c>
      <c r="G43" t="s">
        <v>164</v>
      </c>
      <c r="H43" t="s">
        <v>193</v>
      </c>
      <c r="I43" s="6">
        <v>0</v>
      </c>
      <c r="J43">
        <v>0</v>
      </c>
      <c r="K43" t="s">
        <v>8</v>
      </c>
      <c r="L43">
        <v>1</v>
      </c>
      <c r="M43" t="s">
        <v>194</v>
      </c>
      <c r="N43" t="s">
        <v>8</v>
      </c>
      <c r="O43" t="s">
        <v>8</v>
      </c>
      <c r="P43" t="s">
        <v>8</v>
      </c>
      <c r="Q43" t="s">
        <v>8</v>
      </c>
      <c r="R43" t="s">
        <v>8</v>
      </c>
      <c r="S43" t="s">
        <v>8</v>
      </c>
      <c r="T43" t="s">
        <v>8</v>
      </c>
      <c r="U43" s="20">
        <v>0</v>
      </c>
      <c r="V43" t="s">
        <v>161</v>
      </c>
      <c r="W43">
        <v>6</v>
      </c>
      <c r="X43">
        <v>6</v>
      </c>
      <c r="Y43">
        <v>5</v>
      </c>
      <c r="Z43">
        <v>1</v>
      </c>
      <c r="AA43">
        <f t="shared" ref="AA43" si="47" xml:space="preserve"> Y43 + Z43</f>
        <v>6</v>
      </c>
      <c r="AB43">
        <v>1</v>
      </c>
      <c r="AC43">
        <v>3</v>
      </c>
      <c r="AD43">
        <v>16</v>
      </c>
      <c r="AE43" t="s">
        <v>94</v>
      </c>
      <c r="AF43">
        <v>1</v>
      </c>
      <c r="AG43">
        <v>8</v>
      </c>
      <c r="AH43" t="s">
        <v>96</v>
      </c>
      <c r="AI43" s="6" t="s">
        <v>8</v>
      </c>
      <c r="AJ43" t="s">
        <v>8</v>
      </c>
      <c r="AK43">
        <v>81052</v>
      </c>
      <c r="AL43">
        <f t="shared" si="14"/>
        <v>74549.706201272784</v>
      </c>
      <c r="AM43" s="10" t="s">
        <v>105</v>
      </c>
      <c r="AN43">
        <v>125</v>
      </c>
      <c r="AO43">
        <v>1169</v>
      </c>
      <c r="AP43" s="20">
        <v>414</v>
      </c>
      <c r="AQ43">
        <v>96</v>
      </c>
      <c r="AR43">
        <v>784</v>
      </c>
      <c r="AS43">
        <v>384</v>
      </c>
      <c r="AT43" s="20" t="s">
        <v>45</v>
      </c>
      <c r="AU43">
        <f t="shared" ref="AU43" si="48" xml:space="preserve"> _xlfn.FLOOR.MATH((AN43 - AQ43) / 2)</f>
        <v>14</v>
      </c>
      <c r="AV43">
        <f t="shared" ref="AV43" si="49" xml:space="preserve"> _xlfn.FLOOR.MATH((AO43 - AR43) / 2)</f>
        <v>192</v>
      </c>
      <c r="AW43">
        <f t="shared" ref="AW43" si="50" xml:space="preserve"> _xlfn.FLOOR.MATH((AP43 - AS43) / 2)</f>
        <v>15</v>
      </c>
      <c r="AX43" s="20" t="s">
        <v>45</v>
      </c>
      <c r="BB43" t="s">
        <v>162</v>
      </c>
      <c r="BC43" t="s">
        <v>160</v>
      </c>
      <c r="BD43">
        <v>0</v>
      </c>
      <c r="BE43" s="13" t="s">
        <v>8</v>
      </c>
      <c r="BF43" s="13" t="s">
        <v>8</v>
      </c>
    </row>
    <row r="44" spans="1:58" x14ac:dyDescent="0.25">
      <c r="A44" t="s">
        <v>202</v>
      </c>
      <c r="C44" t="s">
        <v>400</v>
      </c>
      <c r="D44" t="s">
        <v>406</v>
      </c>
      <c r="E44" t="s">
        <v>409</v>
      </c>
      <c r="F44" s="61" t="s">
        <v>192</v>
      </c>
      <c r="G44" t="s">
        <v>164</v>
      </c>
      <c r="H44" t="s">
        <v>264</v>
      </c>
      <c r="I44" s="6">
        <v>1</v>
      </c>
      <c r="J44">
        <v>0</v>
      </c>
      <c r="K44" t="s">
        <v>8</v>
      </c>
      <c r="L44">
        <v>0</v>
      </c>
      <c r="M44" t="s">
        <v>8</v>
      </c>
      <c r="N44">
        <v>1</v>
      </c>
      <c r="O44">
        <v>1</v>
      </c>
      <c r="P44">
        <v>1</v>
      </c>
      <c r="Q44">
        <v>1</v>
      </c>
      <c r="R44">
        <v>0</v>
      </c>
      <c r="S44" t="s">
        <v>8</v>
      </c>
      <c r="T44" t="s">
        <v>8</v>
      </c>
      <c r="U44" s="20">
        <v>1</v>
      </c>
      <c r="V44" t="s">
        <v>161</v>
      </c>
      <c r="W44">
        <v>6</v>
      </c>
      <c r="X44">
        <v>6</v>
      </c>
      <c r="Y44">
        <v>5</v>
      </c>
      <c r="Z44">
        <v>1</v>
      </c>
      <c r="AA44">
        <f t="shared" ref="AA44" si="51" xml:space="preserve"> Y44 + Z44</f>
        <v>6</v>
      </c>
      <c r="AB44">
        <v>1</v>
      </c>
      <c r="AC44">
        <v>3</v>
      </c>
      <c r="AD44">
        <v>16</v>
      </c>
      <c r="AE44" t="s">
        <v>94</v>
      </c>
      <c r="AF44">
        <v>1</v>
      </c>
      <c r="AG44">
        <v>8</v>
      </c>
      <c r="AH44" t="s">
        <v>96</v>
      </c>
      <c r="AI44" s="6">
        <v>74967</v>
      </c>
      <c r="AJ44">
        <v>6085</v>
      </c>
      <c r="AK44">
        <f t="shared" ref="AK44:AK63" si="52">AI44+AJ44</f>
        <v>81052</v>
      </c>
      <c r="AL44">
        <f t="shared" si="14"/>
        <v>74549.706201272784</v>
      </c>
      <c r="AM44" s="10" t="s">
        <v>105</v>
      </c>
      <c r="AN44">
        <v>125</v>
      </c>
      <c r="AO44">
        <v>1169</v>
      </c>
      <c r="AP44" s="20">
        <v>414</v>
      </c>
      <c r="AQ44">
        <v>96</v>
      </c>
      <c r="AR44">
        <v>784</v>
      </c>
      <c r="AS44">
        <v>384</v>
      </c>
      <c r="AT44" s="20" t="s">
        <v>45</v>
      </c>
      <c r="AU44">
        <f t="shared" ref="AU44" si="53" xml:space="preserve"> _xlfn.FLOOR.MATH((AN44 - AQ44) / 2)</f>
        <v>14</v>
      </c>
      <c r="AV44">
        <f t="shared" ref="AV44" si="54" xml:space="preserve"> _xlfn.FLOOR.MATH((AO44 - AR44) / 2)</f>
        <v>192</v>
      </c>
      <c r="AW44">
        <f t="shared" ref="AW44" si="55" xml:space="preserve"> _xlfn.FLOOR.MATH((AP44 - AS44) / 2)</f>
        <v>15</v>
      </c>
      <c r="AX44" s="20" t="s">
        <v>45</v>
      </c>
      <c r="BB44" t="s">
        <v>162</v>
      </c>
      <c r="BC44" t="s">
        <v>160</v>
      </c>
      <c r="BD44">
        <v>0</v>
      </c>
      <c r="BE44" s="13" t="s">
        <v>8</v>
      </c>
      <c r="BF44" s="13" t="s">
        <v>8</v>
      </c>
    </row>
    <row r="45" spans="1:58" s="4" customFormat="1" x14ac:dyDescent="0.25">
      <c r="A45" s="4" t="s">
        <v>203</v>
      </c>
      <c r="C45" s="4" t="s">
        <v>400</v>
      </c>
      <c r="D45" s="4" t="s">
        <v>406</v>
      </c>
      <c r="E45" s="4" t="s">
        <v>409</v>
      </c>
      <c r="F45" s="63" t="s">
        <v>204</v>
      </c>
      <c r="G45" s="4" t="s">
        <v>205</v>
      </c>
      <c r="H45" s="4" t="s">
        <v>263</v>
      </c>
      <c r="I45" s="7">
        <v>0</v>
      </c>
      <c r="J45" s="4">
        <v>0</v>
      </c>
      <c r="K45" s="4" t="s">
        <v>8</v>
      </c>
      <c r="L45" s="4">
        <v>1</v>
      </c>
      <c r="M45" s="4" t="s">
        <v>206</v>
      </c>
      <c r="N45" s="4">
        <v>1</v>
      </c>
      <c r="O45" s="4">
        <v>1</v>
      </c>
      <c r="P45" s="4">
        <v>1</v>
      </c>
      <c r="Q45" s="4">
        <v>1</v>
      </c>
      <c r="R45" s="4">
        <v>0</v>
      </c>
      <c r="S45" s="4" t="s">
        <v>8</v>
      </c>
      <c r="T45" s="4" t="s">
        <v>8</v>
      </c>
      <c r="U45" s="22">
        <v>1</v>
      </c>
      <c r="V45" s="4" t="s">
        <v>161</v>
      </c>
      <c r="W45" s="4">
        <v>6</v>
      </c>
      <c r="X45" s="4">
        <v>6</v>
      </c>
      <c r="Y45" s="4">
        <v>5</v>
      </c>
      <c r="Z45" s="4">
        <v>1</v>
      </c>
      <c r="AA45" s="4">
        <f t="shared" ref="AA45:AA63" si="56" xml:space="preserve"> Y45 + Z45</f>
        <v>6</v>
      </c>
      <c r="AB45" s="4">
        <v>1</v>
      </c>
      <c r="AC45" s="4">
        <v>3</v>
      </c>
      <c r="AD45" s="4">
        <v>16</v>
      </c>
      <c r="AE45" s="4" t="s">
        <v>94</v>
      </c>
      <c r="AF45" s="4">
        <v>1</v>
      </c>
      <c r="AG45" s="4">
        <v>8</v>
      </c>
      <c r="AH45" s="4" t="s">
        <v>96</v>
      </c>
      <c r="AI45" s="7">
        <v>74965</v>
      </c>
      <c r="AJ45" s="4">
        <v>6087</v>
      </c>
      <c r="AK45" s="4">
        <f t="shared" si="52"/>
        <v>81052</v>
      </c>
      <c r="AL45" s="4">
        <f t="shared" si="14"/>
        <v>74549.706201272784</v>
      </c>
      <c r="AM45" s="29" t="s">
        <v>105</v>
      </c>
      <c r="AN45" s="4">
        <v>125</v>
      </c>
      <c r="AO45" s="4">
        <v>1169</v>
      </c>
      <c r="AP45" s="22">
        <v>414</v>
      </c>
      <c r="AQ45" s="4">
        <v>96</v>
      </c>
      <c r="AR45" s="4">
        <v>784</v>
      </c>
      <c r="AS45" s="4">
        <v>384</v>
      </c>
      <c r="AT45" s="22" t="s">
        <v>45</v>
      </c>
      <c r="AU45" s="4">
        <f t="shared" ref="AU45" si="57" xml:space="preserve"> _xlfn.FLOOR.MATH((AN45 - AQ45) / 2)</f>
        <v>14</v>
      </c>
      <c r="AV45" s="4">
        <f t="shared" ref="AV45" si="58" xml:space="preserve"> _xlfn.FLOOR.MATH((AO45 - AR45) / 2)</f>
        <v>192</v>
      </c>
      <c r="AW45" s="4">
        <f t="shared" ref="AW45" si="59" xml:space="preserve"> _xlfn.FLOOR.MATH((AP45 - AS45) / 2)</f>
        <v>15</v>
      </c>
      <c r="AX45" s="22" t="s">
        <v>45</v>
      </c>
      <c r="BA45" s="29"/>
      <c r="BB45" s="4" t="s">
        <v>162</v>
      </c>
      <c r="BC45" s="4" t="s">
        <v>160</v>
      </c>
      <c r="BD45" s="4">
        <v>0</v>
      </c>
      <c r="BE45" s="14" t="s">
        <v>8</v>
      </c>
      <c r="BF45" s="14" t="s">
        <v>8</v>
      </c>
    </row>
    <row r="46" spans="1:58" x14ac:dyDescent="0.25">
      <c r="A46" s="12" t="s">
        <v>235</v>
      </c>
      <c r="B46" s="12"/>
      <c r="C46" t="s">
        <v>400</v>
      </c>
      <c r="D46" t="s">
        <v>406</v>
      </c>
      <c r="E46" t="s">
        <v>409</v>
      </c>
      <c r="F46" s="64" t="s">
        <v>209</v>
      </c>
      <c r="I46" s="15">
        <v>0</v>
      </c>
      <c r="J46" s="13">
        <v>1</v>
      </c>
      <c r="K46" s="13" t="s">
        <v>255</v>
      </c>
      <c r="L46" s="13">
        <v>0</v>
      </c>
      <c r="M46" s="13" t="s">
        <v>8</v>
      </c>
      <c r="N46" s="13">
        <v>1</v>
      </c>
      <c r="O46" s="13">
        <v>0</v>
      </c>
      <c r="P46" s="13" t="s">
        <v>8</v>
      </c>
      <c r="Q46" s="13" t="s">
        <v>8</v>
      </c>
      <c r="R46" s="13" t="s">
        <v>8</v>
      </c>
      <c r="S46" s="13" t="s">
        <v>8</v>
      </c>
      <c r="T46" s="13" t="s">
        <v>8</v>
      </c>
      <c r="U46" s="20">
        <v>1</v>
      </c>
      <c r="V46" t="s">
        <v>227</v>
      </c>
      <c r="W46">
        <v>6</v>
      </c>
      <c r="X46">
        <v>6</v>
      </c>
      <c r="Y46">
        <v>5</v>
      </c>
      <c r="Z46">
        <v>1</v>
      </c>
      <c r="AA46">
        <f t="shared" si="56"/>
        <v>6</v>
      </c>
      <c r="AB46">
        <v>1</v>
      </c>
      <c r="AC46">
        <v>3</v>
      </c>
      <c r="AD46">
        <v>16</v>
      </c>
      <c r="AE46" t="s">
        <v>94</v>
      </c>
      <c r="AF46">
        <v>1</v>
      </c>
      <c r="AG46">
        <v>8</v>
      </c>
      <c r="AH46" t="s">
        <v>96</v>
      </c>
      <c r="AI46" s="6">
        <v>74967</v>
      </c>
      <c r="AJ46">
        <v>6085</v>
      </c>
      <c r="AK46">
        <f t="shared" si="52"/>
        <v>81052</v>
      </c>
      <c r="AL46">
        <f t="shared" ref="AL46:AL63" si="60" xml:space="preserve"> 1508.06553301511 + 0.00210606006752809 * (AQ46*AR46*AS46) * ((AC46*AD46 + AF46*AG46) / (3*16 + 1*8)) * (AA46 / 5)</f>
        <v>74549.706201272769</v>
      </c>
      <c r="AM46" s="10" t="s">
        <v>105</v>
      </c>
      <c r="AN46">
        <v>125</v>
      </c>
      <c r="AO46">
        <v>1169</v>
      </c>
      <c r="AP46" s="20">
        <v>414</v>
      </c>
      <c r="AQ46">
        <v>96</v>
      </c>
      <c r="AR46">
        <v>784</v>
      </c>
      <c r="AS46">
        <v>384</v>
      </c>
      <c r="AT46" s="20" t="s">
        <v>45</v>
      </c>
      <c r="AU46">
        <f t="shared" ref="AU46:AU47" si="61" xml:space="preserve"> _xlfn.FLOOR.MATH((AN46 - AQ46) / 2)</f>
        <v>14</v>
      </c>
      <c r="AV46">
        <f t="shared" ref="AV46:AV47" si="62" xml:space="preserve"> _xlfn.FLOOR.MATH((AO46 - AR46) / 2)</f>
        <v>192</v>
      </c>
      <c r="AW46">
        <f t="shared" ref="AW46:AW47" si="63" xml:space="preserve"> _xlfn.FLOOR.MATH((AP46 - AS46) / 2)</f>
        <v>15</v>
      </c>
      <c r="AX46" s="20" t="s">
        <v>45</v>
      </c>
      <c r="BB46" t="s">
        <v>233</v>
      </c>
      <c r="BC46" t="s">
        <v>160</v>
      </c>
      <c r="BD46" s="13">
        <v>0</v>
      </c>
      <c r="BE46" s="13" t="s">
        <v>8</v>
      </c>
      <c r="BF46" s="13" t="s">
        <v>8</v>
      </c>
    </row>
    <row r="47" spans="1:58" x14ac:dyDescent="0.25">
      <c r="A47" s="12" t="s">
        <v>236</v>
      </c>
      <c r="B47" s="12"/>
      <c r="C47" t="s">
        <v>400</v>
      </c>
      <c r="D47" t="s">
        <v>406</v>
      </c>
      <c r="E47" t="s">
        <v>409</v>
      </c>
      <c r="F47" s="64" t="s">
        <v>210</v>
      </c>
      <c r="I47" s="15">
        <v>0</v>
      </c>
      <c r="J47" s="13">
        <v>1</v>
      </c>
      <c r="K47" s="13" t="s">
        <v>255</v>
      </c>
      <c r="L47" s="13">
        <v>0</v>
      </c>
      <c r="M47" s="13" t="s">
        <v>8</v>
      </c>
      <c r="N47" s="13">
        <v>1</v>
      </c>
      <c r="O47" s="13">
        <v>1</v>
      </c>
      <c r="P47" s="13">
        <v>1</v>
      </c>
      <c r="Q47" s="13">
        <v>0</v>
      </c>
      <c r="R47" s="13">
        <v>0</v>
      </c>
      <c r="S47" s="13" t="s">
        <v>8</v>
      </c>
      <c r="T47" s="13" t="s">
        <v>8</v>
      </c>
      <c r="U47" s="20">
        <v>1</v>
      </c>
      <c r="V47" t="s">
        <v>227</v>
      </c>
      <c r="W47">
        <v>6</v>
      </c>
      <c r="X47">
        <v>6</v>
      </c>
      <c r="Y47">
        <v>5</v>
      </c>
      <c r="Z47">
        <v>1</v>
      </c>
      <c r="AA47">
        <f t="shared" si="56"/>
        <v>6</v>
      </c>
      <c r="AB47">
        <v>1</v>
      </c>
      <c r="AC47">
        <v>3</v>
      </c>
      <c r="AD47">
        <v>16</v>
      </c>
      <c r="AE47" t="s">
        <v>94</v>
      </c>
      <c r="AF47">
        <v>1</v>
      </c>
      <c r="AG47">
        <v>8</v>
      </c>
      <c r="AH47" t="s">
        <v>96</v>
      </c>
      <c r="AI47" s="6">
        <v>23033</v>
      </c>
      <c r="AJ47">
        <v>58019</v>
      </c>
      <c r="AK47">
        <f t="shared" si="52"/>
        <v>81052</v>
      </c>
      <c r="AL47">
        <f t="shared" si="60"/>
        <v>22708.360330151121</v>
      </c>
      <c r="AM47" s="10" t="s">
        <v>105</v>
      </c>
      <c r="AN47">
        <v>125</v>
      </c>
      <c r="AO47">
        <v>1169</v>
      </c>
      <c r="AP47" s="20">
        <v>414</v>
      </c>
      <c r="AQ47">
        <v>64</v>
      </c>
      <c r="AR47">
        <v>512</v>
      </c>
      <c r="AS47">
        <v>256</v>
      </c>
      <c r="AT47" s="20" t="s">
        <v>45</v>
      </c>
      <c r="AU47">
        <f t="shared" si="61"/>
        <v>30</v>
      </c>
      <c r="AV47">
        <f t="shared" si="62"/>
        <v>328</v>
      </c>
      <c r="AW47">
        <f t="shared" si="63"/>
        <v>79</v>
      </c>
      <c r="AX47" s="20" t="s">
        <v>45</v>
      </c>
      <c r="BB47" t="s">
        <v>234</v>
      </c>
      <c r="BC47" t="s">
        <v>160</v>
      </c>
      <c r="BD47" s="13">
        <v>0</v>
      </c>
      <c r="BE47" s="13" t="s">
        <v>8</v>
      </c>
      <c r="BF47" s="13" t="s">
        <v>8</v>
      </c>
    </row>
    <row r="48" spans="1:58" x14ac:dyDescent="0.25">
      <c r="A48" s="12" t="s">
        <v>237</v>
      </c>
      <c r="B48" s="12"/>
      <c r="C48" t="s">
        <v>400</v>
      </c>
      <c r="D48" t="s">
        <v>406</v>
      </c>
      <c r="E48" t="s">
        <v>409</v>
      </c>
      <c r="F48" s="64" t="s">
        <v>211</v>
      </c>
      <c r="I48" s="15">
        <v>0</v>
      </c>
      <c r="J48" s="13">
        <v>1</v>
      </c>
      <c r="K48" s="13" t="s">
        <v>255</v>
      </c>
      <c r="L48" s="13">
        <v>0</v>
      </c>
      <c r="M48" s="13" t="s">
        <v>8</v>
      </c>
      <c r="N48" s="13">
        <v>1</v>
      </c>
      <c r="O48" s="13">
        <v>1</v>
      </c>
      <c r="P48" s="13">
        <v>1</v>
      </c>
      <c r="Q48" s="13">
        <v>0</v>
      </c>
      <c r="R48" s="13">
        <v>0</v>
      </c>
      <c r="S48" s="13" t="s">
        <v>8</v>
      </c>
      <c r="T48" s="13" t="s">
        <v>8</v>
      </c>
      <c r="U48" s="20">
        <v>1</v>
      </c>
      <c r="V48" t="s">
        <v>227</v>
      </c>
      <c r="W48">
        <v>6</v>
      </c>
      <c r="X48">
        <v>6</v>
      </c>
      <c r="Y48">
        <v>5</v>
      </c>
      <c r="Z48">
        <v>1</v>
      </c>
      <c r="AA48">
        <f t="shared" si="56"/>
        <v>6</v>
      </c>
      <c r="AB48">
        <v>1</v>
      </c>
      <c r="AC48">
        <v>3</v>
      </c>
      <c r="AD48">
        <v>16</v>
      </c>
      <c r="AE48" t="s">
        <v>94</v>
      </c>
      <c r="AF48">
        <v>1</v>
      </c>
      <c r="AG48">
        <v>8</v>
      </c>
      <c r="AH48" t="s">
        <v>96</v>
      </c>
      <c r="AI48" s="6">
        <v>4739</v>
      </c>
      <c r="AJ48">
        <v>76313</v>
      </c>
      <c r="AK48">
        <f t="shared" si="52"/>
        <v>81052</v>
      </c>
      <c r="AL48">
        <f t="shared" si="60"/>
        <v>4158.1023826571118</v>
      </c>
      <c r="AM48" s="10" t="s">
        <v>105</v>
      </c>
      <c r="AN48">
        <v>125</v>
      </c>
      <c r="AO48">
        <v>1169</v>
      </c>
      <c r="AP48" s="20">
        <v>414</v>
      </c>
      <c r="AQ48">
        <v>32</v>
      </c>
      <c r="AR48">
        <v>256</v>
      </c>
      <c r="AS48">
        <v>128</v>
      </c>
      <c r="AT48" s="20" t="s">
        <v>45</v>
      </c>
      <c r="AU48">
        <f t="shared" ref="AU48:AU63" si="64" xml:space="preserve"> _xlfn.FLOOR.MATH((AN48 - AQ48) / 2)</f>
        <v>46</v>
      </c>
      <c r="AV48">
        <f t="shared" ref="AV48:AV63" si="65" xml:space="preserve"> _xlfn.FLOOR.MATH((AO48 - AR48) / 2)</f>
        <v>456</v>
      </c>
      <c r="AW48">
        <f t="shared" ref="AW48:AW63" si="66" xml:space="preserve"> _xlfn.FLOOR.MATH((AP48 - AS48) / 2)</f>
        <v>143</v>
      </c>
      <c r="AX48" s="20" t="s">
        <v>45</v>
      </c>
      <c r="BB48" t="s">
        <v>234</v>
      </c>
      <c r="BC48" t="s">
        <v>160</v>
      </c>
      <c r="BD48" s="13">
        <v>0</v>
      </c>
      <c r="BE48" s="13" t="s">
        <v>8</v>
      </c>
      <c r="BF48" s="13" t="s">
        <v>8</v>
      </c>
    </row>
    <row r="49" spans="1:58" x14ac:dyDescent="0.25">
      <c r="A49" s="12" t="s">
        <v>238</v>
      </c>
      <c r="B49" s="12"/>
      <c r="C49" t="s">
        <v>400</v>
      </c>
      <c r="D49" t="s">
        <v>406</v>
      </c>
      <c r="E49" t="s">
        <v>409</v>
      </c>
      <c r="F49" s="64" t="s">
        <v>212</v>
      </c>
      <c r="I49" s="15">
        <v>0</v>
      </c>
      <c r="J49" s="13">
        <v>1</v>
      </c>
      <c r="K49" s="13" t="s">
        <v>255</v>
      </c>
      <c r="L49" s="13">
        <v>0</v>
      </c>
      <c r="M49" s="13" t="s">
        <v>8</v>
      </c>
      <c r="N49" s="13">
        <v>1</v>
      </c>
      <c r="O49" s="13">
        <v>0</v>
      </c>
      <c r="P49" s="13">
        <v>1</v>
      </c>
      <c r="Q49" s="13">
        <v>0</v>
      </c>
      <c r="R49" s="13">
        <v>0</v>
      </c>
      <c r="S49" s="13" t="s">
        <v>8</v>
      </c>
      <c r="T49" s="13" t="s">
        <v>8</v>
      </c>
      <c r="U49" s="20">
        <v>1</v>
      </c>
      <c r="V49" t="s">
        <v>228</v>
      </c>
      <c r="W49">
        <v>6</v>
      </c>
      <c r="X49">
        <v>6</v>
      </c>
      <c r="Y49">
        <v>5</v>
      </c>
      <c r="Z49">
        <v>1</v>
      </c>
      <c r="AA49">
        <f t="shared" si="56"/>
        <v>6</v>
      </c>
      <c r="AB49">
        <v>1</v>
      </c>
      <c r="AC49">
        <v>2</v>
      </c>
      <c r="AD49">
        <v>16</v>
      </c>
      <c r="AE49" t="s">
        <v>94</v>
      </c>
      <c r="AF49">
        <v>1</v>
      </c>
      <c r="AG49">
        <v>8</v>
      </c>
      <c r="AH49" t="s">
        <v>96</v>
      </c>
      <c r="AI49" s="6">
        <v>74853</v>
      </c>
      <c r="AJ49">
        <v>6199</v>
      </c>
      <c r="AK49">
        <f t="shared" si="52"/>
        <v>81052</v>
      </c>
      <c r="AL49">
        <f t="shared" si="60"/>
        <v>53680.666010342022</v>
      </c>
      <c r="AM49" s="10" t="s">
        <v>105</v>
      </c>
      <c r="AN49">
        <v>125</v>
      </c>
      <c r="AO49">
        <v>1169</v>
      </c>
      <c r="AP49" s="20">
        <v>414</v>
      </c>
      <c r="AQ49">
        <v>96</v>
      </c>
      <c r="AR49">
        <v>784</v>
      </c>
      <c r="AS49">
        <v>384</v>
      </c>
      <c r="AT49" s="20" t="s">
        <v>45</v>
      </c>
      <c r="AU49">
        <f t="shared" si="64"/>
        <v>14</v>
      </c>
      <c r="AV49">
        <f t="shared" si="65"/>
        <v>192</v>
      </c>
      <c r="AW49">
        <f t="shared" si="66"/>
        <v>15</v>
      </c>
      <c r="AX49" s="20" t="s">
        <v>45</v>
      </c>
      <c r="BB49" t="s">
        <v>233</v>
      </c>
      <c r="BC49" t="s">
        <v>160</v>
      </c>
      <c r="BD49" s="13">
        <v>0</v>
      </c>
      <c r="BE49" s="13" t="s">
        <v>8</v>
      </c>
      <c r="BF49" s="13" t="s">
        <v>8</v>
      </c>
    </row>
    <row r="50" spans="1:58" x14ac:dyDescent="0.25">
      <c r="A50" s="12" t="s">
        <v>239</v>
      </c>
      <c r="B50" s="12"/>
      <c r="C50" t="s">
        <v>400</v>
      </c>
      <c r="D50" t="s">
        <v>406</v>
      </c>
      <c r="E50" t="s">
        <v>409</v>
      </c>
      <c r="F50" s="64" t="s">
        <v>213</v>
      </c>
      <c r="I50" s="15">
        <v>0</v>
      </c>
      <c r="J50" s="13">
        <v>1</v>
      </c>
      <c r="K50" s="13" t="s">
        <v>255</v>
      </c>
      <c r="L50" s="13">
        <v>0</v>
      </c>
      <c r="M50" s="13" t="s">
        <v>8</v>
      </c>
      <c r="N50" s="13">
        <v>1</v>
      </c>
      <c r="O50" s="13">
        <v>1</v>
      </c>
      <c r="P50" s="13">
        <v>1</v>
      </c>
      <c r="Q50" s="13">
        <v>0</v>
      </c>
      <c r="R50" s="13">
        <v>0</v>
      </c>
      <c r="S50" s="13" t="s">
        <v>8</v>
      </c>
      <c r="T50" s="13" t="s">
        <v>8</v>
      </c>
      <c r="U50" s="20">
        <v>1</v>
      </c>
      <c r="V50" t="s">
        <v>228</v>
      </c>
      <c r="W50">
        <v>6</v>
      </c>
      <c r="X50">
        <v>6</v>
      </c>
      <c r="Y50">
        <v>5</v>
      </c>
      <c r="Z50">
        <v>1</v>
      </c>
      <c r="AA50">
        <f t="shared" si="56"/>
        <v>6</v>
      </c>
      <c r="AB50">
        <v>1</v>
      </c>
      <c r="AC50">
        <v>2</v>
      </c>
      <c r="AD50">
        <v>16</v>
      </c>
      <c r="AE50" t="s">
        <v>94</v>
      </c>
      <c r="AF50">
        <v>1</v>
      </c>
      <c r="AG50">
        <v>8</v>
      </c>
      <c r="AH50" t="s">
        <v>96</v>
      </c>
      <c r="AI50" s="6">
        <v>22999</v>
      </c>
      <c r="AJ50">
        <v>58053</v>
      </c>
      <c r="AK50">
        <f t="shared" si="52"/>
        <v>81052</v>
      </c>
      <c r="AL50">
        <f t="shared" si="60"/>
        <v>16651.133245255118</v>
      </c>
      <c r="AM50" s="10" t="s">
        <v>105</v>
      </c>
      <c r="AN50">
        <v>125</v>
      </c>
      <c r="AO50">
        <v>1169</v>
      </c>
      <c r="AP50" s="20">
        <v>414</v>
      </c>
      <c r="AQ50">
        <v>64</v>
      </c>
      <c r="AR50">
        <v>512</v>
      </c>
      <c r="AS50">
        <v>256</v>
      </c>
      <c r="AT50" s="20" t="s">
        <v>45</v>
      </c>
      <c r="AU50">
        <f t="shared" si="64"/>
        <v>30</v>
      </c>
      <c r="AV50">
        <f t="shared" si="65"/>
        <v>328</v>
      </c>
      <c r="AW50">
        <f t="shared" si="66"/>
        <v>79</v>
      </c>
      <c r="AX50" s="20" t="s">
        <v>45</v>
      </c>
      <c r="BB50" t="s">
        <v>234</v>
      </c>
      <c r="BC50" t="s">
        <v>160</v>
      </c>
      <c r="BD50" s="13">
        <v>0</v>
      </c>
      <c r="BE50" s="13" t="s">
        <v>8</v>
      </c>
      <c r="BF50" s="13" t="s">
        <v>8</v>
      </c>
    </row>
    <row r="51" spans="1:58" x14ac:dyDescent="0.25">
      <c r="A51" s="12" t="s">
        <v>240</v>
      </c>
      <c r="B51" s="12"/>
      <c r="C51" t="s">
        <v>400</v>
      </c>
      <c r="D51" t="s">
        <v>406</v>
      </c>
      <c r="E51" t="s">
        <v>409</v>
      </c>
      <c r="F51" s="64" t="s">
        <v>214</v>
      </c>
      <c r="I51" s="15">
        <v>0</v>
      </c>
      <c r="J51" s="13">
        <v>1</v>
      </c>
      <c r="K51" s="13" t="s">
        <v>255</v>
      </c>
      <c r="L51" s="13">
        <v>0</v>
      </c>
      <c r="M51" s="13" t="s">
        <v>8</v>
      </c>
      <c r="N51" s="13">
        <v>1</v>
      </c>
      <c r="O51" s="13">
        <v>1</v>
      </c>
      <c r="P51" s="13">
        <v>1</v>
      </c>
      <c r="Q51" s="13">
        <v>1</v>
      </c>
      <c r="R51" s="13">
        <v>0</v>
      </c>
      <c r="S51" s="13" t="s">
        <v>8</v>
      </c>
      <c r="T51" s="13" t="s">
        <v>8</v>
      </c>
      <c r="U51" s="20">
        <v>1</v>
      </c>
      <c r="V51" t="s">
        <v>228</v>
      </c>
      <c r="W51">
        <v>6</v>
      </c>
      <c r="X51">
        <v>6</v>
      </c>
      <c r="Y51">
        <v>5</v>
      </c>
      <c r="Z51">
        <v>1</v>
      </c>
      <c r="AA51">
        <f t="shared" si="56"/>
        <v>6</v>
      </c>
      <c r="AB51">
        <v>1</v>
      </c>
      <c r="AC51">
        <v>2</v>
      </c>
      <c r="AD51">
        <v>16</v>
      </c>
      <c r="AE51" t="s">
        <v>94</v>
      </c>
      <c r="AF51">
        <v>1</v>
      </c>
      <c r="AG51">
        <v>8</v>
      </c>
      <c r="AH51" t="s">
        <v>96</v>
      </c>
      <c r="AI51" s="6">
        <v>4727</v>
      </c>
      <c r="AJ51">
        <v>76325</v>
      </c>
      <c r="AK51">
        <f t="shared" si="52"/>
        <v>81052</v>
      </c>
      <c r="AL51">
        <f t="shared" si="60"/>
        <v>3400.9489970451114</v>
      </c>
      <c r="AM51" s="10" t="s">
        <v>105</v>
      </c>
      <c r="AN51">
        <v>125</v>
      </c>
      <c r="AO51">
        <v>1169</v>
      </c>
      <c r="AP51" s="20">
        <v>414</v>
      </c>
      <c r="AQ51">
        <v>32</v>
      </c>
      <c r="AR51">
        <v>256</v>
      </c>
      <c r="AS51">
        <v>128</v>
      </c>
      <c r="AT51" s="20" t="s">
        <v>45</v>
      </c>
      <c r="AU51">
        <f t="shared" si="64"/>
        <v>46</v>
      </c>
      <c r="AV51">
        <f t="shared" si="65"/>
        <v>456</v>
      </c>
      <c r="AW51">
        <f t="shared" si="66"/>
        <v>143</v>
      </c>
      <c r="AX51" s="20" t="s">
        <v>45</v>
      </c>
      <c r="BB51" t="s">
        <v>234</v>
      </c>
      <c r="BC51" t="s">
        <v>160</v>
      </c>
      <c r="BD51" s="13">
        <v>0</v>
      </c>
      <c r="BE51" s="13" t="s">
        <v>8</v>
      </c>
      <c r="BF51" s="13" t="s">
        <v>8</v>
      </c>
    </row>
    <row r="52" spans="1:58" x14ac:dyDescent="0.25">
      <c r="A52" s="12" t="s">
        <v>241</v>
      </c>
      <c r="B52" s="12"/>
      <c r="C52" t="s">
        <v>400</v>
      </c>
      <c r="D52" t="s">
        <v>406</v>
      </c>
      <c r="E52" t="s">
        <v>409</v>
      </c>
      <c r="F52" s="64" t="s">
        <v>215</v>
      </c>
      <c r="I52" s="15">
        <v>0</v>
      </c>
      <c r="J52" s="13">
        <v>1</v>
      </c>
      <c r="K52" s="13" t="s">
        <v>255</v>
      </c>
      <c r="L52" s="13">
        <v>0</v>
      </c>
      <c r="M52" s="13" t="s">
        <v>8</v>
      </c>
      <c r="N52" s="13">
        <v>1</v>
      </c>
      <c r="O52" s="13">
        <v>0</v>
      </c>
      <c r="P52" s="13">
        <v>0</v>
      </c>
      <c r="Q52" s="13">
        <v>0</v>
      </c>
      <c r="R52" s="13">
        <v>0</v>
      </c>
      <c r="S52" s="13" t="s">
        <v>8</v>
      </c>
      <c r="T52" s="13" t="s">
        <v>8</v>
      </c>
      <c r="U52" s="20">
        <v>1</v>
      </c>
      <c r="V52" t="s">
        <v>229</v>
      </c>
      <c r="W52">
        <v>6</v>
      </c>
      <c r="X52">
        <v>6</v>
      </c>
      <c r="Y52">
        <v>5</v>
      </c>
      <c r="Z52">
        <v>1</v>
      </c>
      <c r="AA52">
        <f t="shared" si="56"/>
        <v>6</v>
      </c>
      <c r="AB52">
        <v>1</v>
      </c>
      <c r="AC52">
        <v>1</v>
      </c>
      <c r="AD52">
        <v>16</v>
      </c>
      <c r="AE52" t="s">
        <v>94</v>
      </c>
      <c r="AF52">
        <v>1</v>
      </c>
      <c r="AG52">
        <v>8</v>
      </c>
      <c r="AH52" t="s">
        <v>96</v>
      </c>
      <c r="AI52" s="6">
        <v>74743</v>
      </c>
      <c r="AJ52">
        <v>6309</v>
      </c>
      <c r="AK52">
        <f t="shared" si="52"/>
        <v>81052</v>
      </c>
      <c r="AL52">
        <f t="shared" si="60"/>
        <v>32811.625819411252</v>
      </c>
      <c r="AM52" s="10" t="s">
        <v>105</v>
      </c>
      <c r="AN52">
        <v>125</v>
      </c>
      <c r="AO52">
        <v>1169</v>
      </c>
      <c r="AP52" s="20">
        <v>414</v>
      </c>
      <c r="AQ52">
        <v>96</v>
      </c>
      <c r="AR52">
        <v>784</v>
      </c>
      <c r="AS52">
        <v>384</v>
      </c>
      <c r="AT52" s="20" t="s">
        <v>45</v>
      </c>
      <c r="AU52">
        <f t="shared" si="64"/>
        <v>14</v>
      </c>
      <c r="AV52">
        <f t="shared" si="65"/>
        <v>192</v>
      </c>
      <c r="AW52">
        <f t="shared" si="66"/>
        <v>15</v>
      </c>
      <c r="AX52" s="20" t="s">
        <v>45</v>
      </c>
      <c r="BB52" t="s">
        <v>233</v>
      </c>
      <c r="BC52" t="s">
        <v>160</v>
      </c>
      <c r="BD52" s="13">
        <v>0</v>
      </c>
      <c r="BE52" s="13" t="s">
        <v>8</v>
      </c>
      <c r="BF52" s="13" t="s">
        <v>8</v>
      </c>
    </row>
    <row r="53" spans="1:58" x14ac:dyDescent="0.25">
      <c r="A53" s="12" t="s">
        <v>242</v>
      </c>
      <c r="B53" s="12"/>
      <c r="C53" t="s">
        <v>400</v>
      </c>
      <c r="D53" t="s">
        <v>406</v>
      </c>
      <c r="E53" t="s">
        <v>409</v>
      </c>
      <c r="F53" s="64" t="s">
        <v>216</v>
      </c>
      <c r="I53" s="15">
        <v>0</v>
      </c>
      <c r="J53" s="13">
        <v>1</v>
      </c>
      <c r="K53" s="13" t="s">
        <v>255</v>
      </c>
      <c r="L53" s="13">
        <v>0</v>
      </c>
      <c r="M53" s="13" t="s">
        <v>8</v>
      </c>
      <c r="N53" s="13">
        <v>1</v>
      </c>
      <c r="O53" s="13">
        <v>1</v>
      </c>
      <c r="P53" s="13">
        <v>1</v>
      </c>
      <c r="Q53" s="13">
        <v>0</v>
      </c>
      <c r="R53" s="13">
        <v>0</v>
      </c>
      <c r="S53" s="13" t="s">
        <v>8</v>
      </c>
      <c r="T53" s="13" t="s">
        <v>8</v>
      </c>
      <c r="U53" s="20">
        <v>1</v>
      </c>
      <c r="V53" t="s">
        <v>229</v>
      </c>
      <c r="W53">
        <v>6</v>
      </c>
      <c r="X53">
        <v>6</v>
      </c>
      <c r="Y53">
        <v>5</v>
      </c>
      <c r="Z53">
        <v>1</v>
      </c>
      <c r="AA53">
        <f t="shared" si="56"/>
        <v>6</v>
      </c>
      <c r="AB53">
        <v>1</v>
      </c>
      <c r="AC53">
        <v>1</v>
      </c>
      <c r="AD53">
        <v>16</v>
      </c>
      <c r="AE53" t="s">
        <v>94</v>
      </c>
      <c r="AF53">
        <v>1</v>
      </c>
      <c r="AG53">
        <v>8</v>
      </c>
      <c r="AH53" t="s">
        <v>96</v>
      </c>
      <c r="AI53" s="6">
        <v>22967</v>
      </c>
      <c r="AJ53">
        <v>58085</v>
      </c>
      <c r="AK53">
        <f t="shared" si="52"/>
        <v>81052</v>
      </c>
      <c r="AL53">
        <f t="shared" si="60"/>
        <v>10593.906160359114</v>
      </c>
      <c r="AM53" s="10" t="s">
        <v>105</v>
      </c>
      <c r="AN53">
        <v>125</v>
      </c>
      <c r="AO53">
        <v>1169</v>
      </c>
      <c r="AP53" s="20">
        <v>414</v>
      </c>
      <c r="AQ53">
        <v>64</v>
      </c>
      <c r="AR53">
        <v>512</v>
      </c>
      <c r="AS53">
        <v>256</v>
      </c>
      <c r="AT53" s="20" t="s">
        <v>45</v>
      </c>
      <c r="AU53">
        <f t="shared" si="64"/>
        <v>30</v>
      </c>
      <c r="AV53">
        <f t="shared" si="65"/>
        <v>328</v>
      </c>
      <c r="AW53">
        <f t="shared" si="66"/>
        <v>79</v>
      </c>
      <c r="AX53" s="20" t="s">
        <v>45</v>
      </c>
      <c r="BB53" t="s">
        <v>234</v>
      </c>
      <c r="BC53" t="s">
        <v>160</v>
      </c>
      <c r="BD53" s="13">
        <v>0</v>
      </c>
      <c r="BE53" s="13" t="s">
        <v>8</v>
      </c>
      <c r="BF53" s="13" t="s">
        <v>8</v>
      </c>
    </row>
    <row r="54" spans="1:58" x14ac:dyDescent="0.25">
      <c r="A54" s="12" t="s">
        <v>243</v>
      </c>
      <c r="B54" s="12"/>
      <c r="C54" t="s">
        <v>400</v>
      </c>
      <c r="D54" t="s">
        <v>406</v>
      </c>
      <c r="E54" t="s">
        <v>409</v>
      </c>
      <c r="F54" s="64" t="s">
        <v>217</v>
      </c>
      <c r="I54" s="15">
        <v>0</v>
      </c>
      <c r="J54" s="13">
        <v>1</v>
      </c>
      <c r="K54" s="13" t="s">
        <v>255</v>
      </c>
      <c r="L54" s="13">
        <v>0</v>
      </c>
      <c r="M54" s="13" t="s">
        <v>8</v>
      </c>
      <c r="N54" s="13">
        <v>1</v>
      </c>
      <c r="O54" s="13">
        <v>1</v>
      </c>
      <c r="P54" s="13">
        <v>0</v>
      </c>
      <c r="Q54" s="13">
        <v>1</v>
      </c>
      <c r="R54" s="13">
        <v>0</v>
      </c>
      <c r="S54" s="13" t="s">
        <v>8</v>
      </c>
      <c r="T54" s="13" t="s">
        <v>8</v>
      </c>
      <c r="U54" s="20">
        <v>1</v>
      </c>
      <c r="V54" t="s">
        <v>229</v>
      </c>
      <c r="W54">
        <v>6</v>
      </c>
      <c r="X54">
        <v>6</v>
      </c>
      <c r="Y54">
        <v>5</v>
      </c>
      <c r="Z54">
        <v>1</v>
      </c>
      <c r="AA54">
        <f t="shared" si="56"/>
        <v>6</v>
      </c>
      <c r="AB54">
        <v>1</v>
      </c>
      <c r="AC54">
        <v>1</v>
      </c>
      <c r="AD54">
        <v>16</v>
      </c>
      <c r="AE54" t="s">
        <v>94</v>
      </c>
      <c r="AF54">
        <v>1</v>
      </c>
      <c r="AG54">
        <v>8</v>
      </c>
      <c r="AH54" t="s">
        <v>96</v>
      </c>
      <c r="AI54" s="6">
        <v>4727</v>
      </c>
      <c r="AJ54">
        <v>76325</v>
      </c>
      <c r="AK54">
        <f t="shared" si="52"/>
        <v>81052</v>
      </c>
      <c r="AL54">
        <f t="shared" si="60"/>
        <v>2643.7956114331109</v>
      </c>
      <c r="AM54" s="10" t="s">
        <v>105</v>
      </c>
      <c r="AN54">
        <v>125</v>
      </c>
      <c r="AO54">
        <v>1169</v>
      </c>
      <c r="AP54" s="20">
        <v>414</v>
      </c>
      <c r="AQ54">
        <v>32</v>
      </c>
      <c r="AR54">
        <v>256</v>
      </c>
      <c r="AS54">
        <v>128</v>
      </c>
      <c r="AT54" s="20" t="s">
        <v>45</v>
      </c>
      <c r="AU54">
        <f t="shared" si="64"/>
        <v>46</v>
      </c>
      <c r="AV54">
        <f t="shared" si="65"/>
        <v>456</v>
      </c>
      <c r="AW54">
        <f t="shared" si="66"/>
        <v>143</v>
      </c>
      <c r="AX54" s="20" t="s">
        <v>45</v>
      </c>
      <c r="BB54" t="s">
        <v>234</v>
      </c>
      <c r="BC54" t="s">
        <v>160</v>
      </c>
      <c r="BD54" s="13">
        <v>0</v>
      </c>
      <c r="BE54" s="13" t="s">
        <v>8</v>
      </c>
      <c r="BF54" s="13" t="s">
        <v>8</v>
      </c>
    </row>
    <row r="55" spans="1:58" x14ac:dyDescent="0.25">
      <c r="A55" s="12" t="s">
        <v>244</v>
      </c>
      <c r="B55" s="12"/>
      <c r="C55" t="s">
        <v>400</v>
      </c>
      <c r="D55" t="s">
        <v>406</v>
      </c>
      <c r="E55" t="s">
        <v>409</v>
      </c>
      <c r="F55" s="64" t="s">
        <v>218</v>
      </c>
      <c r="I55" s="15">
        <v>0</v>
      </c>
      <c r="J55" s="13">
        <v>1</v>
      </c>
      <c r="K55" s="13" t="s">
        <v>255</v>
      </c>
      <c r="L55" s="13">
        <v>0</v>
      </c>
      <c r="M55" s="13" t="s">
        <v>8</v>
      </c>
      <c r="N55" s="13">
        <v>1</v>
      </c>
      <c r="O55" s="13">
        <v>0</v>
      </c>
      <c r="P55" s="13" t="s">
        <v>8</v>
      </c>
      <c r="Q55" s="13" t="s">
        <v>8</v>
      </c>
      <c r="R55" s="13" t="s">
        <v>8</v>
      </c>
      <c r="S55" s="13" t="s">
        <v>8</v>
      </c>
      <c r="T55" s="13" t="s">
        <v>8</v>
      </c>
      <c r="U55" s="20">
        <v>1</v>
      </c>
      <c r="V55" t="s">
        <v>230</v>
      </c>
      <c r="W55">
        <v>6</v>
      </c>
      <c r="X55">
        <v>6</v>
      </c>
      <c r="Y55">
        <v>5</v>
      </c>
      <c r="Z55">
        <v>1</v>
      </c>
      <c r="AA55">
        <f t="shared" si="56"/>
        <v>6</v>
      </c>
      <c r="AB55">
        <v>1</v>
      </c>
      <c r="AC55">
        <v>3</v>
      </c>
      <c r="AD55">
        <v>8</v>
      </c>
      <c r="AE55" t="s">
        <v>96</v>
      </c>
      <c r="AF55">
        <v>1</v>
      </c>
      <c r="AG55">
        <v>8</v>
      </c>
      <c r="AH55" t="s">
        <v>96</v>
      </c>
      <c r="AI55" s="6">
        <v>74965</v>
      </c>
      <c r="AJ55">
        <v>6087</v>
      </c>
      <c r="AK55">
        <f t="shared" si="52"/>
        <v>81052</v>
      </c>
      <c r="AL55">
        <f t="shared" si="60"/>
        <v>43246.145914876637</v>
      </c>
      <c r="AM55" s="10" t="s">
        <v>105</v>
      </c>
      <c r="AN55">
        <v>125</v>
      </c>
      <c r="AO55">
        <v>1169</v>
      </c>
      <c r="AP55" s="20">
        <v>414</v>
      </c>
      <c r="AQ55">
        <v>96</v>
      </c>
      <c r="AR55">
        <v>784</v>
      </c>
      <c r="AS55">
        <v>384</v>
      </c>
      <c r="AT55" s="20" t="s">
        <v>45</v>
      </c>
      <c r="AU55">
        <f t="shared" si="64"/>
        <v>14</v>
      </c>
      <c r="AV55">
        <f t="shared" si="65"/>
        <v>192</v>
      </c>
      <c r="AW55">
        <f t="shared" si="66"/>
        <v>15</v>
      </c>
      <c r="AX55" s="20" t="s">
        <v>45</v>
      </c>
      <c r="BB55" t="s">
        <v>233</v>
      </c>
      <c r="BC55" t="s">
        <v>160</v>
      </c>
      <c r="BD55" s="13">
        <v>0</v>
      </c>
      <c r="BE55" s="13" t="s">
        <v>8</v>
      </c>
      <c r="BF55" s="13" t="s">
        <v>8</v>
      </c>
    </row>
    <row r="56" spans="1:58" x14ac:dyDescent="0.25">
      <c r="A56" s="12" t="s">
        <v>245</v>
      </c>
      <c r="B56" s="12"/>
      <c r="C56" t="s">
        <v>400</v>
      </c>
      <c r="D56" t="s">
        <v>406</v>
      </c>
      <c r="E56" t="s">
        <v>409</v>
      </c>
      <c r="F56" s="64" t="s">
        <v>219</v>
      </c>
      <c r="I56" s="15">
        <v>0</v>
      </c>
      <c r="J56" s="13">
        <v>1</v>
      </c>
      <c r="K56" s="13" t="s">
        <v>255</v>
      </c>
      <c r="L56" s="13">
        <v>0</v>
      </c>
      <c r="M56" s="13" t="s">
        <v>8</v>
      </c>
      <c r="N56" s="13">
        <v>1</v>
      </c>
      <c r="O56" s="13">
        <v>0</v>
      </c>
      <c r="P56" s="13">
        <v>0</v>
      </c>
      <c r="Q56" s="13">
        <v>0</v>
      </c>
      <c r="R56" s="13">
        <v>0</v>
      </c>
      <c r="S56" s="13" t="s">
        <v>8</v>
      </c>
      <c r="T56" s="13" t="s">
        <v>8</v>
      </c>
      <c r="U56" s="20">
        <v>1</v>
      </c>
      <c r="V56" t="s">
        <v>230</v>
      </c>
      <c r="W56">
        <v>6</v>
      </c>
      <c r="X56">
        <v>6</v>
      </c>
      <c r="Y56">
        <v>5</v>
      </c>
      <c r="Z56">
        <v>1</v>
      </c>
      <c r="AA56">
        <f t="shared" si="56"/>
        <v>6</v>
      </c>
      <c r="AB56">
        <v>1</v>
      </c>
      <c r="AC56">
        <v>3</v>
      </c>
      <c r="AD56">
        <v>8</v>
      </c>
      <c r="AE56" t="s">
        <v>96</v>
      </c>
      <c r="AF56">
        <v>1</v>
      </c>
      <c r="AG56">
        <v>8</v>
      </c>
      <c r="AH56" t="s">
        <v>96</v>
      </c>
      <c r="AI56" s="6">
        <v>23033</v>
      </c>
      <c r="AJ56">
        <v>58019</v>
      </c>
      <c r="AK56">
        <f t="shared" si="52"/>
        <v>81052</v>
      </c>
      <c r="AL56">
        <f t="shared" si="60"/>
        <v>13622.519702807114</v>
      </c>
      <c r="AM56" s="10" t="s">
        <v>105</v>
      </c>
      <c r="AN56">
        <v>125</v>
      </c>
      <c r="AO56">
        <v>1169</v>
      </c>
      <c r="AP56" s="20">
        <v>414</v>
      </c>
      <c r="AQ56">
        <v>64</v>
      </c>
      <c r="AR56">
        <v>512</v>
      </c>
      <c r="AS56">
        <v>256</v>
      </c>
      <c r="AT56" s="20" t="s">
        <v>45</v>
      </c>
      <c r="AU56">
        <f t="shared" si="64"/>
        <v>30</v>
      </c>
      <c r="AV56">
        <f t="shared" si="65"/>
        <v>328</v>
      </c>
      <c r="AW56">
        <f t="shared" si="66"/>
        <v>79</v>
      </c>
      <c r="AX56" s="20" t="s">
        <v>45</v>
      </c>
      <c r="BB56" t="s">
        <v>234</v>
      </c>
      <c r="BC56" t="s">
        <v>160</v>
      </c>
      <c r="BD56" s="13">
        <v>0</v>
      </c>
      <c r="BE56" s="13" t="s">
        <v>8</v>
      </c>
      <c r="BF56" s="13" t="s">
        <v>8</v>
      </c>
    </row>
    <row r="57" spans="1:58" x14ac:dyDescent="0.25">
      <c r="A57" s="12" t="s">
        <v>246</v>
      </c>
      <c r="B57" s="12"/>
      <c r="C57" t="s">
        <v>400</v>
      </c>
      <c r="D57" t="s">
        <v>406</v>
      </c>
      <c r="E57" t="s">
        <v>409</v>
      </c>
      <c r="F57" s="64" t="s">
        <v>220</v>
      </c>
      <c r="I57" s="15">
        <v>0</v>
      </c>
      <c r="J57" s="13">
        <v>1</v>
      </c>
      <c r="K57" s="13" t="s">
        <v>255</v>
      </c>
      <c r="L57" s="13">
        <v>0</v>
      </c>
      <c r="M57" s="13" t="s">
        <v>8</v>
      </c>
      <c r="N57" s="13">
        <v>1</v>
      </c>
      <c r="O57" s="13">
        <v>1</v>
      </c>
      <c r="P57" s="13">
        <v>0</v>
      </c>
      <c r="Q57" s="13">
        <v>1</v>
      </c>
      <c r="R57" s="13">
        <v>0</v>
      </c>
      <c r="S57" s="13" t="s">
        <v>8</v>
      </c>
      <c r="T57" s="13" t="s">
        <v>8</v>
      </c>
      <c r="U57" s="20">
        <v>1</v>
      </c>
      <c r="V57" t="s">
        <v>230</v>
      </c>
      <c r="W57">
        <v>6</v>
      </c>
      <c r="X57">
        <v>6</v>
      </c>
      <c r="Y57">
        <v>5</v>
      </c>
      <c r="Z57">
        <v>1</v>
      </c>
      <c r="AA57">
        <f t="shared" si="56"/>
        <v>6</v>
      </c>
      <c r="AB57">
        <v>1</v>
      </c>
      <c r="AC57">
        <v>3</v>
      </c>
      <c r="AD57">
        <v>8</v>
      </c>
      <c r="AE57" t="s">
        <v>96</v>
      </c>
      <c r="AF57">
        <v>1</v>
      </c>
      <c r="AG57">
        <v>8</v>
      </c>
      <c r="AH57" t="s">
        <v>96</v>
      </c>
      <c r="AI57" s="6">
        <v>4739</v>
      </c>
      <c r="AJ57">
        <v>76313</v>
      </c>
      <c r="AK57">
        <f t="shared" si="52"/>
        <v>81052</v>
      </c>
      <c r="AL57">
        <f t="shared" si="60"/>
        <v>3022.3723042391107</v>
      </c>
      <c r="AM57" s="10" t="s">
        <v>105</v>
      </c>
      <c r="AN57">
        <v>125</v>
      </c>
      <c r="AO57">
        <v>1169</v>
      </c>
      <c r="AP57" s="20">
        <v>414</v>
      </c>
      <c r="AQ57">
        <v>32</v>
      </c>
      <c r="AR57">
        <v>256</v>
      </c>
      <c r="AS57">
        <v>128</v>
      </c>
      <c r="AT57" s="20" t="s">
        <v>45</v>
      </c>
      <c r="AU57">
        <f t="shared" si="64"/>
        <v>46</v>
      </c>
      <c r="AV57">
        <f t="shared" si="65"/>
        <v>456</v>
      </c>
      <c r="AW57">
        <f t="shared" si="66"/>
        <v>143</v>
      </c>
      <c r="AX57" s="20" t="s">
        <v>45</v>
      </c>
      <c r="BB57" t="s">
        <v>234</v>
      </c>
      <c r="BC57" t="s">
        <v>160</v>
      </c>
      <c r="BD57" s="13">
        <v>0</v>
      </c>
      <c r="BE57" s="13" t="s">
        <v>8</v>
      </c>
      <c r="BF57" s="13" t="s">
        <v>8</v>
      </c>
    </row>
    <row r="58" spans="1:58" x14ac:dyDescent="0.25">
      <c r="A58" s="12" t="s">
        <v>247</v>
      </c>
      <c r="B58" s="12"/>
      <c r="C58" t="s">
        <v>400</v>
      </c>
      <c r="D58" t="s">
        <v>406</v>
      </c>
      <c r="E58" t="s">
        <v>409</v>
      </c>
      <c r="F58" s="64" t="s">
        <v>221</v>
      </c>
      <c r="I58" s="15">
        <v>0</v>
      </c>
      <c r="J58" s="13">
        <v>1</v>
      </c>
      <c r="K58" s="13" t="s">
        <v>255</v>
      </c>
      <c r="L58" s="13">
        <v>0</v>
      </c>
      <c r="M58" s="13" t="s">
        <v>8</v>
      </c>
      <c r="N58" s="13">
        <v>1</v>
      </c>
      <c r="O58" s="13">
        <v>1</v>
      </c>
      <c r="P58" s="13">
        <v>0</v>
      </c>
      <c r="Q58" s="13">
        <v>0</v>
      </c>
      <c r="R58" s="13">
        <v>0</v>
      </c>
      <c r="S58" s="13" t="s">
        <v>8</v>
      </c>
      <c r="T58" s="13" t="s">
        <v>8</v>
      </c>
      <c r="U58" s="20">
        <v>1</v>
      </c>
      <c r="V58" t="s">
        <v>231</v>
      </c>
      <c r="W58">
        <v>6</v>
      </c>
      <c r="X58">
        <v>6</v>
      </c>
      <c r="Y58">
        <v>5</v>
      </c>
      <c r="Z58">
        <v>1</v>
      </c>
      <c r="AA58">
        <f t="shared" si="56"/>
        <v>6</v>
      </c>
      <c r="AB58">
        <v>1</v>
      </c>
      <c r="AC58">
        <v>2</v>
      </c>
      <c r="AD58">
        <v>8</v>
      </c>
      <c r="AE58" t="s">
        <v>96</v>
      </c>
      <c r="AF58">
        <v>1</v>
      </c>
      <c r="AG58">
        <v>8</v>
      </c>
      <c r="AH58" t="s">
        <v>96</v>
      </c>
      <c r="AI58" s="6">
        <v>74853</v>
      </c>
      <c r="AJ58">
        <v>6199</v>
      </c>
      <c r="AK58">
        <f t="shared" si="52"/>
        <v>81052</v>
      </c>
      <c r="AL58">
        <f t="shared" si="60"/>
        <v>32811.625819411252</v>
      </c>
      <c r="AM58" s="10" t="s">
        <v>105</v>
      </c>
      <c r="AN58">
        <v>125</v>
      </c>
      <c r="AO58">
        <v>1169</v>
      </c>
      <c r="AP58" s="20">
        <v>414</v>
      </c>
      <c r="AQ58">
        <v>96</v>
      </c>
      <c r="AR58">
        <v>784</v>
      </c>
      <c r="AS58">
        <v>384</v>
      </c>
      <c r="AT58" s="20" t="s">
        <v>45</v>
      </c>
      <c r="AU58">
        <f t="shared" si="64"/>
        <v>14</v>
      </c>
      <c r="AV58">
        <f t="shared" si="65"/>
        <v>192</v>
      </c>
      <c r="AW58">
        <f t="shared" si="66"/>
        <v>15</v>
      </c>
      <c r="AX58" s="20" t="s">
        <v>45</v>
      </c>
      <c r="BB58" t="s">
        <v>233</v>
      </c>
      <c r="BC58" t="s">
        <v>160</v>
      </c>
      <c r="BD58" s="13">
        <v>0</v>
      </c>
      <c r="BE58" s="13" t="s">
        <v>8</v>
      </c>
      <c r="BF58" s="13" t="s">
        <v>8</v>
      </c>
    </row>
    <row r="59" spans="1:58" x14ac:dyDescent="0.25">
      <c r="A59" s="12" t="s">
        <v>248</v>
      </c>
      <c r="B59" s="12"/>
      <c r="C59" t="s">
        <v>400</v>
      </c>
      <c r="D59" t="s">
        <v>406</v>
      </c>
      <c r="E59" t="s">
        <v>409</v>
      </c>
      <c r="F59" s="64" t="s">
        <v>222</v>
      </c>
      <c r="I59" s="15">
        <v>0</v>
      </c>
      <c r="J59" s="13">
        <v>1</v>
      </c>
      <c r="K59" s="13" t="s">
        <v>255</v>
      </c>
      <c r="L59" s="13">
        <v>0</v>
      </c>
      <c r="M59" s="13" t="s">
        <v>8</v>
      </c>
      <c r="N59" s="13">
        <v>1</v>
      </c>
      <c r="O59" s="13">
        <v>0</v>
      </c>
      <c r="P59" s="13">
        <v>0</v>
      </c>
      <c r="Q59" s="13">
        <v>0</v>
      </c>
      <c r="R59" s="13">
        <v>0</v>
      </c>
      <c r="S59" s="13" t="s">
        <v>8</v>
      </c>
      <c r="T59" s="13" t="s">
        <v>8</v>
      </c>
      <c r="U59" s="20">
        <v>1</v>
      </c>
      <c r="V59" t="s">
        <v>231</v>
      </c>
      <c r="W59">
        <v>6</v>
      </c>
      <c r="X59">
        <v>6</v>
      </c>
      <c r="Y59">
        <v>5</v>
      </c>
      <c r="Z59">
        <v>1</v>
      </c>
      <c r="AA59">
        <f t="shared" si="56"/>
        <v>6</v>
      </c>
      <c r="AB59">
        <v>1</v>
      </c>
      <c r="AC59">
        <v>2</v>
      </c>
      <c r="AD59">
        <v>8</v>
      </c>
      <c r="AE59" t="s">
        <v>96</v>
      </c>
      <c r="AF59">
        <v>1</v>
      </c>
      <c r="AG59">
        <v>8</v>
      </c>
      <c r="AH59" t="s">
        <v>96</v>
      </c>
      <c r="AI59" s="6">
        <v>22999</v>
      </c>
      <c r="AJ59">
        <v>58053</v>
      </c>
      <c r="AK59">
        <f t="shared" si="52"/>
        <v>81052</v>
      </c>
      <c r="AL59">
        <f t="shared" si="60"/>
        <v>10593.906160359114</v>
      </c>
      <c r="AM59" s="10" t="s">
        <v>105</v>
      </c>
      <c r="AN59">
        <v>125</v>
      </c>
      <c r="AO59">
        <v>1169</v>
      </c>
      <c r="AP59" s="20">
        <v>414</v>
      </c>
      <c r="AQ59">
        <v>64</v>
      </c>
      <c r="AR59">
        <v>512</v>
      </c>
      <c r="AS59">
        <v>256</v>
      </c>
      <c r="AT59" s="20" t="s">
        <v>45</v>
      </c>
      <c r="AU59">
        <f t="shared" si="64"/>
        <v>30</v>
      </c>
      <c r="AV59">
        <f t="shared" si="65"/>
        <v>328</v>
      </c>
      <c r="AW59">
        <f t="shared" si="66"/>
        <v>79</v>
      </c>
      <c r="AX59" s="20" t="s">
        <v>45</v>
      </c>
      <c r="BB59" t="s">
        <v>234</v>
      </c>
      <c r="BC59" t="s">
        <v>160</v>
      </c>
      <c r="BD59" s="13">
        <v>0</v>
      </c>
      <c r="BE59" s="13" t="s">
        <v>8</v>
      </c>
      <c r="BF59" s="13" t="s">
        <v>8</v>
      </c>
    </row>
    <row r="60" spans="1:58" x14ac:dyDescent="0.25">
      <c r="A60" s="12" t="s">
        <v>249</v>
      </c>
      <c r="B60" s="12"/>
      <c r="C60" t="s">
        <v>400</v>
      </c>
      <c r="D60" t="s">
        <v>406</v>
      </c>
      <c r="E60" t="s">
        <v>409</v>
      </c>
      <c r="F60" s="64" t="s">
        <v>223</v>
      </c>
      <c r="I60" s="15">
        <v>0</v>
      </c>
      <c r="J60" s="13">
        <v>1</v>
      </c>
      <c r="K60" s="13" t="s">
        <v>255</v>
      </c>
      <c r="L60" s="13">
        <v>0</v>
      </c>
      <c r="M60" s="13" t="s">
        <v>8</v>
      </c>
      <c r="N60" s="13">
        <v>1</v>
      </c>
      <c r="O60" s="13">
        <v>1</v>
      </c>
      <c r="P60" s="13">
        <v>1</v>
      </c>
      <c r="Q60" s="13">
        <v>1</v>
      </c>
      <c r="R60" s="13">
        <v>0</v>
      </c>
      <c r="S60" s="13" t="s">
        <v>8</v>
      </c>
      <c r="T60" s="13" t="s">
        <v>8</v>
      </c>
      <c r="U60" s="20">
        <v>1</v>
      </c>
      <c r="V60" t="s">
        <v>231</v>
      </c>
      <c r="W60">
        <v>6</v>
      </c>
      <c r="X60">
        <v>6</v>
      </c>
      <c r="Y60">
        <v>5</v>
      </c>
      <c r="Z60">
        <v>1</v>
      </c>
      <c r="AA60">
        <f t="shared" si="56"/>
        <v>6</v>
      </c>
      <c r="AB60">
        <v>1</v>
      </c>
      <c r="AC60">
        <v>2</v>
      </c>
      <c r="AD60">
        <v>8</v>
      </c>
      <c r="AE60" t="s">
        <v>96</v>
      </c>
      <c r="AF60">
        <v>1</v>
      </c>
      <c r="AG60">
        <v>8</v>
      </c>
      <c r="AH60" t="s">
        <v>96</v>
      </c>
      <c r="AI60" s="6">
        <v>4727</v>
      </c>
      <c r="AJ60">
        <v>76325</v>
      </c>
      <c r="AK60">
        <f t="shared" si="52"/>
        <v>81052</v>
      </c>
      <c r="AL60">
        <f t="shared" si="60"/>
        <v>2643.7956114331109</v>
      </c>
      <c r="AM60" s="10" t="s">
        <v>105</v>
      </c>
      <c r="AN60">
        <v>125</v>
      </c>
      <c r="AO60">
        <v>1169</v>
      </c>
      <c r="AP60" s="20">
        <v>414</v>
      </c>
      <c r="AQ60">
        <v>32</v>
      </c>
      <c r="AR60">
        <v>256</v>
      </c>
      <c r="AS60">
        <v>128</v>
      </c>
      <c r="AT60" s="20" t="s">
        <v>45</v>
      </c>
      <c r="AU60">
        <f t="shared" si="64"/>
        <v>46</v>
      </c>
      <c r="AV60">
        <f t="shared" si="65"/>
        <v>456</v>
      </c>
      <c r="AW60">
        <f t="shared" si="66"/>
        <v>143</v>
      </c>
      <c r="AX60" s="20" t="s">
        <v>45</v>
      </c>
      <c r="BB60" t="s">
        <v>234</v>
      </c>
      <c r="BC60" t="s">
        <v>160</v>
      </c>
      <c r="BD60" s="13">
        <v>0</v>
      </c>
      <c r="BE60" s="13" t="s">
        <v>8</v>
      </c>
      <c r="BF60" s="13" t="s">
        <v>8</v>
      </c>
    </row>
    <row r="61" spans="1:58" x14ac:dyDescent="0.25">
      <c r="A61" s="12" t="s">
        <v>250</v>
      </c>
      <c r="B61" s="12"/>
      <c r="C61" t="s">
        <v>400</v>
      </c>
      <c r="D61" t="s">
        <v>406</v>
      </c>
      <c r="E61" t="s">
        <v>409</v>
      </c>
      <c r="F61" s="64" t="s">
        <v>224</v>
      </c>
      <c r="I61" s="15">
        <v>0</v>
      </c>
      <c r="J61" s="13">
        <v>1</v>
      </c>
      <c r="K61" s="13" t="s">
        <v>255</v>
      </c>
      <c r="L61" s="13">
        <v>0</v>
      </c>
      <c r="M61" s="13" t="s">
        <v>8</v>
      </c>
      <c r="N61" s="13">
        <v>1</v>
      </c>
      <c r="O61" s="13">
        <v>0</v>
      </c>
      <c r="P61" s="13">
        <v>0</v>
      </c>
      <c r="Q61" s="13">
        <v>0</v>
      </c>
      <c r="R61" s="13">
        <v>0</v>
      </c>
      <c r="S61" s="13" t="s">
        <v>8</v>
      </c>
      <c r="T61" s="13" t="s">
        <v>8</v>
      </c>
      <c r="U61" s="20">
        <v>1</v>
      </c>
      <c r="V61" t="s">
        <v>232</v>
      </c>
      <c r="W61">
        <v>6</v>
      </c>
      <c r="X61">
        <v>6</v>
      </c>
      <c r="Y61">
        <v>5</v>
      </c>
      <c r="Z61">
        <v>1</v>
      </c>
      <c r="AA61">
        <f t="shared" si="56"/>
        <v>6</v>
      </c>
      <c r="AB61">
        <v>1</v>
      </c>
      <c r="AC61">
        <v>1</v>
      </c>
      <c r="AD61">
        <v>8</v>
      </c>
      <c r="AE61" t="s">
        <v>96</v>
      </c>
      <c r="AF61">
        <v>1</v>
      </c>
      <c r="AG61">
        <v>8</v>
      </c>
      <c r="AH61" t="s">
        <v>96</v>
      </c>
      <c r="AI61" s="6">
        <v>74743</v>
      </c>
      <c r="AJ61">
        <v>6309</v>
      </c>
      <c r="AK61">
        <f t="shared" si="52"/>
        <v>81052</v>
      </c>
      <c r="AL61">
        <f t="shared" si="60"/>
        <v>22377.105723945871</v>
      </c>
      <c r="AM61" s="10" t="s">
        <v>105</v>
      </c>
      <c r="AN61">
        <v>125</v>
      </c>
      <c r="AO61">
        <v>1169</v>
      </c>
      <c r="AP61" s="20">
        <v>414</v>
      </c>
      <c r="AQ61">
        <v>96</v>
      </c>
      <c r="AR61">
        <v>784</v>
      </c>
      <c r="AS61">
        <v>384</v>
      </c>
      <c r="AT61" s="20" t="s">
        <v>45</v>
      </c>
      <c r="AU61">
        <f t="shared" si="64"/>
        <v>14</v>
      </c>
      <c r="AV61">
        <f t="shared" si="65"/>
        <v>192</v>
      </c>
      <c r="AW61">
        <f t="shared" si="66"/>
        <v>15</v>
      </c>
      <c r="AX61" s="20" t="s">
        <v>45</v>
      </c>
      <c r="BB61" t="s">
        <v>233</v>
      </c>
      <c r="BC61" t="s">
        <v>160</v>
      </c>
      <c r="BD61" s="13">
        <v>0</v>
      </c>
      <c r="BE61" s="13" t="s">
        <v>8</v>
      </c>
      <c r="BF61" s="13" t="s">
        <v>8</v>
      </c>
    </row>
    <row r="62" spans="1:58" x14ac:dyDescent="0.25">
      <c r="A62" s="12" t="s">
        <v>251</v>
      </c>
      <c r="B62" s="12"/>
      <c r="C62" t="s">
        <v>400</v>
      </c>
      <c r="D62" t="s">
        <v>406</v>
      </c>
      <c r="E62" t="s">
        <v>409</v>
      </c>
      <c r="F62" s="64" t="s">
        <v>225</v>
      </c>
      <c r="I62" s="15">
        <v>0</v>
      </c>
      <c r="J62" s="13">
        <v>1</v>
      </c>
      <c r="K62" s="13" t="s">
        <v>255</v>
      </c>
      <c r="L62" s="13">
        <v>0</v>
      </c>
      <c r="M62" s="13" t="s">
        <v>8</v>
      </c>
      <c r="N62" s="13">
        <v>1</v>
      </c>
      <c r="O62" s="13">
        <v>1</v>
      </c>
      <c r="P62" s="13">
        <v>1</v>
      </c>
      <c r="Q62" s="13">
        <v>0</v>
      </c>
      <c r="R62" s="13">
        <v>0</v>
      </c>
      <c r="S62" s="13" t="s">
        <v>8</v>
      </c>
      <c r="T62" s="13" t="s">
        <v>8</v>
      </c>
      <c r="U62" s="20">
        <v>1</v>
      </c>
      <c r="V62" t="s">
        <v>232</v>
      </c>
      <c r="W62">
        <v>6</v>
      </c>
      <c r="X62">
        <v>6</v>
      </c>
      <c r="Y62">
        <v>5</v>
      </c>
      <c r="Z62">
        <v>1</v>
      </c>
      <c r="AA62">
        <f t="shared" si="56"/>
        <v>6</v>
      </c>
      <c r="AB62">
        <v>1</v>
      </c>
      <c r="AC62">
        <v>1</v>
      </c>
      <c r="AD62">
        <v>8</v>
      </c>
      <c r="AE62" t="s">
        <v>96</v>
      </c>
      <c r="AF62">
        <v>1</v>
      </c>
      <c r="AG62">
        <v>8</v>
      </c>
      <c r="AH62" t="s">
        <v>96</v>
      </c>
      <c r="AI62" s="6">
        <v>22967</v>
      </c>
      <c r="AJ62">
        <v>58085</v>
      </c>
      <c r="AK62">
        <f t="shared" si="52"/>
        <v>81052</v>
      </c>
      <c r="AL62">
        <f t="shared" si="60"/>
        <v>7565.2926179111128</v>
      </c>
      <c r="AM62" s="10" t="s">
        <v>105</v>
      </c>
      <c r="AN62">
        <v>125</v>
      </c>
      <c r="AO62">
        <v>1169</v>
      </c>
      <c r="AP62" s="20">
        <v>414</v>
      </c>
      <c r="AQ62">
        <v>64</v>
      </c>
      <c r="AR62">
        <v>512</v>
      </c>
      <c r="AS62">
        <v>256</v>
      </c>
      <c r="AT62" s="20" t="s">
        <v>45</v>
      </c>
      <c r="AU62">
        <f t="shared" si="64"/>
        <v>30</v>
      </c>
      <c r="AV62">
        <f t="shared" si="65"/>
        <v>328</v>
      </c>
      <c r="AW62">
        <f t="shared" si="66"/>
        <v>79</v>
      </c>
      <c r="AX62" s="20" t="s">
        <v>45</v>
      </c>
      <c r="BB62" t="s">
        <v>234</v>
      </c>
      <c r="BC62" t="s">
        <v>160</v>
      </c>
      <c r="BD62" s="13">
        <v>0</v>
      </c>
      <c r="BE62" s="13" t="s">
        <v>8</v>
      </c>
      <c r="BF62" s="13" t="s">
        <v>8</v>
      </c>
    </row>
    <row r="63" spans="1:58" s="4" customFormat="1" x14ac:dyDescent="0.25">
      <c r="A63" s="17" t="s">
        <v>252</v>
      </c>
      <c r="B63" s="17"/>
      <c r="C63" s="4" t="s">
        <v>400</v>
      </c>
      <c r="D63" s="4" t="s">
        <v>406</v>
      </c>
      <c r="E63" s="4" t="s">
        <v>409</v>
      </c>
      <c r="F63" s="65" t="s">
        <v>226</v>
      </c>
      <c r="I63" s="18">
        <v>0</v>
      </c>
      <c r="J63" s="14">
        <v>1</v>
      </c>
      <c r="K63" s="14" t="s">
        <v>255</v>
      </c>
      <c r="L63" s="14">
        <v>0</v>
      </c>
      <c r="M63" s="14" t="s">
        <v>8</v>
      </c>
      <c r="N63" s="14">
        <v>1</v>
      </c>
      <c r="O63" s="14">
        <v>1</v>
      </c>
      <c r="P63" s="14">
        <v>1</v>
      </c>
      <c r="Q63" s="14">
        <v>1</v>
      </c>
      <c r="R63" s="14">
        <v>0</v>
      </c>
      <c r="S63" s="14" t="s">
        <v>8</v>
      </c>
      <c r="T63" s="14" t="s">
        <v>8</v>
      </c>
      <c r="U63" s="22">
        <v>1</v>
      </c>
      <c r="V63" s="4" t="s">
        <v>232</v>
      </c>
      <c r="W63" s="4">
        <v>6</v>
      </c>
      <c r="X63" s="4">
        <v>6</v>
      </c>
      <c r="Y63" s="4">
        <v>5</v>
      </c>
      <c r="Z63" s="4">
        <v>1</v>
      </c>
      <c r="AA63" s="4">
        <f t="shared" si="56"/>
        <v>6</v>
      </c>
      <c r="AB63" s="4">
        <v>1</v>
      </c>
      <c r="AC63" s="4">
        <v>1</v>
      </c>
      <c r="AD63" s="4">
        <v>8</v>
      </c>
      <c r="AE63" s="4" t="s">
        <v>96</v>
      </c>
      <c r="AF63" s="4">
        <v>1</v>
      </c>
      <c r="AG63" s="4">
        <v>8</v>
      </c>
      <c r="AH63" s="4" t="s">
        <v>96</v>
      </c>
      <c r="AI63" s="7">
        <v>4727</v>
      </c>
      <c r="AJ63" s="4">
        <v>76325</v>
      </c>
      <c r="AK63" s="4">
        <f t="shared" si="52"/>
        <v>81052</v>
      </c>
      <c r="AL63" s="4">
        <f t="shared" si="60"/>
        <v>2265.2189186271103</v>
      </c>
      <c r="AM63" s="29" t="s">
        <v>105</v>
      </c>
      <c r="AN63" s="4">
        <v>125</v>
      </c>
      <c r="AO63" s="4">
        <v>1169</v>
      </c>
      <c r="AP63" s="22">
        <v>414</v>
      </c>
      <c r="AQ63" s="4">
        <v>32</v>
      </c>
      <c r="AR63" s="4">
        <v>256</v>
      </c>
      <c r="AS63" s="4">
        <v>128</v>
      </c>
      <c r="AT63" s="22" t="s">
        <v>45</v>
      </c>
      <c r="AU63" s="4">
        <f t="shared" si="64"/>
        <v>46</v>
      </c>
      <c r="AV63" s="4">
        <f t="shared" si="65"/>
        <v>456</v>
      </c>
      <c r="AW63" s="4">
        <f t="shared" si="66"/>
        <v>143</v>
      </c>
      <c r="AX63" s="22" t="s">
        <v>45</v>
      </c>
      <c r="BA63" s="29"/>
      <c r="BB63" s="4" t="s">
        <v>234</v>
      </c>
      <c r="BC63" s="4" t="s">
        <v>160</v>
      </c>
      <c r="BD63" s="14">
        <v>0</v>
      </c>
      <c r="BE63" s="14" t="s">
        <v>8</v>
      </c>
      <c r="BF63" s="14" t="s">
        <v>8</v>
      </c>
    </row>
    <row r="64" spans="1:58" s="32" customFormat="1" x14ac:dyDescent="0.25">
      <c r="A64" s="31" t="s">
        <v>267</v>
      </c>
      <c r="B64" s="31"/>
      <c r="C64" s="32" t="s">
        <v>400</v>
      </c>
      <c r="D64" s="32" t="s">
        <v>406</v>
      </c>
      <c r="E64" s="32" t="s">
        <v>409</v>
      </c>
      <c r="F64" s="66" t="s">
        <v>270</v>
      </c>
      <c r="G64" s="32" t="s">
        <v>265</v>
      </c>
      <c r="H64" s="32" t="s">
        <v>271</v>
      </c>
      <c r="I64" s="33">
        <v>1</v>
      </c>
      <c r="J64" s="32">
        <v>0</v>
      </c>
      <c r="K64" s="34" t="s">
        <v>8</v>
      </c>
      <c r="L64" s="32">
        <v>0</v>
      </c>
      <c r="M64" s="34" t="s">
        <v>8</v>
      </c>
      <c r="N64" s="32">
        <v>1</v>
      </c>
      <c r="O64" s="32">
        <v>1</v>
      </c>
      <c r="P64" s="32">
        <v>1</v>
      </c>
      <c r="Q64" s="32">
        <v>1</v>
      </c>
      <c r="R64" s="32">
        <v>1</v>
      </c>
      <c r="S64" s="32" t="s">
        <v>117</v>
      </c>
      <c r="T64" s="32" t="s">
        <v>117</v>
      </c>
      <c r="U64" s="35">
        <v>1</v>
      </c>
      <c r="V64" s="32" t="s">
        <v>268</v>
      </c>
      <c r="W64" s="32">
        <v>6</v>
      </c>
      <c r="X64" s="32">
        <v>6</v>
      </c>
      <c r="Y64" s="32">
        <v>5</v>
      </c>
      <c r="Z64" s="32">
        <v>1</v>
      </c>
      <c r="AA64" s="32">
        <v>6</v>
      </c>
      <c r="AB64" s="32">
        <v>1</v>
      </c>
      <c r="AC64" s="32">
        <v>1</v>
      </c>
      <c r="AD64" s="32">
        <v>16</v>
      </c>
      <c r="AE64" s="32" t="s">
        <v>94</v>
      </c>
      <c r="AF64" s="32">
        <v>1</v>
      </c>
      <c r="AG64" s="32">
        <v>8</v>
      </c>
      <c r="AH64" s="32" t="s">
        <v>96</v>
      </c>
      <c r="AI64" s="33" t="s">
        <v>117</v>
      </c>
      <c r="AJ64" s="32" t="s">
        <v>117</v>
      </c>
      <c r="AK64" s="32" t="s">
        <v>117</v>
      </c>
      <c r="AL64" s="32">
        <f xml:space="preserve"> 1508.06553301511 + 0.00210606006752809 * (AQ64*AR64*AS64) * (AA64 / 5) + 441</f>
        <v>74990.706201272769</v>
      </c>
      <c r="AM64" s="36" t="s">
        <v>105</v>
      </c>
      <c r="AN64" s="32">
        <v>125</v>
      </c>
      <c r="AO64" s="32">
        <v>1169</v>
      </c>
      <c r="AP64" s="35">
        <v>414</v>
      </c>
      <c r="AQ64" s="32">
        <v>96</v>
      </c>
      <c r="AR64" s="32">
        <v>784</v>
      </c>
      <c r="AS64" s="32">
        <v>384</v>
      </c>
      <c r="AT64" s="35" t="s">
        <v>45</v>
      </c>
      <c r="AU64" s="32">
        <f t="shared" ref="AU64" si="67" xml:space="preserve"> _xlfn.FLOOR.MATH((AN64 - AQ64) / 2)</f>
        <v>14</v>
      </c>
      <c r="AV64" s="32">
        <f t="shared" ref="AV64" si="68" xml:space="preserve"> _xlfn.FLOOR.MATH((AO64 - AR64) / 2)</f>
        <v>192</v>
      </c>
      <c r="AW64" s="32">
        <f t="shared" ref="AW64" si="69" xml:space="preserve"> _xlfn.FLOOR.MATH((AP64 - AS64) / 2)</f>
        <v>15</v>
      </c>
      <c r="AX64" s="35" t="s">
        <v>45</v>
      </c>
      <c r="BA64" s="36"/>
      <c r="BB64" s="32" t="s">
        <v>266</v>
      </c>
      <c r="BC64" s="32" t="s">
        <v>160</v>
      </c>
      <c r="BD64" s="32">
        <v>0</v>
      </c>
      <c r="BE64" s="34" t="s">
        <v>8</v>
      </c>
      <c r="BF64" s="34" t="s">
        <v>8</v>
      </c>
    </row>
    <row r="65" spans="1:58" x14ac:dyDescent="0.25">
      <c r="A65" s="12" t="s">
        <v>269</v>
      </c>
      <c r="B65" s="12"/>
      <c r="C65" t="s">
        <v>401</v>
      </c>
      <c r="D65" t="s">
        <v>406</v>
      </c>
      <c r="E65" t="s">
        <v>409</v>
      </c>
      <c r="F65" s="64" t="s">
        <v>272</v>
      </c>
      <c r="G65" t="s">
        <v>273</v>
      </c>
      <c r="H65" t="s">
        <v>276</v>
      </c>
      <c r="I65" s="6">
        <v>0</v>
      </c>
      <c r="J65">
        <v>1</v>
      </c>
      <c r="K65" s="13" t="s">
        <v>277</v>
      </c>
      <c r="L65">
        <v>0</v>
      </c>
      <c r="M65" s="13" t="s">
        <v>8</v>
      </c>
      <c r="N65" t="s">
        <v>8</v>
      </c>
      <c r="O65" s="13" t="s">
        <v>8</v>
      </c>
      <c r="P65" t="s">
        <v>8</v>
      </c>
      <c r="Q65" s="13" t="s">
        <v>8</v>
      </c>
      <c r="R65" t="s">
        <v>8</v>
      </c>
      <c r="S65" s="13" t="s">
        <v>8</v>
      </c>
      <c r="T65" s="13" t="s">
        <v>8</v>
      </c>
      <c r="U65" s="23">
        <v>0</v>
      </c>
      <c r="V65" t="s">
        <v>268</v>
      </c>
      <c r="W65">
        <v>1</v>
      </c>
      <c r="X65" t="s">
        <v>8</v>
      </c>
      <c r="Y65">
        <v>5</v>
      </c>
      <c r="Z65">
        <v>1</v>
      </c>
      <c r="AA65">
        <v>6</v>
      </c>
      <c r="AB65">
        <v>1</v>
      </c>
      <c r="AC65">
        <v>1</v>
      </c>
      <c r="AD65">
        <v>16</v>
      </c>
      <c r="AE65" t="s">
        <v>94</v>
      </c>
      <c r="AF65">
        <v>1</v>
      </c>
      <c r="AG65">
        <v>8</v>
      </c>
      <c r="AH65" t="s">
        <v>96</v>
      </c>
      <c r="AI65" s="6" t="s">
        <v>8</v>
      </c>
      <c r="AJ65" t="s">
        <v>8</v>
      </c>
      <c r="AK65" t="s">
        <v>8</v>
      </c>
      <c r="AL65" t="s">
        <v>278</v>
      </c>
      <c r="AM65" s="10" t="s">
        <v>105</v>
      </c>
      <c r="AN65">
        <v>125</v>
      </c>
      <c r="AO65">
        <v>1169</v>
      </c>
      <c r="AP65" s="20">
        <v>414</v>
      </c>
      <c r="AQ65">
        <v>80</v>
      </c>
      <c r="AR65">
        <v>170</v>
      </c>
      <c r="AS65">
        <v>170</v>
      </c>
      <c r="AT65" s="20" t="s">
        <v>8</v>
      </c>
      <c r="AU65">
        <v>40</v>
      </c>
      <c r="AV65">
        <v>90</v>
      </c>
      <c r="AW65">
        <v>90</v>
      </c>
      <c r="AX65" s="20" t="s">
        <v>8</v>
      </c>
      <c r="AY65">
        <f>AQ65-AU65</f>
        <v>40</v>
      </c>
      <c r="AZ65">
        <f t="shared" ref="AZ65:BA65" si="70">AR65-AV65</f>
        <v>80</v>
      </c>
      <c r="BA65" s="10">
        <f t="shared" si="70"/>
        <v>80</v>
      </c>
      <c r="BB65" t="s">
        <v>279</v>
      </c>
      <c r="BC65" t="s">
        <v>280</v>
      </c>
      <c r="BD65" s="13">
        <v>1</v>
      </c>
      <c r="BE65" t="s">
        <v>281</v>
      </c>
      <c r="BF65" t="s">
        <v>283</v>
      </c>
    </row>
    <row r="66" spans="1:58" x14ac:dyDescent="0.25">
      <c r="A66" s="12" t="s">
        <v>274</v>
      </c>
      <c r="B66" s="12"/>
      <c r="C66" t="s">
        <v>401</v>
      </c>
      <c r="D66" t="s">
        <v>406</v>
      </c>
      <c r="E66" t="s">
        <v>409</v>
      </c>
      <c r="F66" s="64" t="s">
        <v>275</v>
      </c>
      <c r="G66" s="12" t="s">
        <v>275</v>
      </c>
      <c r="H66" t="s">
        <v>288</v>
      </c>
      <c r="I66" s="6">
        <v>0</v>
      </c>
      <c r="J66" s="12">
        <v>1</v>
      </c>
      <c r="K66" s="13" t="s">
        <v>185</v>
      </c>
      <c r="L66" s="12">
        <v>0</v>
      </c>
      <c r="M66" s="13" t="s">
        <v>8</v>
      </c>
      <c r="N66" t="s">
        <v>8</v>
      </c>
      <c r="O66" s="13" t="s">
        <v>8</v>
      </c>
      <c r="P66" t="s">
        <v>8</v>
      </c>
      <c r="Q66" s="13" t="s">
        <v>8</v>
      </c>
      <c r="R66" t="s">
        <v>8</v>
      </c>
      <c r="S66" s="13" t="s">
        <v>8</v>
      </c>
      <c r="T66" s="13" t="s">
        <v>8</v>
      </c>
      <c r="U66" s="23">
        <v>0</v>
      </c>
      <c r="V66" t="s">
        <v>268</v>
      </c>
      <c r="W66">
        <v>1</v>
      </c>
      <c r="X66">
        <v>156</v>
      </c>
      <c r="Y66">
        <v>5</v>
      </c>
      <c r="Z66">
        <v>1</v>
      </c>
      <c r="AA66">
        <v>6</v>
      </c>
      <c r="AB66">
        <v>1</v>
      </c>
      <c r="AC66">
        <v>1</v>
      </c>
      <c r="AD66">
        <v>16</v>
      </c>
      <c r="AE66" t="s">
        <v>94</v>
      </c>
      <c r="AF66">
        <v>1</v>
      </c>
      <c r="AG66">
        <v>8</v>
      </c>
      <c r="AH66" t="s">
        <v>96</v>
      </c>
      <c r="AI66" s="6" t="s">
        <v>8</v>
      </c>
      <c r="AJ66" t="s">
        <v>8</v>
      </c>
      <c r="AK66" t="s">
        <v>8</v>
      </c>
      <c r="AL66" t="s">
        <v>278</v>
      </c>
      <c r="AM66" s="10" t="s">
        <v>105</v>
      </c>
      <c r="AN66">
        <v>125</v>
      </c>
      <c r="AO66">
        <v>1169</v>
      </c>
      <c r="AP66" s="20">
        <v>414</v>
      </c>
      <c r="AQ66">
        <v>80</v>
      </c>
      <c r="AR66">
        <v>170</v>
      </c>
      <c r="AS66">
        <v>170</v>
      </c>
      <c r="AT66" s="20" t="s">
        <v>8</v>
      </c>
      <c r="AU66">
        <v>40</v>
      </c>
      <c r="AV66">
        <v>90</v>
      </c>
      <c r="AW66">
        <v>90</v>
      </c>
      <c r="AX66" s="20" t="s">
        <v>8</v>
      </c>
      <c r="AY66">
        <f t="shared" ref="AY66:AY73" si="71">AQ66-AU66</f>
        <v>40</v>
      </c>
      <c r="AZ66">
        <f t="shared" ref="AZ66:AZ74" si="72">AR66-AV66</f>
        <v>80</v>
      </c>
      <c r="BA66" s="10">
        <f t="shared" ref="BA66:BA74" si="73">AS66-AW66</f>
        <v>80</v>
      </c>
      <c r="BB66" t="s">
        <v>279</v>
      </c>
      <c r="BC66" t="s">
        <v>280</v>
      </c>
      <c r="BD66">
        <v>1</v>
      </c>
      <c r="BE66" s="13" t="s">
        <v>284</v>
      </c>
      <c r="BF66" s="13" t="s">
        <v>285</v>
      </c>
    </row>
    <row r="67" spans="1:58" x14ac:dyDescent="0.25">
      <c r="A67" s="12" t="s">
        <v>289</v>
      </c>
      <c r="B67" s="12"/>
      <c r="C67" t="s">
        <v>401</v>
      </c>
      <c r="D67" t="s">
        <v>406</v>
      </c>
      <c r="E67" t="s">
        <v>409</v>
      </c>
      <c r="F67" s="64" t="s">
        <v>309</v>
      </c>
      <c r="G67" s="12" t="s">
        <v>309</v>
      </c>
      <c r="H67" t="s">
        <v>291</v>
      </c>
      <c r="I67" s="6">
        <v>0</v>
      </c>
      <c r="J67">
        <v>1</v>
      </c>
      <c r="K67" s="13" t="s">
        <v>185</v>
      </c>
      <c r="L67" s="12">
        <v>0</v>
      </c>
      <c r="M67" s="13" t="s">
        <v>8</v>
      </c>
      <c r="N67" t="s">
        <v>8</v>
      </c>
      <c r="O67" s="13" t="s">
        <v>8</v>
      </c>
      <c r="P67" t="s">
        <v>8</v>
      </c>
      <c r="Q67" s="13" t="s">
        <v>8</v>
      </c>
      <c r="R67" t="s">
        <v>8</v>
      </c>
      <c r="S67" s="13" t="s">
        <v>8</v>
      </c>
      <c r="T67" s="13" t="s">
        <v>8</v>
      </c>
      <c r="U67" s="23">
        <v>0</v>
      </c>
      <c r="V67" t="s">
        <v>268</v>
      </c>
      <c r="W67">
        <v>1</v>
      </c>
      <c r="X67">
        <v>48</v>
      </c>
      <c r="Y67">
        <v>5</v>
      </c>
      <c r="Z67">
        <v>1</v>
      </c>
      <c r="AA67">
        <v>6</v>
      </c>
      <c r="AB67">
        <v>1</v>
      </c>
      <c r="AC67">
        <v>1</v>
      </c>
      <c r="AD67">
        <v>16</v>
      </c>
      <c r="AE67" t="s">
        <v>94</v>
      </c>
      <c r="AF67">
        <v>1</v>
      </c>
      <c r="AG67">
        <v>8</v>
      </c>
      <c r="AH67" t="s">
        <v>96</v>
      </c>
      <c r="AI67" s="6" t="s">
        <v>8</v>
      </c>
      <c r="AJ67" t="s">
        <v>8</v>
      </c>
      <c r="AK67" t="s">
        <v>8</v>
      </c>
      <c r="AL67" t="s">
        <v>278</v>
      </c>
      <c r="AM67" s="10" t="s">
        <v>105</v>
      </c>
      <c r="AN67">
        <v>125</v>
      </c>
      <c r="AO67">
        <v>1169</v>
      </c>
      <c r="AP67" s="20">
        <v>414</v>
      </c>
      <c r="AQ67">
        <v>96</v>
      </c>
      <c r="AR67">
        <v>784</v>
      </c>
      <c r="AS67">
        <v>384</v>
      </c>
      <c r="AT67" s="20" t="s">
        <v>8</v>
      </c>
      <c r="AU67">
        <v>14</v>
      </c>
      <c r="AV67">
        <v>192</v>
      </c>
      <c r="AW67">
        <v>15</v>
      </c>
      <c r="AX67" s="20" t="s">
        <v>8</v>
      </c>
      <c r="AY67">
        <f t="shared" si="71"/>
        <v>82</v>
      </c>
      <c r="AZ67">
        <f t="shared" si="72"/>
        <v>592</v>
      </c>
      <c r="BA67" s="10">
        <f t="shared" si="73"/>
        <v>369</v>
      </c>
      <c r="BB67" t="s">
        <v>286</v>
      </c>
      <c r="BC67" t="s">
        <v>287</v>
      </c>
      <c r="BD67">
        <v>1</v>
      </c>
      <c r="BE67" t="s">
        <v>290</v>
      </c>
      <c r="BF67" t="s">
        <v>285</v>
      </c>
    </row>
    <row r="68" spans="1:58" x14ac:dyDescent="0.25">
      <c r="A68" s="12" t="s">
        <v>292</v>
      </c>
      <c r="B68" s="12"/>
      <c r="C68" t="s">
        <v>401</v>
      </c>
      <c r="D68" t="s">
        <v>406</v>
      </c>
      <c r="E68" t="s">
        <v>409</v>
      </c>
      <c r="F68" s="64" t="s">
        <v>310</v>
      </c>
      <c r="G68" s="12" t="s">
        <v>310</v>
      </c>
      <c r="H68" t="s">
        <v>303</v>
      </c>
      <c r="I68" s="6">
        <v>0</v>
      </c>
      <c r="J68">
        <v>1</v>
      </c>
      <c r="K68" s="13" t="s">
        <v>294</v>
      </c>
      <c r="L68">
        <v>0</v>
      </c>
      <c r="M68" s="13" t="s">
        <v>8</v>
      </c>
      <c r="N68" t="s">
        <v>8</v>
      </c>
      <c r="O68" s="13" t="s">
        <v>8</v>
      </c>
      <c r="P68" t="s">
        <v>8</v>
      </c>
      <c r="Q68" s="13" t="s">
        <v>8</v>
      </c>
      <c r="R68" t="s">
        <v>8</v>
      </c>
      <c r="S68" s="13" t="s">
        <v>8</v>
      </c>
      <c r="T68" s="13" t="s">
        <v>8</v>
      </c>
      <c r="U68" s="23">
        <v>0</v>
      </c>
      <c r="V68" t="s">
        <v>268</v>
      </c>
      <c r="W68">
        <v>1</v>
      </c>
      <c r="X68">
        <v>27</v>
      </c>
      <c r="Y68">
        <v>5</v>
      </c>
      <c r="Z68">
        <v>1</v>
      </c>
      <c r="AA68">
        <v>6</v>
      </c>
      <c r="AB68">
        <v>1</v>
      </c>
      <c r="AC68">
        <v>1</v>
      </c>
      <c r="AD68">
        <v>16</v>
      </c>
      <c r="AE68" t="s">
        <v>94</v>
      </c>
      <c r="AF68">
        <v>1</v>
      </c>
      <c r="AG68">
        <v>8</v>
      </c>
      <c r="AH68" t="s">
        <v>96</v>
      </c>
      <c r="AI68" s="6" t="s">
        <v>8</v>
      </c>
      <c r="AJ68" t="s">
        <v>8</v>
      </c>
      <c r="AK68" t="s">
        <v>8</v>
      </c>
      <c r="AL68" t="s">
        <v>278</v>
      </c>
      <c r="AM68" s="10" t="s">
        <v>105</v>
      </c>
      <c r="AN68">
        <v>125</v>
      </c>
      <c r="AO68">
        <v>1169</v>
      </c>
      <c r="AP68" s="20">
        <v>414</v>
      </c>
      <c r="AQ68">
        <v>80</v>
      </c>
      <c r="AR68">
        <v>600</v>
      </c>
      <c r="AS68">
        <v>224</v>
      </c>
      <c r="AT68" s="20" t="s">
        <v>8</v>
      </c>
      <c r="AU68">
        <v>40</v>
      </c>
      <c r="AV68">
        <v>560</v>
      </c>
      <c r="AW68">
        <v>176</v>
      </c>
      <c r="AX68" s="20" t="s">
        <v>8</v>
      </c>
      <c r="AY68">
        <f t="shared" si="71"/>
        <v>40</v>
      </c>
      <c r="AZ68">
        <f t="shared" si="72"/>
        <v>40</v>
      </c>
      <c r="BA68" s="10">
        <f t="shared" si="73"/>
        <v>48</v>
      </c>
      <c r="BB68" t="s">
        <v>295</v>
      </c>
      <c r="BC68" t="s">
        <v>295</v>
      </c>
      <c r="BD68">
        <v>1</v>
      </c>
      <c r="BE68" s="13" t="s">
        <v>296</v>
      </c>
      <c r="BF68" t="s">
        <v>285</v>
      </c>
    </row>
    <row r="69" spans="1:58" x14ac:dyDescent="0.25">
      <c r="A69" s="12" t="s">
        <v>293</v>
      </c>
      <c r="B69" s="12"/>
      <c r="C69" t="s">
        <v>401</v>
      </c>
      <c r="D69" t="s">
        <v>406</v>
      </c>
      <c r="E69" t="s">
        <v>409</v>
      </c>
      <c r="F69" s="64" t="s">
        <v>312</v>
      </c>
      <c r="G69" s="12" t="s">
        <v>311</v>
      </c>
      <c r="H69" t="s">
        <v>315</v>
      </c>
      <c r="I69" s="6">
        <v>0</v>
      </c>
      <c r="J69">
        <v>1</v>
      </c>
      <c r="K69" s="13" t="s">
        <v>294</v>
      </c>
      <c r="L69">
        <v>0</v>
      </c>
      <c r="M69" t="s">
        <v>8</v>
      </c>
      <c r="N69" s="12" t="s">
        <v>8</v>
      </c>
      <c r="O69" t="s">
        <v>8</v>
      </c>
      <c r="P69" s="12" t="s">
        <v>8</v>
      </c>
      <c r="Q69" t="s">
        <v>8</v>
      </c>
      <c r="R69" s="12" t="s">
        <v>8</v>
      </c>
      <c r="S69" t="s">
        <v>8</v>
      </c>
      <c r="T69" s="12" t="s">
        <v>8</v>
      </c>
      <c r="U69" s="20">
        <v>0</v>
      </c>
      <c r="V69" t="s">
        <v>268</v>
      </c>
      <c r="W69">
        <v>1</v>
      </c>
      <c r="X69">
        <v>27</v>
      </c>
      <c r="Y69">
        <v>5</v>
      </c>
      <c r="Z69">
        <v>1</v>
      </c>
      <c r="AA69">
        <v>6</v>
      </c>
      <c r="AB69">
        <v>1</v>
      </c>
      <c r="AC69">
        <v>1</v>
      </c>
      <c r="AD69">
        <v>16</v>
      </c>
      <c r="AE69" t="s">
        <v>94</v>
      </c>
      <c r="AF69">
        <v>1</v>
      </c>
      <c r="AG69">
        <v>8</v>
      </c>
      <c r="AH69" t="s">
        <v>96</v>
      </c>
      <c r="AI69" s="6" t="s">
        <v>8</v>
      </c>
      <c r="AJ69" s="12" t="s">
        <v>8</v>
      </c>
      <c r="AK69" t="s">
        <v>8</v>
      </c>
      <c r="AL69" t="s">
        <v>278</v>
      </c>
      <c r="AM69" s="10" t="s">
        <v>105</v>
      </c>
      <c r="AN69">
        <v>125</v>
      </c>
      <c r="AO69">
        <v>1169</v>
      </c>
      <c r="AP69" s="20">
        <v>414</v>
      </c>
      <c r="AQ69">
        <v>80</v>
      </c>
      <c r="AR69">
        <v>600</v>
      </c>
      <c r="AS69">
        <v>224</v>
      </c>
      <c r="AT69" s="25" t="s">
        <v>8</v>
      </c>
      <c r="AU69">
        <v>32</v>
      </c>
      <c r="AV69">
        <v>288</v>
      </c>
      <c r="AW69">
        <v>96</v>
      </c>
      <c r="AX69" s="25" t="s">
        <v>8</v>
      </c>
      <c r="AY69">
        <f t="shared" si="71"/>
        <v>48</v>
      </c>
      <c r="AZ69">
        <f t="shared" si="72"/>
        <v>312</v>
      </c>
      <c r="BA69" s="10">
        <f t="shared" si="73"/>
        <v>128</v>
      </c>
      <c r="BB69" t="s">
        <v>297</v>
      </c>
      <c r="BC69" t="s">
        <v>300</v>
      </c>
      <c r="BD69">
        <v>1</v>
      </c>
      <c r="BE69" t="s">
        <v>296</v>
      </c>
      <c r="BF69" t="s">
        <v>285</v>
      </c>
    </row>
    <row r="70" spans="1:58" x14ac:dyDescent="0.25">
      <c r="A70" s="12" t="s">
        <v>298</v>
      </c>
      <c r="B70" s="12"/>
      <c r="C70" t="s">
        <v>401</v>
      </c>
      <c r="D70" t="s">
        <v>406</v>
      </c>
      <c r="E70" t="s">
        <v>409</v>
      </c>
      <c r="F70" s="64" t="s">
        <v>312</v>
      </c>
      <c r="G70" s="12" t="s">
        <v>311</v>
      </c>
      <c r="H70" t="s">
        <v>315</v>
      </c>
      <c r="I70" s="6">
        <v>0</v>
      </c>
      <c r="J70">
        <v>1</v>
      </c>
      <c r="K70" s="13" t="s">
        <v>294</v>
      </c>
      <c r="L70">
        <v>0</v>
      </c>
      <c r="M70" t="s">
        <v>8</v>
      </c>
      <c r="N70" s="12" t="s">
        <v>8</v>
      </c>
      <c r="O70" t="s">
        <v>8</v>
      </c>
      <c r="P70" s="12" t="s">
        <v>8</v>
      </c>
      <c r="Q70" t="s">
        <v>8</v>
      </c>
      <c r="R70" s="12" t="s">
        <v>8</v>
      </c>
      <c r="S70" t="s">
        <v>8</v>
      </c>
      <c r="T70" s="12" t="s">
        <v>8</v>
      </c>
      <c r="U70" s="20">
        <v>0</v>
      </c>
      <c r="V70" t="s">
        <v>268</v>
      </c>
      <c r="W70">
        <v>1</v>
      </c>
      <c r="X70">
        <v>48</v>
      </c>
      <c r="Y70">
        <v>5</v>
      </c>
      <c r="Z70">
        <v>1</v>
      </c>
      <c r="AA70">
        <v>6</v>
      </c>
      <c r="AB70">
        <v>1</v>
      </c>
      <c r="AC70">
        <v>1</v>
      </c>
      <c r="AD70">
        <v>16</v>
      </c>
      <c r="AE70" t="s">
        <v>94</v>
      </c>
      <c r="AF70">
        <v>1</v>
      </c>
      <c r="AG70">
        <v>8</v>
      </c>
      <c r="AH70" t="s">
        <v>96</v>
      </c>
      <c r="AI70" s="6" t="s">
        <v>8</v>
      </c>
      <c r="AJ70" s="12" t="s">
        <v>8</v>
      </c>
      <c r="AK70" t="s">
        <v>8</v>
      </c>
      <c r="AL70" t="s">
        <v>278</v>
      </c>
      <c r="AM70" s="10" t="s">
        <v>105</v>
      </c>
      <c r="AN70">
        <v>125</v>
      </c>
      <c r="AO70">
        <v>1169</v>
      </c>
      <c r="AP70" s="20">
        <v>414</v>
      </c>
      <c r="AQ70">
        <v>80</v>
      </c>
      <c r="AR70">
        <v>600</v>
      </c>
      <c r="AS70">
        <v>224</v>
      </c>
      <c r="AT70" s="25" t="s">
        <v>8</v>
      </c>
      <c r="AU70">
        <f t="shared" ref="AU70" si="74" xml:space="preserve"> _xlfn.FLOOR.MATH((AN70 - AQ70) / 2)</f>
        <v>22</v>
      </c>
      <c r="AV70">
        <f t="shared" ref="AV70" si="75" xml:space="preserve"> _xlfn.FLOOR.MATH((AO70 - AR70) / 2)</f>
        <v>284</v>
      </c>
      <c r="AW70">
        <f t="shared" ref="AW70" si="76" xml:space="preserve"> _xlfn.FLOOR.MATH((AP70 - AS70) / 2)</f>
        <v>95</v>
      </c>
      <c r="AX70" s="25" t="s">
        <v>8</v>
      </c>
      <c r="AY70">
        <f t="shared" si="71"/>
        <v>58</v>
      </c>
      <c r="AZ70">
        <f t="shared" si="72"/>
        <v>316</v>
      </c>
      <c r="BA70" s="10">
        <f t="shared" si="73"/>
        <v>129</v>
      </c>
      <c r="BB70" t="s">
        <v>297</v>
      </c>
      <c r="BC70" t="s">
        <v>160</v>
      </c>
      <c r="BD70">
        <v>1</v>
      </c>
      <c r="BE70" t="s">
        <v>296</v>
      </c>
      <c r="BF70" t="s">
        <v>285</v>
      </c>
    </row>
    <row r="71" spans="1:58" x14ac:dyDescent="0.25">
      <c r="A71" s="12" t="s">
        <v>299</v>
      </c>
      <c r="B71" s="12"/>
      <c r="C71" t="s">
        <v>401</v>
      </c>
      <c r="D71" t="s">
        <v>406</v>
      </c>
      <c r="E71" t="s">
        <v>409</v>
      </c>
      <c r="F71" s="64" t="s">
        <v>313</v>
      </c>
      <c r="G71" s="12" t="s">
        <v>314</v>
      </c>
      <c r="H71" t="s">
        <v>316</v>
      </c>
      <c r="I71" s="6">
        <v>0</v>
      </c>
      <c r="J71">
        <v>1</v>
      </c>
      <c r="K71" s="13" t="s">
        <v>294</v>
      </c>
      <c r="L71">
        <v>0</v>
      </c>
      <c r="M71" t="s">
        <v>8</v>
      </c>
      <c r="N71" s="12" t="s">
        <v>8</v>
      </c>
      <c r="O71" t="s">
        <v>8</v>
      </c>
      <c r="P71" s="12" t="s">
        <v>8</v>
      </c>
      <c r="Q71" t="s">
        <v>8</v>
      </c>
      <c r="R71" s="12" t="s">
        <v>8</v>
      </c>
      <c r="S71" t="s">
        <v>8</v>
      </c>
      <c r="T71" s="12" t="s">
        <v>8</v>
      </c>
      <c r="U71" s="20">
        <v>0</v>
      </c>
      <c r="V71" t="s">
        <v>268</v>
      </c>
      <c r="W71">
        <v>1</v>
      </c>
      <c r="X71">
        <v>64</v>
      </c>
      <c r="Y71">
        <v>5</v>
      </c>
      <c r="Z71">
        <v>1</v>
      </c>
      <c r="AA71">
        <v>6</v>
      </c>
      <c r="AB71">
        <v>1</v>
      </c>
      <c r="AC71">
        <v>1</v>
      </c>
      <c r="AD71">
        <v>16</v>
      </c>
      <c r="AE71" t="s">
        <v>94</v>
      </c>
      <c r="AF71">
        <v>1</v>
      </c>
      <c r="AG71">
        <v>8</v>
      </c>
      <c r="AH71" t="s">
        <v>96</v>
      </c>
      <c r="AI71" s="6" t="s">
        <v>8</v>
      </c>
      <c r="AJ71" s="12" t="s">
        <v>8</v>
      </c>
      <c r="AK71" t="s">
        <v>8</v>
      </c>
      <c r="AL71" t="s">
        <v>278</v>
      </c>
      <c r="AM71" s="10" t="s">
        <v>105</v>
      </c>
      <c r="AN71">
        <v>125</v>
      </c>
      <c r="AO71">
        <v>1169</v>
      </c>
      <c r="AP71" s="20">
        <v>414</v>
      </c>
      <c r="AQ71">
        <v>80</v>
      </c>
      <c r="AR71">
        <v>600</v>
      </c>
      <c r="AS71">
        <v>224</v>
      </c>
      <c r="AT71" s="25" t="s">
        <v>8</v>
      </c>
      <c r="AU71">
        <v>16</v>
      </c>
      <c r="AV71">
        <v>272</v>
      </c>
      <c r="AW71">
        <v>80</v>
      </c>
      <c r="AX71" s="25" t="s">
        <v>8</v>
      </c>
      <c r="AY71">
        <f t="shared" si="71"/>
        <v>64</v>
      </c>
      <c r="AZ71">
        <f t="shared" si="72"/>
        <v>328</v>
      </c>
      <c r="BA71" s="10">
        <f t="shared" si="73"/>
        <v>144</v>
      </c>
      <c r="BB71" t="s">
        <v>297</v>
      </c>
      <c r="BC71" t="s">
        <v>301</v>
      </c>
      <c r="BD71">
        <v>1</v>
      </c>
      <c r="BE71" t="s">
        <v>296</v>
      </c>
      <c r="BF71" t="s">
        <v>285</v>
      </c>
    </row>
    <row r="72" spans="1:58" x14ac:dyDescent="0.25">
      <c r="A72" s="12" t="s">
        <v>302</v>
      </c>
      <c r="B72" s="12"/>
      <c r="C72" t="s">
        <v>401</v>
      </c>
      <c r="D72" t="s">
        <v>406</v>
      </c>
      <c r="E72" t="s">
        <v>409</v>
      </c>
      <c r="F72" s="64" t="s">
        <v>312</v>
      </c>
      <c r="G72" s="12" t="s">
        <v>320</v>
      </c>
      <c r="H72" t="s">
        <v>315</v>
      </c>
      <c r="I72" s="6">
        <v>0</v>
      </c>
      <c r="J72">
        <v>1</v>
      </c>
      <c r="K72" s="13" t="s">
        <v>294</v>
      </c>
      <c r="L72">
        <v>0</v>
      </c>
      <c r="M72" t="s">
        <v>8</v>
      </c>
      <c r="N72" s="12" t="s">
        <v>8</v>
      </c>
      <c r="O72" t="s">
        <v>8</v>
      </c>
      <c r="P72" s="12" t="s">
        <v>8</v>
      </c>
      <c r="Q72" t="s">
        <v>8</v>
      </c>
      <c r="R72" s="12" t="s">
        <v>8</v>
      </c>
      <c r="S72" t="s">
        <v>8</v>
      </c>
      <c r="T72" s="12" t="s">
        <v>8</v>
      </c>
      <c r="U72" s="20">
        <v>0</v>
      </c>
      <c r="V72" t="s">
        <v>268</v>
      </c>
      <c r="W72">
        <v>1</v>
      </c>
      <c r="X72" t="s">
        <v>8</v>
      </c>
      <c r="Y72">
        <v>5</v>
      </c>
      <c r="Z72">
        <v>1</v>
      </c>
      <c r="AA72">
        <v>6</v>
      </c>
      <c r="AB72">
        <v>1</v>
      </c>
      <c r="AC72">
        <v>1</v>
      </c>
      <c r="AD72">
        <v>16</v>
      </c>
      <c r="AE72" t="s">
        <v>94</v>
      </c>
      <c r="AF72">
        <v>1</v>
      </c>
      <c r="AG72">
        <v>8</v>
      </c>
      <c r="AH72" t="s">
        <v>96</v>
      </c>
      <c r="AI72" s="6" t="s">
        <v>8</v>
      </c>
      <c r="AJ72" s="12" t="s">
        <v>8</v>
      </c>
      <c r="AK72" t="s">
        <v>8</v>
      </c>
      <c r="AL72" t="s">
        <v>278</v>
      </c>
      <c r="AM72" s="10" t="s">
        <v>105</v>
      </c>
      <c r="AN72">
        <v>125</v>
      </c>
      <c r="AO72">
        <v>1169</v>
      </c>
      <c r="AP72" s="20">
        <v>414</v>
      </c>
      <c r="AQ72">
        <v>96</v>
      </c>
      <c r="AR72">
        <v>784</v>
      </c>
      <c r="AS72">
        <v>384</v>
      </c>
      <c r="AT72" s="25" t="s">
        <v>8</v>
      </c>
      <c r="AU72">
        <v>0</v>
      </c>
      <c r="AV72">
        <v>0</v>
      </c>
      <c r="AW72">
        <v>0</v>
      </c>
      <c r="AX72" s="25" t="s">
        <v>8</v>
      </c>
      <c r="AY72">
        <f t="shared" si="71"/>
        <v>96</v>
      </c>
      <c r="AZ72">
        <f t="shared" si="72"/>
        <v>784</v>
      </c>
      <c r="BA72" s="10">
        <f t="shared" si="73"/>
        <v>384</v>
      </c>
      <c r="BB72" t="s">
        <v>286</v>
      </c>
      <c r="BC72" t="s">
        <v>304</v>
      </c>
      <c r="BD72">
        <v>1</v>
      </c>
      <c r="BE72" t="s">
        <v>308</v>
      </c>
      <c r="BF72" t="s">
        <v>317</v>
      </c>
    </row>
    <row r="73" spans="1:58" x14ac:dyDescent="0.25">
      <c r="A73" s="12" t="s">
        <v>321</v>
      </c>
      <c r="B73" s="12"/>
      <c r="C73" t="s">
        <v>401</v>
      </c>
      <c r="D73" t="s">
        <v>406</v>
      </c>
      <c r="E73" t="s">
        <v>409</v>
      </c>
      <c r="F73" s="64" t="s">
        <v>310</v>
      </c>
      <c r="G73" s="12" t="s">
        <v>310</v>
      </c>
      <c r="H73" t="s">
        <v>324</v>
      </c>
      <c r="I73" s="6">
        <v>0</v>
      </c>
      <c r="J73">
        <v>1</v>
      </c>
      <c r="K73" s="13" t="s">
        <v>294</v>
      </c>
      <c r="L73">
        <v>0</v>
      </c>
      <c r="M73" t="s">
        <v>8</v>
      </c>
      <c r="N73" s="12" t="s">
        <v>8</v>
      </c>
      <c r="O73" t="s">
        <v>8</v>
      </c>
      <c r="P73" s="12" t="s">
        <v>8</v>
      </c>
      <c r="Q73" t="s">
        <v>8</v>
      </c>
      <c r="R73" s="12" t="s">
        <v>8</v>
      </c>
      <c r="S73" t="s">
        <v>8</v>
      </c>
      <c r="T73" s="12" t="s">
        <v>8</v>
      </c>
      <c r="U73" s="20">
        <v>0</v>
      </c>
      <c r="V73" t="s">
        <v>268</v>
      </c>
      <c r="W73">
        <v>1</v>
      </c>
      <c r="X73">
        <v>700</v>
      </c>
      <c r="Y73">
        <v>5</v>
      </c>
      <c r="Z73">
        <v>1</v>
      </c>
      <c r="AA73">
        <v>6</v>
      </c>
      <c r="AB73">
        <v>1</v>
      </c>
      <c r="AC73">
        <v>1</v>
      </c>
      <c r="AD73">
        <v>16</v>
      </c>
      <c r="AE73" t="s">
        <v>94</v>
      </c>
      <c r="AF73">
        <v>1</v>
      </c>
      <c r="AG73">
        <v>8</v>
      </c>
      <c r="AH73" t="s">
        <v>96</v>
      </c>
      <c r="AI73" s="6" t="s">
        <v>8</v>
      </c>
      <c r="AJ73" s="12" t="s">
        <v>8</v>
      </c>
      <c r="AK73" t="s">
        <v>8</v>
      </c>
      <c r="AL73" t="s">
        <v>278</v>
      </c>
      <c r="AM73" s="10" t="s">
        <v>105</v>
      </c>
      <c r="AN73">
        <v>125</v>
      </c>
      <c r="AO73">
        <v>1169</v>
      </c>
      <c r="AP73" s="20">
        <v>414</v>
      </c>
      <c r="AQ73">
        <f>AQ64-(AU73*2)</f>
        <v>64</v>
      </c>
      <c r="AR73">
        <f>AR64-(AV73*2)</f>
        <v>752</v>
      </c>
      <c r="AS73">
        <f>AS64-(AW73*2)</f>
        <v>352</v>
      </c>
      <c r="AT73" s="25" t="s">
        <v>8</v>
      </c>
      <c r="AU73">
        <v>16</v>
      </c>
      <c r="AV73">
        <v>16</v>
      </c>
      <c r="AW73">
        <v>16</v>
      </c>
      <c r="AX73" s="25" t="s">
        <v>8</v>
      </c>
      <c r="AY73">
        <f t="shared" si="71"/>
        <v>48</v>
      </c>
      <c r="AZ73">
        <f t="shared" si="72"/>
        <v>736</v>
      </c>
      <c r="BA73" s="10">
        <f t="shared" si="73"/>
        <v>336</v>
      </c>
      <c r="BB73" t="s">
        <v>318</v>
      </c>
      <c r="BC73" t="s">
        <v>319</v>
      </c>
      <c r="BD73">
        <v>1</v>
      </c>
      <c r="BE73" t="s">
        <v>322</v>
      </c>
      <c r="BF73" t="s">
        <v>285</v>
      </c>
    </row>
    <row r="74" spans="1:58" s="4" customFormat="1" x14ac:dyDescent="0.25">
      <c r="A74" s="17" t="s">
        <v>323</v>
      </c>
      <c r="B74" s="17"/>
      <c r="C74" s="4" t="s">
        <v>401</v>
      </c>
      <c r="D74" s="4" t="s">
        <v>406</v>
      </c>
      <c r="E74" s="4" t="s">
        <v>409</v>
      </c>
      <c r="F74" s="65" t="s">
        <v>310</v>
      </c>
      <c r="G74" s="17" t="s">
        <v>310</v>
      </c>
      <c r="H74" s="4" t="s">
        <v>329</v>
      </c>
      <c r="I74" s="7">
        <v>0</v>
      </c>
      <c r="J74" s="4">
        <v>1</v>
      </c>
      <c r="K74" s="14" t="s">
        <v>294</v>
      </c>
      <c r="L74" s="4">
        <v>0</v>
      </c>
      <c r="M74" s="4" t="s">
        <v>8</v>
      </c>
      <c r="N74" s="17" t="s">
        <v>8</v>
      </c>
      <c r="O74" s="4" t="s">
        <v>8</v>
      </c>
      <c r="P74" s="17" t="s">
        <v>8</v>
      </c>
      <c r="Q74" s="4" t="s">
        <v>8</v>
      </c>
      <c r="R74" s="17" t="s">
        <v>8</v>
      </c>
      <c r="S74" s="4" t="s">
        <v>8</v>
      </c>
      <c r="T74" s="17" t="s">
        <v>8</v>
      </c>
      <c r="U74" s="22">
        <v>0</v>
      </c>
      <c r="V74" s="4" t="s">
        <v>268</v>
      </c>
      <c r="W74" s="4">
        <v>1</v>
      </c>
      <c r="X74" s="4">
        <v>8</v>
      </c>
      <c r="Y74" s="4">
        <v>5</v>
      </c>
      <c r="Z74" s="4">
        <v>1</v>
      </c>
      <c r="AA74" s="4">
        <v>6</v>
      </c>
      <c r="AB74" s="4">
        <v>1</v>
      </c>
      <c r="AC74" s="4">
        <v>1</v>
      </c>
      <c r="AD74" s="4">
        <v>16</v>
      </c>
      <c r="AE74" s="4" t="s">
        <v>94</v>
      </c>
      <c r="AF74" s="4">
        <v>1</v>
      </c>
      <c r="AG74" s="4">
        <v>8</v>
      </c>
      <c r="AH74" s="4" t="s">
        <v>96</v>
      </c>
      <c r="AI74" s="7" t="s">
        <v>8</v>
      </c>
      <c r="AJ74" s="17" t="s">
        <v>8</v>
      </c>
      <c r="AK74" s="4" t="s">
        <v>8</v>
      </c>
      <c r="AL74" s="4" t="s">
        <v>278</v>
      </c>
      <c r="AM74" s="29" t="s">
        <v>105</v>
      </c>
      <c r="AN74" s="4">
        <v>125</v>
      </c>
      <c r="AO74" s="4">
        <v>1169</v>
      </c>
      <c r="AP74" s="22">
        <v>414</v>
      </c>
      <c r="AQ74" s="4">
        <v>80</v>
      </c>
      <c r="AR74" s="4">
        <v>752</v>
      </c>
      <c r="AS74" s="4">
        <v>256</v>
      </c>
      <c r="AT74" s="30" t="s">
        <v>8</v>
      </c>
      <c r="AU74" s="4">
        <v>45</v>
      </c>
      <c r="AV74" s="4">
        <v>417</v>
      </c>
      <c r="AW74" s="4">
        <v>158</v>
      </c>
      <c r="AX74" s="30" t="s">
        <v>8</v>
      </c>
      <c r="AY74" s="4">
        <f>AQ74-AU74</f>
        <v>35</v>
      </c>
      <c r="AZ74" s="4">
        <f t="shared" si="72"/>
        <v>335</v>
      </c>
      <c r="BA74" s="29">
        <f t="shared" si="73"/>
        <v>98</v>
      </c>
      <c r="BB74" s="4" t="s">
        <v>326</v>
      </c>
      <c r="BC74" s="4" t="s">
        <v>327</v>
      </c>
      <c r="BD74" s="4">
        <v>1</v>
      </c>
      <c r="BE74" s="4" t="s">
        <v>328</v>
      </c>
      <c r="BF74" s="4" t="s">
        <v>285</v>
      </c>
    </row>
    <row r="75" spans="1:58" x14ac:dyDescent="0.25">
      <c r="A75" s="12" t="s">
        <v>331</v>
      </c>
      <c r="B75" s="12"/>
      <c r="C75" t="s">
        <v>401</v>
      </c>
      <c r="D75" t="s">
        <v>406</v>
      </c>
      <c r="E75" t="s">
        <v>409</v>
      </c>
      <c r="F75" s="64" t="s">
        <v>332</v>
      </c>
      <c r="G75" s="12" t="s">
        <v>333</v>
      </c>
      <c r="H75" s="12" t="s">
        <v>344</v>
      </c>
      <c r="I75" s="6">
        <v>0</v>
      </c>
      <c r="J75" s="12">
        <v>1</v>
      </c>
      <c r="K75" t="s">
        <v>342</v>
      </c>
      <c r="L75">
        <v>0</v>
      </c>
      <c r="M75" t="s">
        <v>8</v>
      </c>
      <c r="N75" t="s">
        <v>8</v>
      </c>
      <c r="O75" t="s">
        <v>8</v>
      </c>
      <c r="P75" t="s">
        <v>8</v>
      </c>
      <c r="Q75" t="s">
        <v>8</v>
      </c>
      <c r="R75" t="s">
        <v>8</v>
      </c>
      <c r="S75" t="s">
        <v>8</v>
      </c>
      <c r="T75" t="s">
        <v>8</v>
      </c>
      <c r="U75" s="20">
        <v>0</v>
      </c>
      <c r="V75" t="s">
        <v>341</v>
      </c>
      <c r="W75" t="s">
        <v>340</v>
      </c>
      <c r="X75" t="s">
        <v>8</v>
      </c>
      <c r="Y75" t="s">
        <v>8</v>
      </c>
      <c r="Z75" t="s">
        <v>8</v>
      </c>
      <c r="AA75" t="s">
        <v>8</v>
      </c>
      <c r="AB75">
        <v>4</v>
      </c>
      <c r="AC75" t="s">
        <v>340</v>
      </c>
      <c r="AD75" t="s">
        <v>339</v>
      </c>
      <c r="AE75" t="s">
        <v>339</v>
      </c>
      <c r="AF75" t="s">
        <v>339</v>
      </c>
      <c r="AG75" t="s">
        <v>339</v>
      </c>
      <c r="AH75" t="s">
        <v>339</v>
      </c>
      <c r="AI75" s="6" t="s">
        <v>8</v>
      </c>
      <c r="AJ75" t="s">
        <v>8</v>
      </c>
      <c r="AK75" t="s">
        <v>8</v>
      </c>
      <c r="AL75" t="s">
        <v>8</v>
      </c>
      <c r="AN75" t="s">
        <v>339</v>
      </c>
      <c r="AO75" t="s">
        <v>339</v>
      </c>
      <c r="AP75" s="20" t="s">
        <v>339</v>
      </c>
      <c r="AQ75">
        <v>80</v>
      </c>
      <c r="AR75">
        <v>170</v>
      </c>
      <c r="AS75">
        <v>170</v>
      </c>
      <c r="AT75" s="20" t="s">
        <v>8</v>
      </c>
      <c r="AU75">
        <v>40</v>
      </c>
      <c r="AV75">
        <v>90</v>
      </c>
      <c r="AW75">
        <v>90</v>
      </c>
      <c r="AX75" s="20" t="s">
        <v>8</v>
      </c>
      <c r="AY75">
        <f>AQ75-AU75</f>
        <v>40</v>
      </c>
      <c r="AZ75">
        <f t="shared" ref="AZ75" si="77">AR75-AV75</f>
        <v>80</v>
      </c>
      <c r="BA75" s="10">
        <f t="shared" ref="BA75:BA76" si="78">AS75-AW75</f>
        <v>80</v>
      </c>
      <c r="BB75" t="s">
        <v>338</v>
      </c>
      <c r="BC75" t="s">
        <v>337</v>
      </c>
      <c r="BD75">
        <v>1</v>
      </c>
      <c r="BE75" t="s">
        <v>336</v>
      </c>
      <c r="BF75" t="s">
        <v>335</v>
      </c>
    </row>
    <row r="76" spans="1:58" x14ac:dyDescent="0.25">
      <c r="A76" s="12" t="s">
        <v>334</v>
      </c>
      <c r="B76" s="12"/>
      <c r="C76" t="s">
        <v>401</v>
      </c>
      <c r="D76" t="s">
        <v>406</v>
      </c>
      <c r="E76" t="s">
        <v>409</v>
      </c>
      <c r="F76" s="64" t="s">
        <v>343</v>
      </c>
      <c r="G76" s="12" t="s">
        <v>333</v>
      </c>
      <c r="H76" s="12" t="s">
        <v>345</v>
      </c>
      <c r="I76" s="6">
        <v>0</v>
      </c>
      <c r="J76" s="12">
        <v>1</v>
      </c>
      <c r="K76" t="s">
        <v>397</v>
      </c>
      <c r="L76">
        <v>0</v>
      </c>
      <c r="M76" t="s">
        <v>8</v>
      </c>
      <c r="N76" t="s">
        <v>8</v>
      </c>
      <c r="O76" t="s">
        <v>8</v>
      </c>
      <c r="P76" t="s">
        <v>8</v>
      </c>
      <c r="Q76" t="s">
        <v>8</v>
      </c>
      <c r="R76" t="s">
        <v>8</v>
      </c>
      <c r="S76" t="s">
        <v>8</v>
      </c>
      <c r="T76" t="s">
        <v>8</v>
      </c>
      <c r="U76" s="20">
        <v>0</v>
      </c>
      <c r="V76" t="s">
        <v>341</v>
      </c>
      <c r="W76" t="s">
        <v>340</v>
      </c>
      <c r="X76" t="s">
        <v>8</v>
      </c>
      <c r="Y76" t="s">
        <v>8</v>
      </c>
      <c r="Z76" t="s">
        <v>8</v>
      </c>
      <c r="AA76" t="s">
        <v>8</v>
      </c>
      <c r="AB76">
        <v>4</v>
      </c>
      <c r="AC76" t="s">
        <v>340</v>
      </c>
      <c r="AD76" t="s">
        <v>339</v>
      </c>
      <c r="AE76" t="s">
        <v>339</v>
      </c>
      <c r="AF76" t="s">
        <v>339</v>
      </c>
      <c r="AG76" t="s">
        <v>339</v>
      </c>
      <c r="AH76" t="s">
        <v>339</v>
      </c>
      <c r="AI76" s="6" t="s">
        <v>8</v>
      </c>
      <c r="AJ76" t="s">
        <v>8</v>
      </c>
      <c r="AK76" t="s">
        <v>8</v>
      </c>
      <c r="AL76" t="s">
        <v>8</v>
      </c>
      <c r="AN76" t="s">
        <v>339</v>
      </c>
      <c r="AO76" t="s">
        <v>339</v>
      </c>
      <c r="AP76" s="20" t="s">
        <v>339</v>
      </c>
      <c r="AQ76">
        <v>80</v>
      </c>
      <c r="AR76">
        <v>170</v>
      </c>
      <c r="AS76">
        <v>170</v>
      </c>
      <c r="AT76" s="20" t="s">
        <v>8</v>
      </c>
      <c r="AU76">
        <v>40</v>
      </c>
      <c r="AV76">
        <v>90</v>
      </c>
      <c r="AW76">
        <v>90</v>
      </c>
      <c r="AX76" s="20" t="s">
        <v>8</v>
      </c>
      <c r="AY76">
        <f>AQ76-AU76</f>
        <v>40</v>
      </c>
      <c r="AZ76">
        <f>AR76-AV76</f>
        <v>80</v>
      </c>
      <c r="BA76" s="10">
        <f t="shared" si="78"/>
        <v>80</v>
      </c>
      <c r="BB76" t="s">
        <v>338</v>
      </c>
      <c r="BC76" t="s">
        <v>337</v>
      </c>
      <c r="BD76">
        <v>1</v>
      </c>
      <c r="BE76" t="s">
        <v>347</v>
      </c>
      <c r="BF76" t="s">
        <v>346</v>
      </c>
    </row>
    <row r="77" spans="1:58" x14ac:dyDescent="0.25">
      <c r="A77" s="12" t="s">
        <v>350</v>
      </c>
      <c r="B77" s="12"/>
      <c r="BE77" t="s">
        <v>348</v>
      </c>
    </row>
    <row r="78" spans="1:58" x14ac:dyDescent="0.25">
      <c r="A78" s="12" t="s">
        <v>350</v>
      </c>
      <c r="B78" s="12"/>
      <c r="BE78" t="s">
        <v>349</v>
      </c>
    </row>
    <row r="79" spans="1:58" x14ac:dyDescent="0.25">
      <c r="A79" s="12" t="s">
        <v>351</v>
      </c>
      <c r="B79" s="12"/>
      <c r="C79" t="s">
        <v>400</v>
      </c>
      <c r="D79" t="s">
        <v>406</v>
      </c>
      <c r="E79" t="s">
        <v>409</v>
      </c>
      <c r="F79" s="64" t="s">
        <v>352</v>
      </c>
      <c r="G79" s="12" t="s">
        <v>353</v>
      </c>
      <c r="H79" t="s">
        <v>316</v>
      </c>
      <c r="I79" s="6">
        <v>0</v>
      </c>
      <c r="J79" s="12">
        <v>1</v>
      </c>
      <c r="K79" s="13" t="s">
        <v>294</v>
      </c>
      <c r="L79">
        <v>0</v>
      </c>
      <c r="M79" t="s">
        <v>8</v>
      </c>
      <c r="N79" s="12" t="s">
        <v>8</v>
      </c>
      <c r="O79" t="s">
        <v>8</v>
      </c>
      <c r="P79" s="12" t="s">
        <v>8</v>
      </c>
      <c r="Q79" t="s">
        <v>8</v>
      </c>
      <c r="R79" s="12" t="s">
        <v>8</v>
      </c>
      <c r="S79" t="s">
        <v>8</v>
      </c>
      <c r="T79" s="12" t="s">
        <v>8</v>
      </c>
      <c r="U79" s="20">
        <v>0</v>
      </c>
      <c r="V79" t="s">
        <v>341</v>
      </c>
      <c r="W79" t="s">
        <v>340</v>
      </c>
      <c r="X79" t="s">
        <v>8</v>
      </c>
      <c r="Y79" t="s">
        <v>363</v>
      </c>
      <c r="Z79" t="s">
        <v>363</v>
      </c>
      <c r="AA79" t="s">
        <v>364</v>
      </c>
      <c r="AB79">
        <v>4</v>
      </c>
      <c r="AC79" t="s">
        <v>340</v>
      </c>
      <c r="AD79" t="s">
        <v>339</v>
      </c>
      <c r="AE79" t="s">
        <v>339</v>
      </c>
      <c r="AF79" t="s">
        <v>339</v>
      </c>
      <c r="AG79" t="s">
        <v>339</v>
      </c>
      <c r="AH79" t="s">
        <v>339</v>
      </c>
      <c r="AI79" s="6" t="s">
        <v>8</v>
      </c>
      <c r="AJ79" t="s">
        <v>8</v>
      </c>
      <c r="AK79" t="s">
        <v>8</v>
      </c>
      <c r="AL79" t="s">
        <v>8</v>
      </c>
      <c r="AN79" t="s">
        <v>117</v>
      </c>
      <c r="AO79" t="s">
        <v>117</v>
      </c>
      <c r="AP79" s="20" t="s">
        <v>117</v>
      </c>
      <c r="AQ79">
        <v>80</v>
      </c>
      <c r="AR79">
        <v>170</v>
      </c>
      <c r="AS79">
        <v>170</v>
      </c>
      <c r="AT79" s="20" t="s">
        <v>45</v>
      </c>
      <c r="AU79">
        <v>20</v>
      </c>
      <c r="AV79">
        <v>40</v>
      </c>
      <c r="AW79">
        <v>40</v>
      </c>
      <c r="AX79" s="20" t="s">
        <v>45</v>
      </c>
      <c r="AY79">
        <f t="shared" ref="AY79:AZ80" si="79">AQ79-AU79</f>
        <v>60</v>
      </c>
      <c r="AZ79">
        <f t="shared" si="79"/>
        <v>130</v>
      </c>
      <c r="BA79" s="10">
        <f t="shared" ref="BA79:BA80" si="80">AS79-AW79</f>
        <v>130</v>
      </c>
      <c r="BB79" t="s">
        <v>355</v>
      </c>
      <c r="BC79" t="s">
        <v>354</v>
      </c>
      <c r="BD79">
        <v>1</v>
      </c>
      <c r="BE79" t="s">
        <v>356</v>
      </c>
      <c r="BF79" t="s">
        <v>285</v>
      </c>
    </row>
    <row r="80" spans="1:58" x14ac:dyDescent="0.25">
      <c r="A80" s="12" t="s">
        <v>361</v>
      </c>
      <c r="B80" s="12"/>
      <c r="C80" t="s">
        <v>400</v>
      </c>
      <c r="D80" t="s">
        <v>406</v>
      </c>
      <c r="E80" t="s">
        <v>409</v>
      </c>
      <c r="F80" s="64" t="s">
        <v>362</v>
      </c>
      <c r="G80" s="12" t="s">
        <v>353</v>
      </c>
      <c r="H80" s="12" t="s">
        <v>367</v>
      </c>
      <c r="I80" s="6">
        <v>0</v>
      </c>
      <c r="J80" s="12">
        <v>1</v>
      </c>
      <c r="K80" t="s">
        <v>368</v>
      </c>
      <c r="L80">
        <v>0</v>
      </c>
      <c r="M80" t="s">
        <v>8</v>
      </c>
      <c r="N80">
        <v>1</v>
      </c>
      <c r="O80">
        <v>1</v>
      </c>
      <c r="P80">
        <v>1</v>
      </c>
      <c r="Q80">
        <v>0</v>
      </c>
      <c r="R80">
        <v>0</v>
      </c>
      <c r="S80" t="s">
        <v>8</v>
      </c>
      <c r="T80" s="12" t="s">
        <v>8</v>
      </c>
      <c r="U80" s="20">
        <v>1</v>
      </c>
      <c r="V80" t="s">
        <v>341</v>
      </c>
      <c r="W80" t="s">
        <v>340</v>
      </c>
      <c r="X80" t="s">
        <v>363</v>
      </c>
      <c r="Y80" t="s">
        <v>363</v>
      </c>
      <c r="Z80" t="s">
        <v>363</v>
      </c>
      <c r="AA80" t="s">
        <v>364</v>
      </c>
      <c r="AB80">
        <v>4</v>
      </c>
      <c r="AC80" t="s">
        <v>340</v>
      </c>
      <c r="AD80" t="s">
        <v>339</v>
      </c>
      <c r="AE80" t="s">
        <v>339</v>
      </c>
      <c r="AF80" t="s">
        <v>339</v>
      </c>
      <c r="AG80" t="s">
        <v>339</v>
      </c>
      <c r="AH80" t="s">
        <v>339</v>
      </c>
      <c r="AI80" s="6" t="s">
        <v>363</v>
      </c>
      <c r="AJ80" t="s">
        <v>363</v>
      </c>
      <c r="AK80" t="s">
        <v>363</v>
      </c>
      <c r="AL80" t="s">
        <v>363</v>
      </c>
      <c r="AM80" s="10" t="s">
        <v>363</v>
      </c>
      <c r="AN80" t="s">
        <v>358</v>
      </c>
      <c r="AO80" t="s">
        <v>359</v>
      </c>
      <c r="AP80" s="20" t="s">
        <v>360</v>
      </c>
      <c r="AQ80">
        <v>80</v>
      </c>
      <c r="AR80">
        <v>240</v>
      </c>
      <c r="AS80">
        <v>240</v>
      </c>
      <c r="AT80" s="20" t="s">
        <v>45</v>
      </c>
      <c r="AU80">
        <v>64</v>
      </c>
      <c r="AV80">
        <v>144</v>
      </c>
      <c r="AW80">
        <v>144</v>
      </c>
      <c r="AX80" s="20" t="s">
        <v>45</v>
      </c>
      <c r="AY80">
        <f t="shared" si="79"/>
        <v>16</v>
      </c>
      <c r="AZ80">
        <f t="shared" si="79"/>
        <v>96</v>
      </c>
      <c r="BA80" s="10">
        <f t="shared" si="80"/>
        <v>96</v>
      </c>
      <c r="BB80" t="s">
        <v>63</v>
      </c>
      <c r="BC80" t="s">
        <v>357</v>
      </c>
      <c r="BD80">
        <v>0</v>
      </c>
      <c r="BE80" t="s">
        <v>8</v>
      </c>
      <c r="BF80" t="s">
        <v>8</v>
      </c>
    </row>
    <row r="81" spans="1:58" x14ac:dyDescent="0.25">
      <c r="A81" s="12" t="s">
        <v>365</v>
      </c>
      <c r="B81" s="12"/>
      <c r="C81" t="s">
        <v>400</v>
      </c>
      <c r="D81" t="s">
        <v>406</v>
      </c>
      <c r="E81" t="s">
        <v>409</v>
      </c>
      <c r="F81" s="64" t="s">
        <v>366</v>
      </c>
      <c r="G81" s="12" t="s">
        <v>353</v>
      </c>
      <c r="H81" s="12" t="s">
        <v>367</v>
      </c>
      <c r="I81" s="6">
        <v>1</v>
      </c>
      <c r="J81" s="12">
        <v>0</v>
      </c>
      <c r="K81" t="s">
        <v>8</v>
      </c>
      <c r="L81">
        <v>0</v>
      </c>
      <c r="M81" t="s">
        <v>8</v>
      </c>
      <c r="N81">
        <v>1</v>
      </c>
      <c r="O81">
        <v>1</v>
      </c>
      <c r="P81">
        <v>1</v>
      </c>
      <c r="Q81">
        <v>1</v>
      </c>
      <c r="R81">
        <v>0</v>
      </c>
      <c r="S81" t="s">
        <v>8</v>
      </c>
      <c r="T81" s="12" t="s">
        <v>8</v>
      </c>
      <c r="U81" s="20">
        <v>0</v>
      </c>
      <c r="V81" t="s">
        <v>341</v>
      </c>
      <c r="W81" t="s">
        <v>340</v>
      </c>
      <c r="X81" t="s">
        <v>363</v>
      </c>
      <c r="Y81" t="s">
        <v>363</v>
      </c>
      <c r="Z81" t="s">
        <v>363</v>
      </c>
      <c r="AA81" t="s">
        <v>364</v>
      </c>
      <c r="AB81">
        <v>4</v>
      </c>
      <c r="AC81" t="s">
        <v>340</v>
      </c>
      <c r="AD81" t="s">
        <v>339</v>
      </c>
      <c r="AE81" t="s">
        <v>339</v>
      </c>
      <c r="AF81" t="s">
        <v>339</v>
      </c>
      <c r="AG81" t="s">
        <v>339</v>
      </c>
      <c r="AH81" t="s">
        <v>339</v>
      </c>
      <c r="AI81" s="6" t="s">
        <v>363</v>
      </c>
      <c r="AJ81" t="s">
        <v>363</v>
      </c>
      <c r="AK81" t="s">
        <v>363</v>
      </c>
      <c r="AL81" t="s">
        <v>363</v>
      </c>
      <c r="AM81" s="10" t="s">
        <v>363</v>
      </c>
      <c r="AN81" t="s">
        <v>358</v>
      </c>
      <c r="AO81" t="s">
        <v>359</v>
      </c>
      <c r="AP81" s="20" t="s">
        <v>360</v>
      </c>
      <c r="AQ81">
        <v>80</v>
      </c>
      <c r="AR81">
        <v>240</v>
      </c>
      <c r="AS81">
        <v>240</v>
      </c>
      <c r="AT81" s="20" t="s">
        <v>45</v>
      </c>
      <c r="AU81">
        <v>64</v>
      </c>
      <c r="AV81">
        <v>144</v>
      </c>
      <c r="AW81">
        <v>144</v>
      </c>
      <c r="AX81" s="20" t="s">
        <v>45</v>
      </c>
      <c r="AY81">
        <f t="shared" ref="AY81" si="81">AQ81-AU81</f>
        <v>16</v>
      </c>
      <c r="AZ81">
        <f t="shared" ref="AZ81" si="82">AR81-AV81</f>
        <v>96</v>
      </c>
      <c r="BA81" s="10">
        <f t="shared" ref="BA81" si="83">AS81-AW81</f>
        <v>96</v>
      </c>
      <c r="BB81" t="s">
        <v>63</v>
      </c>
      <c r="BC81" t="s">
        <v>357</v>
      </c>
      <c r="BD81">
        <v>0</v>
      </c>
      <c r="BE81" t="s">
        <v>8</v>
      </c>
      <c r="BF81" t="s">
        <v>8</v>
      </c>
    </row>
    <row r="82" spans="1:58" x14ac:dyDescent="0.25">
      <c r="A82" s="12" t="s">
        <v>369</v>
      </c>
      <c r="B82" s="12"/>
      <c r="C82" t="s">
        <v>401</v>
      </c>
      <c r="D82" t="s">
        <v>406</v>
      </c>
      <c r="E82" t="s">
        <v>409</v>
      </c>
      <c r="F82" s="64" t="s">
        <v>385</v>
      </c>
      <c r="G82" s="12" t="s">
        <v>325</v>
      </c>
      <c r="H82" s="12" t="s">
        <v>370</v>
      </c>
      <c r="I82" s="6">
        <v>0</v>
      </c>
      <c r="J82">
        <v>1</v>
      </c>
      <c r="K82" s="13" t="s">
        <v>294</v>
      </c>
      <c r="L82">
        <v>0</v>
      </c>
      <c r="M82" t="s">
        <v>8</v>
      </c>
      <c r="N82" t="s">
        <v>8</v>
      </c>
      <c r="O82" t="s">
        <v>8</v>
      </c>
      <c r="P82" t="s">
        <v>8</v>
      </c>
      <c r="Q82" t="s">
        <v>8</v>
      </c>
      <c r="R82" t="s">
        <v>8</v>
      </c>
      <c r="S82" t="s">
        <v>8</v>
      </c>
      <c r="T82" s="12" t="s">
        <v>8</v>
      </c>
      <c r="U82" s="20">
        <v>0</v>
      </c>
      <c r="V82" t="s">
        <v>341</v>
      </c>
      <c r="W82" t="s">
        <v>340</v>
      </c>
      <c r="X82" t="s">
        <v>398</v>
      </c>
      <c r="Y82" t="s">
        <v>398</v>
      </c>
      <c r="Z82" t="s">
        <v>398</v>
      </c>
      <c r="AA82" t="s">
        <v>398</v>
      </c>
      <c r="AB82" t="s">
        <v>398</v>
      </c>
      <c r="AC82" t="s">
        <v>398</v>
      </c>
      <c r="AD82" t="s">
        <v>398</v>
      </c>
      <c r="AE82" t="s">
        <v>398</v>
      </c>
      <c r="AF82" t="s">
        <v>398</v>
      </c>
      <c r="AG82" t="s">
        <v>398</v>
      </c>
      <c r="AH82" t="s">
        <v>398</v>
      </c>
      <c r="AI82" s="6" t="s">
        <v>398</v>
      </c>
      <c r="AJ82" t="s">
        <v>398</v>
      </c>
      <c r="AK82" t="s">
        <v>398</v>
      </c>
      <c r="AL82" t="s">
        <v>398</v>
      </c>
      <c r="AM82" s="10" t="s">
        <v>105</v>
      </c>
      <c r="AN82" t="s">
        <v>399</v>
      </c>
      <c r="AO82" t="s">
        <v>399</v>
      </c>
      <c r="AP82" s="20" t="s">
        <v>399</v>
      </c>
      <c r="AQ82">
        <v>80</v>
      </c>
      <c r="AR82">
        <v>170</v>
      </c>
      <c r="AS82">
        <v>170</v>
      </c>
      <c r="AT82" s="25" t="s">
        <v>8</v>
      </c>
      <c r="AU82">
        <v>40</v>
      </c>
      <c r="AV82">
        <v>90</v>
      </c>
      <c r="AW82">
        <v>90</v>
      </c>
      <c r="AX82" s="25" t="s">
        <v>8</v>
      </c>
      <c r="AY82">
        <f t="shared" ref="AY82:BA83" si="84">AQ82-AU82</f>
        <v>40</v>
      </c>
      <c r="AZ82">
        <f t="shared" si="84"/>
        <v>80</v>
      </c>
      <c r="BA82" s="10">
        <f t="shared" si="84"/>
        <v>80</v>
      </c>
      <c r="BB82" t="s">
        <v>338</v>
      </c>
      <c r="BC82" t="s">
        <v>337</v>
      </c>
      <c r="BD82">
        <v>1</v>
      </c>
      <c r="BE82" t="s">
        <v>284</v>
      </c>
      <c r="BF82" t="s">
        <v>285</v>
      </c>
    </row>
    <row r="83" spans="1:58" x14ac:dyDescent="0.25">
      <c r="A83" s="12" t="s">
        <v>373</v>
      </c>
      <c r="B83" s="12"/>
      <c r="C83" t="s">
        <v>401</v>
      </c>
      <c r="D83" t="s">
        <v>406</v>
      </c>
      <c r="E83" t="s">
        <v>409</v>
      </c>
      <c r="F83" s="64" t="s">
        <v>385</v>
      </c>
      <c r="G83" s="12" t="s">
        <v>325</v>
      </c>
      <c r="H83" s="12" t="s">
        <v>330</v>
      </c>
      <c r="I83" s="6">
        <v>0</v>
      </c>
      <c r="J83">
        <v>1</v>
      </c>
      <c r="K83" s="13" t="s">
        <v>294</v>
      </c>
      <c r="L83">
        <v>0</v>
      </c>
      <c r="M83" t="s">
        <v>8</v>
      </c>
      <c r="N83" t="s">
        <v>8</v>
      </c>
      <c r="O83" t="s">
        <v>8</v>
      </c>
      <c r="P83" t="s">
        <v>8</v>
      </c>
      <c r="Q83" t="s">
        <v>8</v>
      </c>
      <c r="R83" t="s">
        <v>8</v>
      </c>
      <c r="S83" t="s">
        <v>8</v>
      </c>
      <c r="T83" s="12" t="s">
        <v>8</v>
      </c>
      <c r="U83" s="20">
        <v>0</v>
      </c>
      <c r="V83" t="s">
        <v>341</v>
      </c>
      <c r="W83" t="s">
        <v>340</v>
      </c>
      <c r="X83" t="s">
        <v>398</v>
      </c>
      <c r="Y83" t="s">
        <v>398</v>
      </c>
      <c r="Z83" t="s">
        <v>398</v>
      </c>
      <c r="AA83" t="s">
        <v>398</v>
      </c>
      <c r="AB83" t="s">
        <v>398</v>
      </c>
      <c r="AC83" t="s">
        <v>398</v>
      </c>
      <c r="AD83" t="s">
        <v>398</v>
      </c>
      <c r="AE83" t="s">
        <v>398</v>
      </c>
      <c r="AF83" t="s">
        <v>398</v>
      </c>
      <c r="AG83" t="s">
        <v>398</v>
      </c>
      <c r="AH83" t="s">
        <v>398</v>
      </c>
      <c r="AI83" s="6" t="s">
        <v>398</v>
      </c>
      <c r="AJ83" t="s">
        <v>398</v>
      </c>
      <c r="AK83" t="s">
        <v>398</v>
      </c>
      <c r="AL83" t="s">
        <v>398</v>
      </c>
      <c r="AM83" s="10" t="s">
        <v>105</v>
      </c>
      <c r="AN83" t="s">
        <v>399</v>
      </c>
      <c r="AO83" t="s">
        <v>399</v>
      </c>
      <c r="AP83" s="20" t="s">
        <v>399</v>
      </c>
      <c r="AQ83">
        <v>80</v>
      </c>
      <c r="AR83">
        <v>240</v>
      </c>
      <c r="AS83">
        <v>240</v>
      </c>
      <c r="AT83" s="25" t="s">
        <v>8</v>
      </c>
      <c r="AU83">
        <v>64</v>
      </c>
      <c r="AV83">
        <v>144</v>
      </c>
      <c r="AW83">
        <v>144</v>
      </c>
      <c r="AX83" s="25" t="s">
        <v>8</v>
      </c>
      <c r="AY83">
        <f t="shared" si="84"/>
        <v>16</v>
      </c>
      <c r="AZ83">
        <f t="shared" si="84"/>
        <v>96</v>
      </c>
      <c r="BA83" s="10">
        <f t="shared" si="84"/>
        <v>96</v>
      </c>
      <c r="BB83" t="s">
        <v>286</v>
      </c>
      <c r="BC83" t="s">
        <v>287</v>
      </c>
      <c r="BD83">
        <v>1</v>
      </c>
      <c r="BE83" t="s">
        <v>388</v>
      </c>
      <c r="BF83" t="s">
        <v>285</v>
      </c>
    </row>
    <row r="84" spans="1:58" x14ac:dyDescent="0.25">
      <c r="A84" s="12" t="s">
        <v>374</v>
      </c>
      <c r="B84" s="12"/>
      <c r="C84" t="s">
        <v>401</v>
      </c>
      <c r="D84" t="s">
        <v>406</v>
      </c>
      <c r="E84" t="s">
        <v>409</v>
      </c>
      <c r="F84" s="64" t="s">
        <v>385</v>
      </c>
      <c r="G84" s="12" t="s">
        <v>325</v>
      </c>
      <c r="H84" s="12" t="s">
        <v>330</v>
      </c>
      <c r="I84" s="6">
        <v>0</v>
      </c>
      <c r="J84">
        <v>1</v>
      </c>
      <c r="K84" s="13" t="s">
        <v>294</v>
      </c>
      <c r="L84">
        <v>0</v>
      </c>
      <c r="M84" t="s">
        <v>8</v>
      </c>
      <c r="N84" t="s">
        <v>8</v>
      </c>
      <c r="O84" t="s">
        <v>8</v>
      </c>
      <c r="P84" t="s">
        <v>8</v>
      </c>
      <c r="Q84" t="s">
        <v>8</v>
      </c>
      <c r="R84" t="s">
        <v>8</v>
      </c>
      <c r="S84" t="s">
        <v>8</v>
      </c>
      <c r="T84" s="12" t="s">
        <v>8</v>
      </c>
      <c r="U84" s="20">
        <v>0</v>
      </c>
      <c r="V84" t="s">
        <v>341</v>
      </c>
      <c r="W84" t="s">
        <v>340</v>
      </c>
      <c r="X84" t="s">
        <v>398</v>
      </c>
      <c r="Y84" t="s">
        <v>398</v>
      </c>
      <c r="Z84" t="s">
        <v>398</v>
      </c>
      <c r="AA84" t="s">
        <v>398</v>
      </c>
      <c r="AB84" t="s">
        <v>398</v>
      </c>
      <c r="AC84" t="s">
        <v>398</v>
      </c>
      <c r="AD84" t="s">
        <v>398</v>
      </c>
      <c r="AE84" t="s">
        <v>398</v>
      </c>
      <c r="AF84" t="s">
        <v>398</v>
      </c>
      <c r="AG84" t="s">
        <v>398</v>
      </c>
      <c r="AH84" t="s">
        <v>398</v>
      </c>
      <c r="AI84" s="6" t="s">
        <v>398</v>
      </c>
      <c r="AJ84" t="s">
        <v>398</v>
      </c>
      <c r="AK84" t="s">
        <v>398</v>
      </c>
      <c r="AL84" t="s">
        <v>398</v>
      </c>
      <c r="AM84" s="10" t="s">
        <v>105</v>
      </c>
      <c r="AN84" t="s">
        <v>399</v>
      </c>
      <c r="AO84" t="s">
        <v>399</v>
      </c>
      <c r="AP84" s="20" t="s">
        <v>399</v>
      </c>
      <c r="AQ84">
        <v>80</v>
      </c>
      <c r="AR84">
        <v>240</v>
      </c>
      <c r="AS84">
        <v>240</v>
      </c>
      <c r="AT84" s="25" t="s">
        <v>8</v>
      </c>
      <c r="AU84">
        <v>48</v>
      </c>
      <c r="AV84">
        <v>208</v>
      </c>
      <c r="AW84">
        <v>208</v>
      </c>
      <c r="AX84" s="25" t="s">
        <v>8</v>
      </c>
      <c r="AY84">
        <f t="shared" ref="AY84" si="85">AQ84-AU84</f>
        <v>32</v>
      </c>
      <c r="AZ84">
        <f t="shared" ref="AZ84" si="86">AR84-AV84</f>
        <v>32</v>
      </c>
      <c r="BA84" s="10">
        <f t="shared" ref="BA84" si="87">AS84-AW84</f>
        <v>32</v>
      </c>
      <c r="BB84" t="s">
        <v>286</v>
      </c>
      <c r="BC84" t="s">
        <v>372</v>
      </c>
      <c r="BD84">
        <v>1</v>
      </c>
      <c r="BE84" t="s">
        <v>388</v>
      </c>
      <c r="BF84" t="s">
        <v>285</v>
      </c>
    </row>
    <row r="85" spans="1:58" x14ac:dyDescent="0.25">
      <c r="A85" s="12" t="s">
        <v>375</v>
      </c>
      <c r="B85" s="12"/>
      <c r="C85" t="s">
        <v>401</v>
      </c>
      <c r="D85" t="s">
        <v>406</v>
      </c>
      <c r="E85" t="s">
        <v>409</v>
      </c>
      <c r="F85" s="64" t="s">
        <v>385</v>
      </c>
      <c r="G85" s="12" t="s">
        <v>325</v>
      </c>
      <c r="H85" s="12" t="s">
        <v>330</v>
      </c>
      <c r="I85" s="6">
        <v>0</v>
      </c>
      <c r="J85">
        <v>1</v>
      </c>
      <c r="K85" s="13" t="s">
        <v>294</v>
      </c>
      <c r="L85">
        <v>0</v>
      </c>
      <c r="M85" t="s">
        <v>8</v>
      </c>
      <c r="N85" t="s">
        <v>8</v>
      </c>
      <c r="O85" t="s">
        <v>8</v>
      </c>
      <c r="P85" t="s">
        <v>8</v>
      </c>
      <c r="Q85" t="s">
        <v>8</v>
      </c>
      <c r="R85" t="s">
        <v>8</v>
      </c>
      <c r="S85" t="s">
        <v>8</v>
      </c>
      <c r="T85" s="12" t="s">
        <v>8</v>
      </c>
      <c r="U85" s="20">
        <v>0</v>
      </c>
      <c r="V85" t="s">
        <v>341</v>
      </c>
      <c r="W85" t="s">
        <v>340</v>
      </c>
      <c r="X85" t="s">
        <v>398</v>
      </c>
      <c r="Y85" t="s">
        <v>398</v>
      </c>
      <c r="Z85" t="s">
        <v>398</v>
      </c>
      <c r="AA85" t="s">
        <v>398</v>
      </c>
      <c r="AB85" t="s">
        <v>398</v>
      </c>
      <c r="AC85" t="s">
        <v>398</v>
      </c>
      <c r="AD85" t="s">
        <v>398</v>
      </c>
      <c r="AE85" t="s">
        <v>398</v>
      </c>
      <c r="AF85" t="s">
        <v>398</v>
      </c>
      <c r="AG85" t="s">
        <v>398</v>
      </c>
      <c r="AH85" t="s">
        <v>398</v>
      </c>
      <c r="AI85" s="6" t="s">
        <v>398</v>
      </c>
      <c r="AJ85" t="s">
        <v>398</v>
      </c>
      <c r="AK85" t="s">
        <v>398</v>
      </c>
      <c r="AL85" t="s">
        <v>398</v>
      </c>
      <c r="AM85" s="10" t="s">
        <v>105</v>
      </c>
      <c r="AN85" t="s">
        <v>399</v>
      </c>
      <c r="AO85" t="s">
        <v>399</v>
      </c>
      <c r="AP85" s="20" t="s">
        <v>399</v>
      </c>
      <c r="AQ85">
        <v>64</v>
      </c>
      <c r="AR85">
        <v>128</v>
      </c>
      <c r="AS85">
        <v>128</v>
      </c>
      <c r="AT85" s="25" t="s">
        <v>8</v>
      </c>
      <c r="AU85">
        <v>32</v>
      </c>
      <c r="AV85">
        <v>96</v>
      </c>
      <c r="AW85">
        <v>96</v>
      </c>
      <c r="AX85" s="25" t="s">
        <v>8</v>
      </c>
      <c r="AY85">
        <f t="shared" ref="AY85" si="88">AQ85-AU85</f>
        <v>32</v>
      </c>
      <c r="AZ85">
        <f t="shared" ref="AZ85" si="89">AR85-AV85</f>
        <v>32</v>
      </c>
      <c r="BA85" s="10">
        <f t="shared" ref="BA85" si="90">AS85-AW85</f>
        <v>32</v>
      </c>
      <c r="BB85" t="s">
        <v>371</v>
      </c>
      <c r="BC85" t="s">
        <v>376</v>
      </c>
      <c r="BD85">
        <v>1</v>
      </c>
      <c r="BE85" t="s">
        <v>389</v>
      </c>
      <c r="BF85" t="s">
        <v>285</v>
      </c>
    </row>
    <row r="86" spans="1:58" x14ac:dyDescent="0.25">
      <c r="A86" s="12" t="s">
        <v>377</v>
      </c>
      <c r="B86" s="12"/>
      <c r="C86" t="s">
        <v>395</v>
      </c>
      <c r="D86" t="s">
        <v>406</v>
      </c>
      <c r="E86" t="s">
        <v>409</v>
      </c>
      <c r="F86" s="64" t="s">
        <v>386</v>
      </c>
      <c r="G86" s="12" t="s">
        <v>325</v>
      </c>
      <c r="H86" s="12" t="s">
        <v>330</v>
      </c>
      <c r="I86" s="6">
        <v>0</v>
      </c>
      <c r="J86">
        <v>1</v>
      </c>
      <c r="K86" t="s">
        <v>397</v>
      </c>
      <c r="L86">
        <v>0</v>
      </c>
      <c r="M86" t="s">
        <v>8</v>
      </c>
      <c r="N86" t="s">
        <v>8</v>
      </c>
      <c r="O86" t="s">
        <v>8</v>
      </c>
      <c r="P86" t="s">
        <v>8</v>
      </c>
      <c r="Q86" t="s">
        <v>8</v>
      </c>
      <c r="R86" t="s">
        <v>8</v>
      </c>
      <c r="S86" t="s">
        <v>8</v>
      </c>
      <c r="T86" s="12" t="s">
        <v>8</v>
      </c>
      <c r="U86" s="20">
        <v>0</v>
      </c>
      <c r="V86" t="s">
        <v>341</v>
      </c>
      <c r="W86" t="s">
        <v>340</v>
      </c>
      <c r="X86" t="s">
        <v>398</v>
      </c>
      <c r="Y86" t="s">
        <v>398</v>
      </c>
      <c r="Z86" t="s">
        <v>398</v>
      </c>
      <c r="AA86" t="s">
        <v>398</v>
      </c>
      <c r="AB86" t="s">
        <v>398</v>
      </c>
      <c r="AC86" t="s">
        <v>398</v>
      </c>
      <c r="AD86" t="s">
        <v>398</v>
      </c>
      <c r="AE86" t="s">
        <v>398</v>
      </c>
      <c r="AF86" t="s">
        <v>398</v>
      </c>
      <c r="AG86" t="s">
        <v>398</v>
      </c>
      <c r="AH86" t="s">
        <v>398</v>
      </c>
      <c r="AI86" s="6" t="s">
        <v>398</v>
      </c>
      <c r="AJ86" t="s">
        <v>398</v>
      </c>
      <c r="AK86" t="s">
        <v>398</v>
      </c>
      <c r="AL86" t="s">
        <v>398</v>
      </c>
      <c r="AM86" s="10" t="s">
        <v>105</v>
      </c>
      <c r="AN86" t="s">
        <v>399</v>
      </c>
      <c r="AO86" t="s">
        <v>399</v>
      </c>
      <c r="AP86" s="20" t="s">
        <v>399</v>
      </c>
      <c r="AQ86">
        <v>80</v>
      </c>
      <c r="AR86">
        <v>170</v>
      </c>
      <c r="AS86">
        <v>170</v>
      </c>
      <c r="AT86" s="25" t="s">
        <v>8</v>
      </c>
      <c r="AU86">
        <v>40</v>
      </c>
      <c r="AV86">
        <v>90</v>
      </c>
      <c r="AW86">
        <v>90</v>
      </c>
      <c r="AX86" s="25" t="s">
        <v>8</v>
      </c>
      <c r="AY86">
        <f t="shared" ref="AY86" si="91">AQ86-AU86</f>
        <v>40</v>
      </c>
      <c r="AZ86">
        <f t="shared" ref="AZ86" si="92">AR86-AV86</f>
        <v>80</v>
      </c>
      <c r="BA86" s="10">
        <f t="shared" ref="BA86" si="93">AS86-AW86</f>
        <v>80</v>
      </c>
      <c r="BB86" t="s">
        <v>338</v>
      </c>
      <c r="BC86" t="s">
        <v>337</v>
      </c>
      <c r="BD86">
        <v>1</v>
      </c>
      <c r="BE86" t="s">
        <v>391</v>
      </c>
      <c r="BF86" t="s">
        <v>390</v>
      </c>
    </row>
    <row r="87" spans="1:58" x14ac:dyDescent="0.25">
      <c r="A87" s="12" t="s">
        <v>378</v>
      </c>
      <c r="B87" s="12"/>
      <c r="C87" t="s">
        <v>395</v>
      </c>
      <c r="D87" t="s">
        <v>406</v>
      </c>
      <c r="E87" t="s">
        <v>409</v>
      </c>
      <c r="F87" s="64" t="s">
        <v>386</v>
      </c>
      <c r="G87" s="12" t="s">
        <v>325</v>
      </c>
      <c r="H87" s="12" t="s">
        <v>330</v>
      </c>
      <c r="I87" s="6">
        <v>0</v>
      </c>
      <c r="J87">
        <v>1</v>
      </c>
      <c r="K87" t="s">
        <v>397</v>
      </c>
      <c r="L87">
        <v>0</v>
      </c>
      <c r="M87" t="s">
        <v>8</v>
      </c>
      <c r="N87" t="s">
        <v>8</v>
      </c>
      <c r="O87" t="s">
        <v>8</v>
      </c>
      <c r="P87" t="s">
        <v>8</v>
      </c>
      <c r="Q87" t="s">
        <v>8</v>
      </c>
      <c r="R87" t="s">
        <v>8</v>
      </c>
      <c r="S87" t="s">
        <v>8</v>
      </c>
      <c r="T87" s="12" t="s">
        <v>8</v>
      </c>
      <c r="U87" s="20">
        <v>0</v>
      </c>
      <c r="V87" t="s">
        <v>341</v>
      </c>
      <c r="W87" t="s">
        <v>340</v>
      </c>
      <c r="X87" t="s">
        <v>398</v>
      </c>
      <c r="Y87" t="s">
        <v>398</v>
      </c>
      <c r="Z87" t="s">
        <v>398</v>
      </c>
      <c r="AA87" t="s">
        <v>398</v>
      </c>
      <c r="AB87" t="s">
        <v>398</v>
      </c>
      <c r="AC87" t="s">
        <v>398</v>
      </c>
      <c r="AD87" t="s">
        <v>398</v>
      </c>
      <c r="AE87" t="s">
        <v>398</v>
      </c>
      <c r="AF87" t="s">
        <v>398</v>
      </c>
      <c r="AG87" t="s">
        <v>398</v>
      </c>
      <c r="AH87" t="s">
        <v>398</v>
      </c>
      <c r="AI87" s="6" t="s">
        <v>398</v>
      </c>
      <c r="AJ87" t="s">
        <v>398</v>
      </c>
      <c r="AK87" t="s">
        <v>398</v>
      </c>
      <c r="AL87" t="s">
        <v>398</v>
      </c>
      <c r="AM87" s="10" t="s">
        <v>105</v>
      </c>
      <c r="AN87" t="s">
        <v>399</v>
      </c>
      <c r="AO87" t="s">
        <v>399</v>
      </c>
      <c r="AP87" s="20" t="s">
        <v>399</v>
      </c>
      <c r="AQ87">
        <v>80</v>
      </c>
      <c r="AR87">
        <v>240</v>
      </c>
      <c r="AS87">
        <v>240</v>
      </c>
      <c r="AT87" s="25" t="s">
        <v>8</v>
      </c>
      <c r="AU87">
        <v>64</v>
      </c>
      <c r="AV87">
        <v>144</v>
      </c>
      <c r="AW87">
        <v>144</v>
      </c>
      <c r="AX87" s="25" t="s">
        <v>8</v>
      </c>
      <c r="AY87">
        <f t="shared" ref="AY87" si="94">AQ87-AU87</f>
        <v>16</v>
      </c>
      <c r="AZ87">
        <f t="shared" ref="AZ87" si="95">AR87-AV87</f>
        <v>96</v>
      </c>
      <c r="BA87" s="10">
        <f t="shared" ref="BA87" si="96">AS87-AW87</f>
        <v>96</v>
      </c>
      <c r="BB87" t="s">
        <v>286</v>
      </c>
      <c r="BC87" t="s">
        <v>287</v>
      </c>
      <c r="BD87">
        <v>1</v>
      </c>
      <c r="BE87" t="s">
        <v>391</v>
      </c>
      <c r="BF87" t="s">
        <v>390</v>
      </c>
    </row>
    <row r="88" spans="1:58" x14ac:dyDescent="0.25">
      <c r="A88" s="12" t="s">
        <v>379</v>
      </c>
      <c r="B88" s="12"/>
      <c r="C88" t="s">
        <v>395</v>
      </c>
      <c r="D88" t="s">
        <v>406</v>
      </c>
      <c r="E88" t="s">
        <v>409</v>
      </c>
      <c r="F88" s="64" t="s">
        <v>386</v>
      </c>
      <c r="G88" s="12" t="s">
        <v>325</v>
      </c>
      <c r="H88" s="12" t="s">
        <v>330</v>
      </c>
      <c r="I88" s="6">
        <v>0</v>
      </c>
      <c r="J88">
        <v>1</v>
      </c>
      <c r="K88" t="s">
        <v>397</v>
      </c>
      <c r="L88">
        <v>0</v>
      </c>
      <c r="M88" t="s">
        <v>8</v>
      </c>
      <c r="N88" t="s">
        <v>8</v>
      </c>
      <c r="O88" t="s">
        <v>8</v>
      </c>
      <c r="P88" t="s">
        <v>8</v>
      </c>
      <c r="Q88" t="s">
        <v>8</v>
      </c>
      <c r="R88" t="s">
        <v>8</v>
      </c>
      <c r="S88" t="s">
        <v>8</v>
      </c>
      <c r="T88" s="12" t="s">
        <v>8</v>
      </c>
      <c r="U88" s="20">
        <v>0</v>
      </c>
      <c r="V88" t="s">
        <v>341</v>
      </c>
      <c r="W88" t="s">
        <v>340</v>
      </c>
      <c r="X88" t="s">
        <v>398</v>
      </c>
      <c r="Y88" t="s">
        <v>398</v>
      </c>
      <c r="Z88" t="s">
        <v>398</v>
      </c>
      <c r="AA88" t="s">
        <v>398</v>
      </c>
      <c r="AB88" t="s">
        <v>398</v>
      </c>
      <c r="AC88" t="s">
        <v>398</v>
      </c>
      <c r="AD88" t="s">
        <v>398</v>
      </c>
      <c r="AE88" t="s">
        <v>398</v>
      </c>
      <c r="AF88" t="s">
        <v>398</v>
      </c>
      <c r="AG88" t="s">
        <v>398</v>
      </c>
      <c r="AH88" t="s">
        <v>398</v>
      </c>
      <c r="AI88" s="6" t="s">
        <v>398</v>
      </c>
      <c r="AJ88" t="s">
        <v>398</v>
      </c>
      <c r="AK88" t="s">
        <v>398</v>
      </c>
      <c r="AL88" t="s">
        <v>398</v>
      </c>
      <c r="AM88" s="10" t="s">
        <v>105</v>
      </c>
      <c r="AN88" t="s">
        <v>399</v>
      </c>
      <c r="AO88" t="s">
        <v>399</v>
      </c>
      <c r="AP88" s="20" t="s">
        <v>399</v>
      </c>
      <c r="AQ88">
        <v>80</v>
      </c>
      <c r="AR88">
        <v>240</v>
      </c>
      <c r="AS88">
        <v>240</v>
      </c>
      <c r="AT88" s="25" t="s">
        <v>8</v>
      </c>
      <c r="AU88">
        <v>48</v>
      </c>
      <c r="AV88">
        <v>208</v>
      </c>
      <c r="AW88">
        <v>208</v>
      </c>
      <c r="AX88" s="25" t="s">
        <v>8</v>
      </c>
      <c r="AY88">
        <f t="shared" ref="AY88" si="97">AQ88-AU88</f>
        <v>32</v>
      </c>
      <c r="AZ88">
        <f t="shared" ref="AZ88" si="98">AR88-AV88</f>
        <v>32</v>
      </c>
      <c r="BA88" s="10">
        <f t="shared" ref="BA88" si="99">AS88-AW88</f>
        <v>32</v>
      </c>
      <c r="BB88" t="s">
        <v>286</v>
      </c>
      <c r="BC88" t="s">
        <v>372</v>
      </c>
      <c r="BD88">
        <v>1</v>
      </c>
      <c r="BE88" t="s">
        <v>391</v>
      </c>
      <c r="BF88" t="s">
        <v>390</v>
      </c>
    </row>
    <row r="89" spans="1:58" x14ac:dyDescent="0.25">
      <c r="A89" s="12" t="s">
        <v>380</v>
      </c>
      <c r="B89" s="12"/>
      <c r="C89" t="s">
        <v>395</v>
      </c>
      <c r="D89" t="s">
        <v>406</v>
      </c>
      <c r="E89" t="s">
        <v>409</v>
      </c>
      <c r="F89" s="64" t="s">
        <v>386</v>
      </c>
      <c r="G89" s="12" t="s">
        <v>325</v>
      </c>
      <c r="H89" s="12" t="s">
        <v>330</v>
      </c>
      <c r="I89" s="6">
        <v>0</v>
      </c>
      <c r="J89">
        <v>1</v>
      </c>
      <c r="K89" t="s">
        <v>397</v>
      </c>
      <c r="L89">
        <v>0</v>
      </c>
      <c r="M89" t="s">
        <v>8</v>
      </c>
      <c r="N89" t="s">
        <v>8</v>
      </c>
      <c r="O89" t="s">
        <v>8</v>
      </c>
      <c r="P89" t="s">
        <v>8</v>
      </c>
      <c r="Q89" t="s">
        <v>8</v>
      </c>
      <c r="R89" t="s">
        <v>8</v>
      </c>
      <c r="S89" t="s">
        <v>8</v>
      </c>
      <c r="T89" s="12" t="s">
        <v>8</v>
      </c>
      <c r="U89" s="20">
        <v>0</v>
      </c>
      <c r="V89" t="s">
        <v>341</v>
      </c>
      <c r="W89" t="s">
        <v>340</v>
      </c>
      <c r="X89" t="s">
        <v>398</v>
      </c>
      <c r="Y89" t="s">
        <v>398</v>
      </c>
      <c r="Z89" t="s">
        <v>398</v>
      </c>
      <c r="AA89" t="s">
        <v>398</v>
      </c>
      <c r="AB89" t="s">
        <v>398</v>
      </c>
      <c r="AC89" t="s">
        <v>398</v>
      </c>
      <c r="AD89" t="s">
        <v>398</v>
      </c>
      <c r="AE89" t="s">
        <v>398</v>
      </c>
      <c r="AF89" t="s">
        <v>398</v>
      </c>
      <c r="AG89" t="s">
        <v>398</v>
      </c>
      <c r="AH89" t="s">
        <v>398</v>
      </c>
      <c r="AI89" s="6" t="s">
        <v>398</v>
      </c>
      <c r="AJ89" t="s">
        <v>398</v>
      </c>
      <c r="AK89" t="s">
        <v>398</v>
      </c>
      <c r="AL89" t="s">
        <v>398</v>
      </c>
      <c r="AM89" s="10" t="s">
        <v>105</v>
      </c>
      <c r="AN89" t="s">
        <v>399</v>
      </c>
      <c r="AO89" t="s">
        <v>399</v>
      </c>
      <c r="AP89" s="20" t="s">
        <v>399</v>
      </c>
      <c r="AQ89">
        <v>64</v>
      </c>
      <c r="AR89">
        <v>128</v>
      </c>
      <c r="AS89">
        <v>128</v>
      </c>
      <c r="AT89" s="25" t="s">
        <v>8</v>
      </c>
      <c r="AU89">
        <v>32</v>
      </c>
      <c r="AV89">
        <v>96</v>
      </c>
      <c r="AW89">
        <v>96</v>
      </c>
      <c r="AX89" s="25" t="s">
        <v>8</v>
      </c>
      <c r="AY89">
        <f t="shared" ref="AY89" si="100">AQ89-AU89</f>
        <v>32</v>
      </c>
      <c r="AZ89">
        <f t="shared" ref="AZ89" si="101">AR89-AV89</f>
        <v>32</v>
      </c>
      <c r="BA89" s="10">
        <f t="shared" ref="BA89" si="102">AS89-AW89</f>
        <v>32</v>
      </c>
      <c r="BB89" t="s">
        <v>371</v>
      </c>
      <c r="BC89" t="s">
        <v>376</v>
      </c>
      <c r="BD89">
        <v>1</v>
      </c>
      <c r="BE89" t="s">
        <v>391</v>
      </c>
      <c r="BF89" t="s">
        <v>390</v>
      </c>
    </row>
    <row r="90" spans="1:58" x14ac:dyDescent="0.25">
      <c r="A90" s="12" t="s">
        <v>381</v>
      </c>
      <c r="B90" s="12"/>
      <c r="C90" t="s">
        <v>401</v>
      </c>
      <c r="D90" t="s">
        <v>406</v>
      </c>
      <c r="E90" t="s">
        <v>409</v>
      </c>
      <c r="F90" s="64" t="s">
        <v>387</v>
      </c>
      <c r="G90" s="12" t="s">
        <v>325</v>
      </c>
      <c r="H90" s="12" t="s">
        <v>330</v>
      </c>
      <c r="I90" s="6">
        <v>0</v>
      </c>
      <c r="J90">
        <v>1</v>
      </c>
      <c r="K90" s="13" t="s">
        <v>294</v>
      </c>
      <c r="L90">
        <v>0</v>
      </c>
      <c r="M90" t="s">
        <v>8</v>
      </c>
      <c r="N90" t="s">
        <v>8</v>
      </c>
      <c r="O90" t="s">
        <v>8</v>
      </c>
      <c r="P90" t="s">
        <v>8</v>
      </c>
      <c r="Q90" t="s">
        <v>8</v>
      </c>
      <c r="R90" t="s">
        <v>8</v>
      </c>
      <c r="S90" t="s">
        <v>8</v>
      </c>
      <c r="T90" s="12" t="s">
        <v>8</v>
      </c>
      <c r="U90" s="20">
        <v>0</v>
      </c>
      <c r="V90" t="s">
        <v>341</v>
      </c>
      <c r="W90" t="s">
        <v>340</v>
      </c>
      <c r="X90" t="s">
        <v>398</v>
      </c>
      <c r="Y90" t="s">
        <v>398</v>
      </c>
      <c r="Z90" t="s">
        <v>398</v>
      </c>
      <c r="AA90" t="s">
        <v>398</v>
      </c>
      <c r="AB90" t="s">
        <v>398</v>
      </c>
      <c r="AC90" t="s">
        <v>398</v>
      </c>
      <c r="AD90" t="s">
        <v>398</v>
      </c>
      <c r="AE90" t="s">
        <v>398</v>
      </c>
      <c r="AF90" t="s">
        <v>398</v>
      </c>
      <c r="AG90" t="s">
        <v>398</v>
      </c>
      <c r="AH90" t="s">
        <v>398</v>
      </c>
      <c r="AI90" s="6" t="s">
        <v>398</v>
      </c>
      <c r="AJ90" t="s">
        <v>398</v>
      </c>
      <c r="AK90" t="s">
        <v>398</v>
      </c>
      <c r="AL90" t="s">
        <v>398</v>
      </c>
      <c r="AM90" s="10" t="s">
        <v>105</v>
      </c>
      <c r="AN90" t="s">
        <v>399</v>
      </c>
      <c r="AO90" t="s">
        <v>399</v>
      </c>
      <c r="AP90" s="20" t="s">
        <v>399</v>
      </c>
      <c r="AQ90">
        <v>80</v>
      </c>
      <c r="AR90">
        <v>170</v>
      </c>
      <c r="AS90">
        <v>170</v>
      </c>
      <c r="AT90" s="25" t="s">
        <v>8</v>
      </c>
      <c r="AU90">
        <v>40</v>
      </c>
      <c r="AV90">
        <v>90</v>
      </c>
      <c r="AW90">
        <v>90</v>
      </c>
      <c r="AX90" s="25" t="s">
        <v>8</v>
      </c>
      <c r="AY90">
        <f t="shared" ref="AY90" si="103">AQ90-AU90</f>
        <v>40</v>
      </c>
      <c r="AZ90">
        <f t="shared" ref="AZ90" si="104">AR90-AV90</f>
        <v>80</v>
      </c>
      <c r="BA90" s="10">
        <f t="shared" ref="BA90" si="105">AS90-AW90</f>
        <v>80</v>
      </c>
      <c r="BB90" t="s">
        <v>338</v>
      </c>
      <c r="BC90" t="s">
        <v>337</v>
      </c>
      <c r="BD90">
        <v>1</v>
      </c>
      <c r="BE90" t="s">
        <v>284</v>
      </c>
      <c r="BF90" t="s">
        <v>285</v>
      </c>
    </row>
    <row r="91" spans="1:58" x14ac:dyDescent="0.25">
      <c r="A91" s="12" t="s">
        <v>382</v>
      </c>
      <c r="B91" s="12"/>
      <c r="C91" t="s">
        <v>401</v>
      </c>
      <c r="D91" t="s">
        <v>406</v>
      </c>
      <c r="E91" t="s">
        <v>409</v>
      </c>
      <c r="F91" s="64" t="s">
        <v>387</v>
      </c>
      <c r="G91" s="12" t="s">
        <v>325</v>
      </c>
      <c r="H91" s="12" t="s">
        <v>330</v>
      </c>
      <c r="I91" s="6">
        <v>0</v>
      </c>
      <c r="J91">
        <v>1</v>
      </c>
      <c r="K91" s="13" t="s">
        <v>294</v>
      </c>
      <c r="L91">
        <v>0</v>
      </c>
      <c r="M91" t="s">
        <v>8</v>
      </c>
      <c r="N91" t="s">
        <v>8</v>
      </c>
      <c r="O91" t="s">
        <v>8</v>
      </c>
      <c r="P91" t="s">
        <v>8</v>
      </c>
      <c r="Q91" t="s">
        <v>8</v>
      </c>
      <c r="R91" t="s">
        <v>8</v>
      </c>
      <c r="S91" t="s">
        <v>8</v>
      </c>
      <c r="T91" s="12" t="s">
        <v>8</v>
      </c>
      <c r="U91" s="20">
        <v>0</v>
      </c>
      <c r="V91" t="s">
        <v>341</v>
      </c>
      <c r="W91" t="s">
        <v>340</v>
      </c>
      <c r="X91" t="s">
        <v>398</v>
      </c>
      <c r="Y91" t="s">
        <v>398</v>
      </c>
      <c r="Z91" t="s">
        <v>398</v>
      </c>
      <c r="AA91" t="s">
        <v>398</v>
      </c>
      <c r="AB91" t="s">
        <v>398</v>
      </c>
      <c r="AC91" t="s">
        <v>398</v>
      </c>
      <c r="AD91" t="s">
        <v>398</v>
      </c>
      <c r="AE91" t="s">
        <v>398</v>
      </c>
      <c r="AF91" t="s">
        <v>398</v>
      </c>
      <c r="AG91" t="s">
        <v>398</v>
      </c>
      <c r="AH91" t="s">
        <v>398</v>
      </c>
      <c r="AI91" s="6" t="s">
        <v>398</v>
      </c>
      <c r="AJ91" t="s">
        <v>398</v>
      </c>
      <c r="AK91" t="s">
        <v>398</v>
      </c>
      <c r="AL91" t="s">
        <v>398</v>
      </c>
      <c r="AM91" s="10" t="s">
        <v>105</v>
      </c>
      <c r="AN91" t="s">
        <v>399</v>
      </c>
      <c r="AO91" t="s">
        <v>399</v>
      </c>
      <c r="AP91" s="20" t="s">
        <v>399</v>
      </c>
      <c r="AQ91">
        <v>80</v>
      </c>
      <c r="AR91">
        <v>240</v>
      </c>
      <c r="AS91">
        <v>240</v>
      </c>
      <c r="AT91" s="25" t="s">
        <v>8</v>
      </c>
      <c r="AU91">
        <v>64</v>
      </c>
      <c r="AV91">
        <v>144</v>
      </c>
      <c r="AW91">
        <v>144</v>
      </c>
      <c r="AX91" s="25" t="s">
        <v>8</v>
      </c>
      <c r="AY91">
        <f t="shared" ref="AY91" si="106">AQ91-AU91</f>
        <v>16</v>
      </c>
      <c r="AZ91">
        <f t="shared" ref="AZ91" si="107">AR91-AV91</f>
        <v>96</v>
      </c>
      <c r="BA91" s="10">
        <f t="shared" ref="BA91" si="108">AS91-AW91</f>
        <v>96</v>
      </c>
      <c r="BB91" t="s">
        <v>286</v>
      </c>
      <c r="BC91" t="s">
        <v>287</v>
      </c>
      <c r="BD91">
        <v>1</v>
      </c>
      <c r="BE91" t="s">
        <v>388</v>
      </c>
      <c r="BF91" t="s">
        <v>285</v>
      </c>
    </row>
    <row r="92" spans="1:58" x14ac:dyDescent="0.25">
      <c r="A92" s="12" t="s">
        <v>383</v>
      </c>
      <c r="B92" s="12"/>
      <c r="C92" t="s">
        <v>401</v>
      </c>
      <c r="D92" t="s">
        <v>406</v>
      </c>
      <c r="E92" t="s">
        <v>409</v>
      </c>
      <c r="F92" s="64" t="s">
        <v>387</v>
      </c>
      <c r="G92" s="12" t="s">
        <v>325</v>
      </c>
      <c r="H92" s="12" t="s">
        <v>330</v>
      </c>
      <c r="I92" s="6">
        <v>0</v>
      </c>
      <c r="J92">
        <v>1</v>
      </c>
      <c r="K92" s="13" t="s">
        <v>294</v>
      </c>
      <c r="L92">
        <v>0</v>
      </c>
      <c r="M92" t="s">
        <v>8</v>
      </c>
      <c r="N92" t="s">
        <v>8</v>
      </c>
      <c r="O92" t="s">
        <v>8</v>
      </c>
      <c r="P92" t="s">
        <v>8</v>
      </c>
      <c r="Q92" t="s">
        <v>8</v>
      </c>
      <c r="R92" t="s">
        <v>8</v>
      </c>
      <c r="S92" t="s">
        <v>8</v>
      </c>
      <c r="T92" s="12" t="s">
        <v>8</v>
      </c>
      <c r="U92" s="20">
        <v>0</v>
      </c>
      <c r="V92" t="s">
        <v>341</v>
      </c>
      <c r="W92" t="s">
        <v>340</v>
      </c>
      <c r="X92" t="s">
        <v>398</v>
      </c>
      <c r="Y92" t="s">
        <v>398</v>
      </c>
      <c r="Z92" t="s">
        <v>398</v>
      </c>
      <c r="AA92" t="s">
        <v>398</v>
      </c>
      <c r="AB92" t="s">
        <v>398</v>
      </c>
      <c r="AC92" t="s">
        <v>398</v>
      </c>
      <c r="AD92" t="s">
        <v>398</v>
      </c>
      <c r="AE92" t="s">
        <v>398</v>
      </c>
      <c r="AF92" t="s">
        <v>398</v>
      </c>
      <c r="AG92" t="s">
        <v>398</v>
      </c>
      <c r="AH92" t="s">
        <v>398</v>
      </c>
      <c r="AI92" s="6" t="s">
        <v>398</v>
      </c>
      <c r="AJ92" t="s">
        <v>398</v>
      </c>
      <c r="AK92" t="s">
        <v>398</v>
      </c>
      <c r="AL92" t="s">
        <v>398</v>
      </c>
      <c r="AM92" s="10" t="s">
        <v>105</v>
      </c>
      <c r="AN92" t="s">
        <v>399</v>
      </c>
      <c r="AO92" t="s">
        <v>399</v>
      </c>
      <c r="AP92" s="20" t="s">
        <v>399</v>
      </c>
      <c r="AQ92">
        <v>80</v>
      </c>
      <c r="AR92">
        <v>240</v>
      </c>
      <c r="AS92">
        <v>240</v>
      </c>
      <c r="AT92" s="25" t="s">
        <v>8</v>
      </c>
      <c r="AU92">
        <v>48</v>
      </c>
      <c r="AV92">
        <v>208</v>
      </c>
      <c r="AW92">
        <v>208</v>
      </c>
      <c r="AX92" s="25" t="s">
        <v>8</v>
      </c>
      <c r="AY92">
        <f t="shared" ref="AY92" si="109">AQ92-AU92</f>
        <v>32</v>
      </c>
      <c r="AZ92">
        <f t="shared" ref="AZ92" si="110">AR92-AV92</f>
        <v>32</v>
      </c>
      <c r="BA92" s="10">
        <f t="shared" ref="BA92" si="111">AS92-AW92</f>
        <v>32</v>
      </c>
      <c r="BB92" t="s">
        <v>286</v>
      </c>
      <c r="BC92" t="s">
        <v>372</v>
      </c>
      <c r="BD92">
        <v>1</v>
      </c>
      <c r="BE92" t="s">
        <v>388</v>
      </c>
      <c r="BF92" t="s">
        <v>285</v>
      </c>
    </row>
    <row r="93" spans="1:58" s="4" customFormat="1" x14ac:dyDescent="0.25">
      <c r="A93" s="17" t="s">
        <v>384</v>
      </c>
      <c r="B93" s="17"/>
      <c r="C93" s="4" t="s">
        <v>401</v>
      </c>
      <c r="D93" s="4" t="s">
        <v>406</v>
      </c>
      <c r="E93" s="4" t="s">
        <v>409</v>
      </c>
      <c r="F93" s="65" t="s">
        <v>387</v>
      </c>
      <c r="G93" s="17" t="s">
        <v>325</v>
      </c>
      <c r="H93" s="17" t="s">
        <v>330</v>
      </c>
      <c r="I93" s="7">
        <v>0</v>
      </c>
      <c r="J93" s="4">
        <v>1</v>
      </c>
      <c r="K93" s="14" t="s">
        <v>294</v>
      </c>
      <c r="L93" s="4">
        <v>0</v>
      </c>
      <c r="M93" s="4" t="s">
        <v>8</v>
      </c>
      <c r="N93" s="4" t="s">
        <v>8</v>
      </c>
      <c r="O93" s="4" t="s">
        <v>8</v>
      </c>
      <c r="P93" s="4" t="s">
        <v>8</v>
      </c>
      <c r="Q93" s="4" t="s">
        <v>8</v>
      </c>
      <c r="R93" s="4" t="s">
        <v>8</v>
      </c>
      <c r="S93" s="4" t="s">
        <v>8</v>
      </c>
      <c r="T93" s="17" t="s">
        <v>8</v>
      </c>
      <c r="U93" s="22">
        <v>0</v>
      </c>
      <c r="V93" s="4" t="s">
        <v>341</v>
      </c>
      <c r="W93" s="4" t="s">
        <v>340</v>
      </c>
      <c r="X93" s="4" t="s">
        <v>398</v>
      </c>
      <c r="Y93" s="4" t="s">
        <v>398</v>
      </c>
      <c r="Z93" s="4" t="s">
        <v>398</v>
      </c>
      <c r="AA93" s="4" t="s">
        <v>398</v>
      </c>
      <c r="AB93" s="4" t="s">
        <v>398</v>
      </c>
      <c r="AC93" s="4" t="s">
        <v>398</v>
      </c>
      <c r="AD93" s="4" t="s">
        <v>398</v>
      </c>
      <c r="AE93" s="4" t="s">
        <v>398</v>
      </c>
      <c r="AF93" s="4" t="s">
        <v>398</v>
      </c>
      <c r="AG93" s="4" t="s">
        <v>398</v>
      </c>
      <c r="AH93" s="4" t="s">
        <v>398</v>
      </c>
      <c r="AI93" s="7" t="s">
        <v>398</v>
      </c>
      <c r="AJ93" s="4" t="s">
        <v>398</v>
      </c>
      <c r="AK93" s="4" t="s">
        <v>398</v>
      </c>
      <c r="AL93" s="4" t="s">
        <v>398</v>
      </c>
      <c r="AM93" s="29" t="s">
        <v>105</v>
      </c>
      <c r="AN93" s="4" t="s">
        <v>399</v>
      </c>
      <c r="AO93" s="4" t="s">
        <v>399</v>
      </c>
      <c r="AP93" s="22" t="s">
        <v>399</v>
      </c>
      <c r="AQ93" s="4">
        <v>64</v>
      </c>
      <c r="AR93" s="4">
        <v>128</v>
      </c>
      <c r="AS93" s="4">
        <v>128</v>
      </c>
      <c r="AT93" s="30" t="s">
        <v>8</v>
      </c>
      <c r="AU93" s="4">
        <v>32</v>
      </c>
      <c r="AV93" s="4">
        <v>96</v>
      </c>
      <c r="AW93" s="4">
        <v>96</v>
      </c>
      <c r="AX93" s="30" t="s">
        <v>8</v>
      </c>
      <c r="AY93" s="4">
        <f t="shared" ref="AY93" si="112">AQ93-AU93</f>
        <v>32</v>
      </c>
      <c r="AZ93" s="4">
        <f t="shared" ref="AZ93" si="113">AR93-AV93</f>
        <v>32</v>
      </c>
      <c r="BA93" s="29">
        <f t="shared" ref="BA93" si="114">AS93-AW93</f>
        <v>32</v>
      </c>
      <c r="BB93" s="4" t="s">
        <v>371</v>
      </c>
      <c r="BC93" s="4" t="s">
        <v>376</v>
      </c>
      <c r="BD93" s="4">
        <v>1</v>
      </c>
      <c r="BE93" s="4" t="s">
        <v>389</v>
      </c>
      <c r="BF93" s="4" t="s">
        <v>285</v>
      </c>
    </row>
    <row r="94" spans="1:58" x14ac:dyDescent="0.25">
      <c r="A94" s="12" t="s">
        <v>392</v>
      </c>
      <c r="B94" s="12"/>
      <c r="C94" t="s">
        <v>401</v>
      </c>
      <c r="D94" t="s">
        <v>406</v>
      </c>
      <c r="E94" t="s">
        <v>409</v>
      </c>
      <c r="F94" s="64" t="s">
        <v>404</v>
      </c>
      <c r="G94" s="12" t="s">
        <v>393</v>
      </c>
      <c r="H94" s="12" t="s">
        <v>428</v>
      </c>
      <c r="I94" s="6">
        <v>0</v>
      </c>
      <c r="J94">
        <v>1</v>
      </c>
      <c r="K94" t="s">
        <v>294</v>
      </c>
      <c r="L94">
        <v>0</v>
      </c>
      <c r="M94" t="s">
        <v>8</v>
      </c>
      <c r="N94" t="s">
        <v>117</v>
      </c>
      <c r="O94" t="s">
        <v>117</v>
      </c>
      <c r="P94" t="s">
        <v>117</v>
      </c>
      <c r="Q94" t="s">
        <v>117</v>
      </c>
      <c r="R94" t="s">
        <v>117</v>
      </c>
      <c r="S94" t="s">
        <v>117</v>
      </c>
      <c r="T94" s="12" t="s">
        <v>117</v>
      </c>
      <c r="U94" s="20" t="s">
        <v>117</v>
      </c>
      <c r="V94" t="s">
        <v>341</v>
      </c>
      <c r="W94" t="s">
        <v>340</v>
      </c>
      <c r="X94" t="s">
        <v>398</v>
      </c>
      <c r="Y94" t="s">
        <v>398</v>
      </c>
      <c r="Z94" t="s">
        <v>398</v>
      </c>
      <c r="AA94" t="s">
        <v>398</v>
      </c>
      <c r="AB94" t="s">
        <v>398</v>
      </c>
      <c r="AC94" t="s">
        <v>398</v>
      </c>
      <c r="AD94" t="s">
        <v>398</v>
      </c>
      <c r="AE94" t="s">
        <v>398</v>
      </c>
      <c r="AF94" t="s">
        <v>398</v>
      </c>
      <c r="AG94" t="s">
        <v>398</v>
      </c>
      <c r="AH94" t="s">
        <v>398</v>
      </c>
      <c r="AI94" s="6" t="s">
        <v>398</v>
      </c>
      <c r="AJ94" s="12" t="s">
        <v>398</v>
      </c>
      <c r="AK94" t="s">
        <v>398</v>
      </c>
      <c r="AL94" t="s">
        <v>398</v>
      </c>
      <c r="AM94" s="10" t="s">
        <v>105</v>
      </c>
      <c r="AN94" t="s">
        <v>399</v>
      </c>
      <c r="AO94" t="s">
        <v>399</v>
      </c>
      <c r="AP94" s="20" t="s">
        <v>399</v>
      </c>
      <c r="AQ94">
        <v>96</v>
      </c>
      <c r="AR94">
        <v>112</v>
      </c>
      <c r="AS94">
        <v>112</v>
      </c>
      <c r="AT94" s="25" t="s">
        <v>8</v>
      </c>
      <c r="AU94">
        <v>64</v>
      </c>
      <c r="AV94">
        <v>96</v>
      </c>
      <c r="AW94">
        <v>96</v>
      </c>
      <c r="AX94" s="25" t="s">
        <v>8</v>
      </c>
      <c r="AY94">
        <f t="shared" ref="AY94" si="115">AQ94-AU94</f>
        <v>32</v>
      </c>
      <c r="AZ94">
        <f t="shared" ref="AZ94" si="116">AR94-AV94</f>
        <v>16</v>
      </c>
      <c r="BA94" s="10">
        <f t="shared" ref="BA94" si="117">AS94-AW94</f>
        <v>16</v>
      </c>
      <c r="BB94" t="s">
        <v>416</v>
      </c>
      <c r="BC94" t="s">
        <v>417</v>
      </c>
      <c r="BD94">
        <v>1</v>
      </c>
      <c r="BE94" t="s">
        <v>424</v>
      </c>
      <c r="BF94" s="37" t="s">
        <v>285</v>
      </c>
    </row>
    <row r="95" spans="1:58" x14ac:dyDescent="0.25">
      <c r="A95" s="12" t="s">
        <v>402</v>
      </c>
      <c r="B95" s="12"/>
      <c r="C95" t="s">
        <v>401</v>
      </c>
      <c r="D95" t="s">
        <v>407</v>
      </c>
      <c r="E95" t="s">
        <v>409</v>
      </c>
      <c r="F95" s="64" t="s">
        <v>405</v>
      </c>
      <c r="G95" s="12" t="s">
        <v>393</v>
      </c>
      <c r="H95" s="12" t="s">
        <v>427</v>
      </c>
      <c r="I95" s="6" t="s">
        <v>117</v>
      </c>
      <c r="J95" t="s">
        <v>117</v>
      </c>
      <c r="K95" t="s">
        <v>117</v>
      </c>
      <c r="L95" t="s">
        <v>117</v>
      </c>
      <c r="M95" t="s">
        <v>117</v>
      </c>
      <c r="N95" t="s">
        <v>117</v>
      </c>
      <c r="O95" t="s">
        <v>117</v>
      </c>
      <c r="P95" t="s">
        <v>117</v>
      </c>
      <c r="Q95" t="s">
        <v>117</v>
      </c>
      <c r="R95" t="s">
        <v>117</v>
      </c>
      <c r="S95" t="s">
        <v>117</v>
      </c>
      <c r="T95" s="12" t="s">
        <v>117</v>
      </c>
      <c r="U95" s="20" t="s">
        <v>117</v>
      </c>
      <c r="V95" t="s">
        <v>341</v>
      </c>
      <c r="W95" t="s">
        <v>340</v>
      </c>
      <c r="X95" t="s">
        <v>398</v>
      </c>
      <c r="Y95" t="s">
        <v>398</v>
      </c>
      <c r="Z95" t="s">
        <v>398</v>
      </c>
      <c r="AA95" t="s">
        <v>398</v>
      </c>
      <c r="AB95" t="s">
        <v>398</v>
      </c>
      <c r="AC95" t="s">
        <v>398</v>
      </c>
      <c r="AD95" t="s">
        <v>398</v>
      </c>
      <c r="AE95" t="s">
        <v>398</v>
      </c>
      <c r="AF95" t="s">
        <v>398</v>
      </c>
      <c r="AG95" t="s">
        <v>398</v>
      </c>
      <c r="AH95" t="s">
        <v>398</v>
      </c>
      <c r="AI95" s="6" t="s">
        <v>398</v>
      </c>
      <c r="AJ95" s="12" t="s">
        <v>398</v>
      </c>
      <c r="AK95" t="s">
        <v>398</v>
      </c>
      <c r="AL95" t="s">
        <v>398</v>
      </c>
      <c r="AM95" s="10" t="s">
        <v>105</v>
      </c>
      <c r="AN95" t="s">
        <v>399</v>
      </c>
      <c r="AO95" t="s">
        <v>399</v>
      </c>
      <c r="AP95" s="20" t="s">
        <v>399</v>
      </c>
      <c r="AQ95">
        <v>96</v>
      </c>
      <c r="AR95">
        <v>112</v>
      </c>
      <c r="AS95">
        <v>112</v>
      </c>
      <c r="AT95" s="25" t="s">
        <v>8</v>
      </c>
      <c r="AU95">
        <v>64</v>
      </c>
      <c r="AV95">
        <v>96</v>
      </c>
      <c r="AW95">
        <v>96</v>
      </c>
      <c r="AX95" s="25" t="s">
        <v>8</v>
      </c>
      <c r="AY95">
        <f t="shared" ref="AY95" si="118">AQ95-AU95</f>
        <v>32</v>
      </c>
      <c r="AZ95">
        <f t="shared" ref="AZ95" si="119">AR95-AV95</f>
        <v>16</v>
      </c>
      <c r="BA95" s="10">
        <f t="shared" ref="BA95" si="120">AS95-AW95</f>
        <v>16</v>
      </c>
      <c r="BB95" t="s">
        <v>418</v>
      </c>
      <c r="BC95" t="s">
        <v>419</v>
      </c>
      <c r="BD95">
        <v>1</v>
      </c>
      <c r="BE95" t="s">
        <v>425</v>
      </c>
      <c r="BF95" t="s">
        <v>346</v>
      </c>
    </row>
    <row r="96" spans="1:58" x14ac:dyDescent="0.25">
      <c r="A96" s="12" t="s">
        <v>402</v>
      </c>
      <c r="B96" s="12"/>
      <c r="C96" t="s">
        <v>401</v>
      </c>
      <c r="D96" t="s">
        <v>407</v>
      </c>
      <c r="E96" t="s">
        <v>409</v>
      </c>
      <c r="F96" s="64" t="s">
        <v>422</v>
      </c>
      <c r="G96" s="12" t="s">
        <v>393</v>
      </c>
      <c r="H96" s="12" t="s">
        <v>427</v>
      </c>
      <c r="I96" s="6" t="s">
        <v>117</v>
      </c>
      <c r="J96" t="s">
        <v>117</v>
      </c>
      <c r="K96" t="s">
        <v>117</v>
      </c>
      <c r="L96" t="s">
        <v>117</v>
      </c>
      <c r="M96" t="s">
        <v>117</v>
      </c>
      <c r="N96" t="s">
        <v>117</v>
      </c>
      <c r="O96" t="s">
        <v>117</v>
      </c>
      <c r="P96" t="s">
        <v>117</v>
      </c>
      <c r="Q96" t="s">
        <v>117</v>
      </c>
      <c r="R96" t="s">
        <v>117</v>
      </c>
      <c r="S96" t="s">
        <v>117</v>
      </c>
      <c r="T96" s="12" t="s">
        <v>117</v>
      </c>
      <c r="U96" s="20" t="s">
        <v>117</v>
      </c>
      <c r="V96" t="s">
        <v>341</v>
      </c>
      <c r="W96" t="s">
        <v>340</v>
      </c>
      <c r="X96" t="s">
        <v>398</v>
      </c>
      <c r="Y96" t="s">
        <v>398</v>
      </c>
      <c r="Z96" t="s">
        <v>398</v>
      </c>
      <c r="AA96" t="s">
        <v>398</v>
      </c>
      <c r="AB96" t="s">
        <v>398</v>
      </c>
      <c r="AC96" t="s">
        <v>398</v>
      </c>
      <c r="AD96" t="s">
        <v>398</v>
      </c>
      <c r="AE96" t="s">
        <v>398</v>
      </c>
      <c r="AF96" t="s">
        <v>398</v>
      </c>
      <c r="AG96" t="s">
        <v>398</v>
      </c>
      <c r="AH96" t="s">
        <v>398</v>
      </c>
      <c r="AI96" s="6" t="s">
        <v>398</v>
      </c>
      <c r="AJ96" s="12" t="s">
        <v>398</v>
      </c>
      <c r="AK96" t="s">
        <v>398</v>
      </c>
      <c r="AL96" t="s">
        <v>398</v>
      </c>
      <c r="AM96" s="10" t="s">
        <v>105</v>
      </c>
      <c r="AN96" t="s">
        <v>399</v>
      </c>
      <c r="AO96" t="s">
        <v>399</v>
      </c>
      <c r="AP96" s="20" t="s">
        <v>399</v>
      </c>
      <c r="AQ96">
        <v>71</v>
      </c>
      <c r="AR96">
        <v>131</v>
      </c>
      <c r="AS96">
        <v>131</v>
      </c>
      <c r="AT96" s="25" t="s">
        <v>8</v>
      </c>
      <c r="AU96">
        <v>47</v>
      </c>
      <c r="AV96">
        <v>83</v>
      </c>
      <c r="AW96">
        <v>83</v>
      </c>
      <c r="AX96" s="25" t="s">
        <v>8</v>
      </c>
      <c r="AY96">
        <f t="shared" ref="AY96" si="121">AQ96-AU96</f>
        <v>24</v>
      </c>
      <c r="AZ96">
        <f t="shared" ref="AZ96" si="122">AR96-AV96</f>
        <v>48</v>
      </c>
      <c r="BA96" s="10">
        <f t="shared" ref="BA96" si="123">AS96-AW96</f>
        <v>48</v>
      </c>
      <c r="BB96" t="s">
        <v>414</v>
      </c>
      <c r="BC96" t="s">
        <v>415</v>
      </c>
      <c r="BD96">
        <v>1</v>
      </c>
      <c r="BE96" t="s">
        <v>425</v>
      </c>
      <c r="BF96" t="s">
        <v>426</v>
      </c>
    </row>
    <row r="97" spans="1:58" x14ac:dyDescent="0.25">
      <c r="A97" s="12" t="s">
        <v>403</v>
      </c>
      <c r="B97" s="12"/>
      <c r="C97" t="s">
        <v>401</v>
      </c>
      <c r="D97" t="s">
        <v>406</v>
      </c>
      <c r="E97" t="s">
        <v>409</v>
      </c>
      <c r="F97" s="64" t="s">
        <v>420</v>
      </c>
      <c r="G97" s="12" t="s">
        <v>393</v>
      </c>
      <c r="H97" s="12" t="s">
        <v>428</v>
      </c>
      <c r="I97" s="6" t="s">
        <v>117</v>
      </c>
      <c r="J97" t="s">
        <v>117</v>
      </c>
      <c r="K97" t="s">
        <v>117</v>
      </c>
      <c r="L97" t="s">
        <v>117</v>
      </c>
      <c r="M97" t="s">
        <v>117</v>
      </c>
      <c r="N97" t="s">
        <v>117</v>
      </c>
      <c r="O97" t="s">
        <v>117</v>
      </c>
      <c r="P97" t="s">
        <v>117</v>
      </c>
      <c r="Q97" t="s">
        <v>117</v>
      </c>
      <c r="R97" t="s">
        <v>117</v>
      </c>
      <c r="S97" t="s">
        <v>117</v>
      </c>
      <c r="T97" s="12" t="s">
        <v>117</v>
      </c>
      <c r="U97" s="20" t="s">
        <v>117</v>
      </c>
      <c r="V97" t="s">
        <v>268</v>
      </c>
      <c r="W97" t="s">
        <v>117</v>
      </c>
      <c r="X97" t="s">
        <v>117</v>
      </c>
      <c r="Y97" t="s">
        <v>117</v>
      </c>
      <c r="Z97" t="s">
        <v>117</v>
      </c>
      <c r="AA97" t="s">
        <v>117</v>
      </c>
      <c r="AB97" t="s">
        <v>117</v>
      </c>
      <c r="AC97" t="s">
        <v>117</v>
      </c>
      <c r="AD97" t="s">
        <v>117</v>
      </c>
      <c r="AE97" t="s">
        <v>117</v>
      </c>
      <c r="AF97" t="s">
        <v>117</v>
      </c>
      <c r="AG97" t="s">
        <v>117</v>
      </c>
      <c r="AH97" t="s">
        <v>117</v>
      </c>
      <c r="AI97" s="6" t="s">
        <v>117</v>
      </c>
      <c r="AJ97" s="12" t="s">
        <v>117</v>
      </c>
      <c r="AK97" t="s">
        <v>117</v>
      </c>
      <c r="AL97" t="s">
        <v>278</v>
      </c>
      <c r="AM97" s="10" t="s">
        <v>105</v>
      </c>
      <c r="AN97">
        <v>125</v>
      </c>
      <c r="AO97">
        <v>1169</v>
      </c>
      <c r="AP97" s="20">
        <v>414</v>
      </c>
      <c r="AQ97">
        <v>96</v>
      </c>
      <c r="AR97">
        <v>112</v>
      </c>
      <c r="AS97">
        <v>112</v>
      </c>
      <c r="AT97" s="25" t="s">
        <v>8</v>
      </c>
      <c r="AU97">
        <v>64</v>
      </c>
      <c r="AV97">
        <v>96</v>
      </c>
      <c r="AW97">
        <v>96</v>
      </c>
      <c r="AX97" s="25" t="s">
        <v>8</v>
      </c>
      <c r="AY97">
        <f t="shared" ref="AY97" si="124">AQ97-AU97</f>
        <v>32</v>
      </c>
      <c r="AZ97">
        <f t="shared" ref="AZ97" si="125">AR97-AV97</f>
        <v>16</v>
      </c>
      <c r="BA97" s="10">
        <f t="shared" ref="BA97" si="126">AS97-AW97</f>
        <v>16</v>
      </c>
      <c r="BB97" t="s">
        <v>416</v>
      </c>
      <c r="BC97" t="s">
        <v>417</v>
      </c>
      <c r="BD97">
        <v>1</v>
      </c>
      <c r="BE97" t="s">
        <v>424</v>
      </c>
      <c r="BF97" t="s">
        <v>285</v>
      </c>
    </row>
    <row r="98" spans="1:58" x14ac:dyDescent="0.25">
      <c r="A98" s="12" t="s">
        <v>412</v>
      </c>
      <c r="B98" s="12"/>
      <c r="C98" t="s">
        <v>401</v>
      </c>
      <c r="D98" t="s">
        <v>407</v>
      </c>
      <c r="E98" t="s">
        <v>409</v>
      </c>
      <c r="F98" s="64" t="s">
        <v>421</v>
      </c>
      <c r="G98" s="12" t="s">
        <v>393</v>
      </c>
      <c r="H98" s="12" t="s">
        <v>427</v>
      </c>
      <c r="I98" s="6" t="s">
        <v>117</v>
      </c>
      <c r="J98" t="s">
        <v>117</v>
      </c>
      <c r="K98" t="s">
        <v>117</v>
      </c>
      <c r="L98" t="s">
        <v>117</v>
      </c>
      <c r="M98" t="s">
        <v>117</v>
      </c>
      <c r="N98" t="s">
        <v>117</v>
      </c>
      <c r="O98" t="s">
        <v>117</v>
      </c>
      <c r="P98" t="s">
        <v>117</v>
      </c>
      <c r="Q98" t="s">
        <v>117</v>
      </c>
      <c r="R98" t="s">
        <v>117</v>
      </c>
      <c r="S98" t="s">
        <v>117</v>
      </c>
      <c r="T98" s="12" t="s">
        <v>117</v>
      </c>
      <c r="U98" s="20" t="s">
        <v>117</v>
      </c>
      <c r="V98" t="s">
        <v>268</v>
      </c>
      <c r="W98" t="s">
        <v>117</v>
      </c>
      <c r="X98" t="s">
        <v>117</v>
      </c>
      <c r="Y98" t="s">
        <v>117</v>
      </c>
      <c r="Z98" t="s">
        <v>117</v>
      </c>
      <c r="AA98" t="s">
        <v>117</v>
      </c>
      <c r="AB98" t="s">
        <v>117</v>
      </c>
      <c r="AC98" t="s">
        <v>117</v>
      </c>
      <c r="AD98" t="s">
        <v>117</v>
      </c>
      <c r="AE98" t="s">
        <v>117</v>
      </c>
      <c r="AF98" t="s">
        <v>117</v>
      </c>
      <c r="AG98" t="s">
        <v>117</v>
      </c>
      <c r="AH98" t="s">
        <v>117</v>
      </c>
      <c r="AI98" s="6" t="s">
        <v>117</v>
      </c>
      <c r="AJ98" s="12" t="s">
        <v>117</v>
      </c>
      <c r="AK98" t="s">
        <v>117</v>
      </c>
      <c r="AL98" t="s">
        <v>278</v>
      </c>
      <c r="AM98" s="10" t="s">
        <v>105</v>
      </c>
      <c r="AN98">
        <v>125</v>
      </c>
      <c r="AO98">
        <v>1169</v>
      </c>
      <c r="AP98" s="20">
        <v>414</v>
      </c>
      <c r="AQ98">
        <v>96</v>
      </c>
      <c r="AR98">
        <v>112</v>
      </c>
      <c r="AS98">
        <v>112</v>
      </c>
      <c r="AT98" s="25" t="s">
        <v>8</v>
      </c>
      <c r="AU98">
        <v>64</v>
      </c>
      <c r="AV98">
        <v>96</v>
      </c>
      <c r="AW98">
        <v>96</v>
      </c>
      <c r="AX98" s="25" t="s">
        <v>8</v>
      </c>
      <c r="AY98">
        <f t="shared" ref="AY98" si="127">AQ98-AU98</f>
        <v>32</v>
      </c>
      <c r="AZ98">
        <f t="shared" ref="AZ98" si="128">AR98-AV98</f>
        <v>16</v>
      </c>
      <c r="BA98" s="10">
        <f t="shared" ref="BA98" si="129">AS98-AW98</f>
        <v>16</v>
      </c>
      <c r="BB98" t="s">
        <v>418</v>
      </c>
      <c r="BC98" t="s">
        <v>419</v>
      </c>
      <c r="BD98">
        <v>1</v>
      </c>
      <c r="BE98" t="s">
        <v>425</v>
      </c>
      <c r="BF98" t="s">
        <v>426</v>
      </c>
    </row>
    <row r="99" spans="1:58" x14ac:dyDescent="0.25">
      <c r="A99" s="12" t="s">
        <v>413</v>
      </c>
      <c r="B99" s="12"/>
      <c r="C99" t="s">
        <v>401</v>
      </c>
      <c r="D99" t="s">
        <v>407</v>
      </c>
      <c r="E99" t="s">
        <v>409</v>
      </c>
      <c r="F99" s="64" t="s">
        <v>423</v>
      </c>
      <c r="G99" s="12" t="s">
        <v>393</v>
      </c>
      <c r="H99" s="12" t="s">
        <v>427</v>
      </c>
      <c r="I99" s="6" t="s">
        <v>117</v>
      </c>
      <c r="J99" t="s">
        <v>117</v>
      </c>
      <c r="K99" t="s">
        <v>117</v>
      </c>
      <c r="L99" t="s">
        <v>117</v>
      </c>
      <c r="M99" t="s">
        <v>117</v>
      </c>
      <c r="N99" t="s">
        <v>117</v>
      </c>
      <c r="O99" t="s">
        <v>117</v>
      </c>
      <c r="P99" t="s">
        <v>117</v>
      </c>
      <c r="Q99" t="s">
        <v>117</v>
      </c>
      <c r="R99" t="s">
        <v>117</v>
      </c>
      <c r="S99" t="s">
        <v>117</v>
      </c>
      <c r="T99" s="12" t="s">
        <v>117</v>
      </c>
      <c r="U99" s="20" t="s">
        <v>117</v>
      </c>
      <c r="V99" t="s">
        <v>268</v>
      </c>
      <c r="W99" t="s">
        <v>117</v>
      </c>
      <c r="X99" t="s">
        <v>117</v>
      </c>
      <c r="Y99" t="s">
        <v>117</v>
      </c>
      <c r="Z99" t="s">
        <v>117</v>
      </c>
      <c r="AA99" t="s">
        <v>117</v>
      </c>
      <c r="AB99" t="s">
        <v>117</v>
      </c>
      <c r="AC99" t="s">
        <v>117</v>
      </c>
      <c r="AD99" t="s">
        <v>117</v>
      </c>
      <c r="AE99" t="s">
        <v>117</v>
      </c>
      <c r="AF99" t="s">
        <v>117</v>
      </c>
      <c r="AG99" t="s">
        <v>117</v>
      </c>
      <c r="AH99" t="s">
        <v>117</v>
      </c>
      <c r="AI99" s="6" t="s">
        <v>117</v>
      </c>
      <c r="AJ99" s="12" t="s">
        <v>117</v>
      </c>
      <c r="AK99" t="s">
        <v>117</v>
      </c>
      <c r="AL99" t="s">
        <v>278</v>
      </c>
      <c r="AM99" s="10" t="s">
        <v>105</v>
      </c>
      <c r="AN99">
        <v>125</v>
      </c>
      <c r="AO99">
        <v>1169</v>
      </c>
      <c r="AP99" s="20">
        <v>414</v>
      </c>
      <c r="AQ99">
        <v>71</v>
      </c>
      <c r="AR99">
        <v>131</v>
      </c>
      <c r="AS99">
        <v>131</v>
      </c>
      <c r="AT99" s="12" t="s">
        <v>8</v>
      </c>
      <c r="AU99" s="38">
        <v>47</v>
      </c>
      <c r="AV99">
        <v>83</v>
      </c>
      <c r="AW99">
        <v>83</v>
      </c>
      <c r="AX99" s="25" t="s">
        <v>8</v>
      </c>
      <c r="AY99">
        <f t="shared" ref="AY99" si="130">AQ99-AU99</f>
        <v>24</v>
      </c>
      <c r="AZ99">
        <f t="shared" ref="AZ99" si="131">AR99-AV99</f>
        <v>48</v>
      </c>
      <c r="BA99" s="10">
        <f t="shared" ref="BA99" si="132">AS99-AW99</f>
        <v>48</v>
      </c>
      <c r="BB99" t="s">
        <v>414</v>
      </c>
      <c r="BC99" t="s">
        <v>415</v>
      </c>
      <c r="BD99">
        <v>1</v>
      </c>
      <c r="BE99" t="s">
        <v>425</v>
      </c>
      <c r="BF99" t="s">
        <v>426</v>
      </c>
    </row>
    <row r="100" spans="1:58" x14ac:dyDescent="0.25">
      <c r="A100" s="12" t="s">
        <v>429</v>
      </c>
      <c r="B100" s="12"/>
      <c r="C100" t="s">
        <v>400</v>
      </c>
      <c r="D100" t="s">
        <v>406</v>
      </c>
      <c r="E100" t="s">
        <v>409</v>
      </c>
      <c r="F100" s="64" t="s">
        <v>437</v>
      </c>
      <c r="G100" s="12" t="s">
        <v>443</v>
      </c>
      <c r="H100" s="12" t="s">
        <v>394</v>
      </c>
      <c r="I100" s="39">
        <v>0</v>
      </c>
      <c r="J100">
        <v>1</v>
      </c>
      <c r="K100" t="s">
        <v>450</v>
      </c>
      <c r="L100">
        <v>0</v>
      </c>
      <c r="M100" t="s">
        <v>8</v>
      </c>
      <c r="N100" t="s">
        <v>117</v>
      </c>
      <c r="O100" t="s">
        <v>117</v>
      </c>
      <c r="P100" t="s">
        <v>117</v>
      </c>
      <c r="Q100" t="s">
        <v>117</v>
      </c>
      <c r="R100" t="s">
        <v>117</v>
      </c>
      <c r="S100" t="s">
        <v>117</v>
      </c>
      <c r="T100" s="12" t="s">
        <v>117</v>
      </c>
      <c r="U100" s="20" t="s">
        <v>117</v>
      </c>
      <c r="V100" t="s">
        <v>341</v>
      </c>
      <c r="W100" t="s">
        <v>117</v>
      </c>
      <c r="X100" t="s">
        <v>117</v>
      </c>
      <c r="Y100" t="s">
        <v>117</v>
      </c>
      <c r="Z100" t="s">
        <v>117</v>
      </c>
      <c r="AA100" t="s">
        <v>117</v>
      </c>
      <c r="AB100" t="s">
        <v>117</v>
      </c>
      <c r="AC100" t="s">
        <v>117</v>
      </c>
      <c r="AD100" t="s">
        <v>117</v>
      </c>
      <c r="AE100" t="s">
        <v>117</v>
      </c>
      <c r="AF100" t="s">
        <v>117</v>
      </c>
      <c r="AG100" t="s">
        <v>117</v>
      </c>
      <c r="AH100" t="s">
        <v>117</v>
      </c>
      <c r="AI100" s="6" t="s">
        <v>117</v>
      </c>
      <c r="AJ100" s="12" t="s">
        <v>117</v>
      </c>
      <c r="AK100" t="s">
        <v>117</v>
      </c>
      <c r="AL100" t="s">
        <v>278</v>
      </c>
      <c r="AM100" s="10" t="s">
        <v>105</v>
      </c>
      <c r="AN100">
        <v>190</v>
      </c>
      <c r="AO100">
        <v>960</v>
      </c>
      <c r="AP100" s="20">
        <v>1370</v>
      </c>
      <c r="AQ100">
        <v>128</v>
      </c>
      <c r="AR100">
        <v>512</v>
      </c>
      <c r="AS100">
        <v>512</v>
      </c>
      <c r="AT100" s="12" t="s">
        <v>45</v>
      </c>
      <c r="AU100" s="38">
        <f t="shared" ref="AU100:AU106" si="133" xml:space="preserve"> _xlfn.FLOOR.MATH((AN100 - AQ100) / 2)</f>
        <v>31</v>
      </c>
      <c r="AV100">
        <f t="shared" ref="AV100:AV106" si="134" xml:space="preserve"> _xlfn.FLOOR.MATH((AO100 - AR100) / 2)</f>
        <v>224</v>
      </c>
      <c r="AW100">
        <f t="shared" ref="AW100:AW106" si="135" xml:space="preserve"> _xlfn.FLOOR.MATH((AP100 - AS100) / 2)</f>
        <v>429</v>
      </c>
      <c r="AX100" s="25" t="s">
        <v>45</v>
      </c>
      <c r="AY100">
        <f t="shared" ref="AY100:AY101" si="136">AQ100-AU100</f>
        <v>97</v>
      </c>
      <c r="AZ100">
        <f t="shared" ref="AZ100:AZ101" si="137">AR100-AV100</f>
        <v>288</v>
      </c>
      <c r="BA100" s="10">
        <f t="shared" ref="BA100:BA101" si="138">AS100-AW100</f>
        <v>83</v>
      </c>
      <c r="BB100" t="s">
        <v>416</v>
      </c>
      <c r="BC100" t="s">
        <v>160</v>
      </c>
      <c r="BD100">
        <v>1</v>
      </c>
      <c r="BE100" t="s">
        <v>444</v>
      </c>
      <c r="BF100" t="s">
        <v>8</v>
      </c>
    </row>
    <row r="101" spans="1:58" x14ac:dyDescent="0.25">
      <c r="A101" s="12" t="s">
        <v>432</v>
      </c>
      <c r="B101" s="12"/>
      <c r="C101" t="s">
        <v>400</v>
      </c>
      <c r="D101" t="s">
        <v>407</v>
      </c>
      <c r="E101" t="s">
        <v>409</v>
      </c>
      <c r="F101" s="64" t="s">
        <v>440</v>
      </c>
      <c r="G101" s="12" t="s">
        <v>443</v>
      </c>
      <c r="H101" s="12" t="s">
        <v>394</v>
      </c>
      <c r="I101" s="6">
        <v>0</v>
      </c>
      <c r="J101">
        <v>1</v>
      </c>
      <c r="K101" t="s">
        <v>451</v>
      </c>
      <c r="L101">
        <v>0</v>
      </c>
      <c r="M101" t="s">
        <v>8</v>
      </c>
      <c r="N101" t="s">
        <v>117</v>
      </c>
      <c r="O101" t="s">
        <v>117</v>
      </c>
      <c r="P101" t="s">
        <v>117</v>
      </c>
      <c r="Q101" t="s">
        <v>117</v>
      </c>
      <c r="R101" t="s">
        <v>117</v>
      </c>
      <c r="S101" t="s">
        <v>117</v>
      </c>
      <c r="T101" s="12" t="s">
        <v>117</v>
      </c>
      <c r="U101" s="20" t="s">
        <v>117</v>
      </c>
      <c r="V101" t="s">
        <v>341</v>
      </c>
      <c r="W101" t="s">
        <v>117</v>
      </c>
      <c r="X101" t="s">
        <v>117</v>
      </c>
      <c r="Y101" t="s">
        <v>117</v>
      </c>
      <c r="Z101" t="s">
        <v>117</v>
      </c>
      <c r="AA101" t="s">
        <v>117</v>
      </c>
      <c r="AB101" t="s">
        <v>117</v>
      </c>
      <c r="AC101" t="s">
        <v>117</v>
      </c>
      <c r="AD101" t="s">
        <v>117</v>
      </c>
      <c r="AE101" t="s">
        <v>117</v>
      </c>
      <c r="AF101" t="s">
        <v>117</v>
      </c>
      <c r="AG101" t="s">
        <v>117</v>
      </c>
      <c r="AH101" t="s">
        <v>117</v>
      </c>
      <c r="AI101" s="6" t="s">
        <v>117</v>
      </c>
      <c r="AJ101" s="12" t="s">
        <v>117</v>
      </c>
      <c r="AK101" t="s">
        <v>117</v>
      </c>
      <c r="AL101" t="s">
        <v>278</v>
      </c>
      <c r="AM101" s="10" t="s">
        <v>105</v>
      </c>
      <c r="AN101">
        <v>190</v>
      </c>
      <c r="AO101">
        <v>960</v>
      </c>
      <c r="AP101" s="20">
        <v>1370</v>
      </c>
      <c r="AQ101">
        <v>128</v>
      </c>
      <c r="AR101">
        <v>512</v>
      </c>
      <c r="AS101">
        <v>512</v>
      </c>
      <c r="AT101" s="12" t="s">
        <v>45</v>
      </c>
      <c r="AU101" s="38">
        <f t="shared" si="133"/>
        <v>31</v>
      </c>
      <c r="AV101">
        <f t="shared" si="134"/>
        <v>224</v>
      </c>
      <c r="AW101">
        <f t="shared" si="135"/>
        <v>429</v>
      </c>
      <c r="AX101" s="25" t="s">
        <v>45</v>
      </c>
      <c r="AY101">
        <f t="shared" si="136"/>
        <v>97</v>
      </c>
      <c r="AZ101">
        <f t="shared" si="137"/>
        <v>288</v>
      </c>
      <c r="BA101" s="10">
        <f t="shared" si="138"/>
        <v>83</v>
      </c>
      <c r="BB101" t="s">
        <v>416</v>
      </c>
      <c r="BC101" t="s">
        <v>160</v>
      </c>
      <c r="BD101">
        <v>1</v>
      </c>
      <c r="BE101" t="s">
        <v>445</v>
      </c>
      <c r="BF101" t="s">
        <v>446</v>
      </c>
    </row>
    <row r="102" spans="1:58" ht="30" x14ac:dyDescent="0.25">
      <c r="A102" s="12" t="s">
        <v>433</v>
      </c>
      <c r="B102" s="12"/>
      <c r="C102" t="s">
        <v>400</v>
      </c>
      <c r="D102" t="s">
        <v>407</v>
      </c>
      <c r="E102" t="s">
        <v>430</v>
      </c>
      <c r="F102" s="64" t="s">
        <v>438</v>
      </c>
      <c r="G102" s="12" t="s">
        <v>443</v>
      </c>
      <c r="H102" s="12" t="s">
        <v>394</v>
      </c>
      <c r="I102" s="6">
        <v>0</v>
      </c>
      <c r="J102">
        <v>1</v>
      </c>
      <c r="K102" t="s">
        <v>451</v>
      </c>
      <c r="L102">
        <v>0</v>
      </c>
      <c r="M102" t="s">
        <v>8</v>
      </c>
      <c r="N102" t="s">
        <v>117</v>
      </c>
      <c r="O102" t="s">
        <v>117</v>
      </c>
      <c r="P102" t="s">
        <v>117</v>
      </c>
      <c r="Q102" t="s">
        <v>117</v>
      </c>
      <c r="R102" t="s">
        <v>117</v>
      </c>
      <c r="S102" t="s">
        <v>117</v>
      </c>
      <c r="T102" s="12" t="s">
        <v>117</v>
      </c>
      <c r="U102" s="20" t="s">
        <v>117</v>
      </c>
      <c r="V102" t="s">
        <v>341</v>
      </c>
      <c r="W102" t="s">
        <v>117</v>
      </c>
      <c r="X102" t="s">
        <v>117</v>
      </c>
      <c r="Y102" t="s">
        <v>117</v>
      </c>
      <c r="Z102" t="s">
        <v>117</v>
      </c>
      <c r="AA102" t="s">
        <v>117</v>
      </c>
      <c r="AB102" t="s">
        <v>117</v>
      </c>
      <c r="AC102" t="s">
        <v>117</v>
      </c>
      <c r="AD102" t="s">
        <v>117</v>
      </c>
      <c r="AE102" t="s">
        <v>117</v>
      </c>
      <c r="AF102" t="s">
        <v>117</v>
      </c>
      <c r="AG102" t="s">
        <v>117</v>
      </c>
      <c r="AH102" t="s">
        <v>117</v>
      </c>
      <c r="AI102" s="6" t="s">
        <v>117</v>
      </c>
      <c r="AJ102" s="12" t="s">
        <v>117</v>
      </c>
      <c r="AK102" t="s">
        <v>117</v>
      </c>
      <c r="AL102" t="s">
        <v>278</v>
      </c>
      <c r="AM102" s="10" t="s">
        <v>105</v>
      </c>
      <c r="AN102">
        <v>190</v>
      </c>
      <c r="AO102">
        <v>960</v>
      </c>
      <c r="AP102" s="20">
        <v>1370</v>
      </c>
      <c r="AQ102">
        <v>128</v>
      </c>
      <c r="AR102">
        <v>512</v>
      </c>
      <c r="AS102">
        <v>512</v>
      </c>
      <c r="AT102" s="12" t="s">
        <v>45</v>
      </c>
      <c r="AU102" s="38">
        <f t="shared" si="133"/>
        <v>31</v>
      </c>
      <c r="AV102">
        <f t="shared" si="134"/>
        <v>224</v>
      </c>
      <c r="AW102">
        <f t="shared" si="135"/>
        <v>429</v>
      </c>
      <c r="AX102" s="25" t="s">
        <v>45</v>
      </c>
      <c r="AY102">
        <f t="shared" ref="AY102" si="139">AQ102-AU102</f>
        <v>97</v>
      </c>
      <c r="AZ102">
        <f t="shared" ref="AZ102" si="140">AR102-AV102</f>
        <v>288</v>
      </c>
      <c r="BA102" s="10">
        <f t="shared" ref="BA102" si="141">AS102-AW102</f>
        <v>83</v>
      </c>
      <c r="BB102" t="s">
        <v>416</v>
      </c>
      <c r="BC102" t="s">
        <v>160</v>
      </c>
      <c r="BD102">
        <v>1</v>
      </c>
      <c r="BE102" t="s">
        <v>445</v>
      </c>
      <c r="BF102" s="2" t="s">
        <v>447</v>
      </c>
    </row>
    <row r="103" spans="1:58" x14ac:dyDescent="0.25">
      <c r="A103" s="12" t="s">
        <v>434</v>
      </c>
      <c r="B103" s="12" t="s">
        <v>492</v>
      </c>
      <c r="C103" t="s">
        <v>400</v>
      </c>
      <c r="D103" t="s">
        <v>406</v>
      </c>
      <c r="E103" t="s">
        <v>409</v>
      </c>
      <c r="F103" s="64" t="s">
        <v>439</v>
      </c>
      <c r="G103" s="12" t="s">
        <v>443</v>
      </c>
      <c r="H103" s="12" t="s">
        <v>394</v>
      </c>
      <c r="I103" s="6">
        <v>1</v>
      </c>
      <c r="J103">
        <v>0</v>
      </c>
      <c r="K103" t="s">
        <v>8</v>
      </c>
      <c r="L103">
        <v>0</v>
      </c>
      <c r="M103" t="s">
        <v>8</v>
      </c>
      <c r="N103" t="s">
        <v>117</v>
      </c>
      <c r="O103" t="s">
        <v>117</v>
      </c>
      <c r="P103" t="s">
        <v>117</v>
      </c>
      <c r="Q103" t="s">
        <v>117</v>
      </c>
      <c r="R103" t="s">
        <v>117</v>
      </c>
      <c r="S103" t="s">
        <v>117</v>
      </c>
      <c r="T103" s="12" t="s">
        <v>117</v>
      </c>
      <c r="U103" s="20" t="s">
        <v>117</v>
      </c>
      <c r="V103" t="s">
        <v>268</v>
      </c>
      <c r="W103" t="s">
        <v>117</v>
      </c>
      <c r="X103" t="s">
        <v>117</v>
      </c>
      <c r="Y103" t="s">
        <v>117</v>
      </c>
      <c r="Z103" t="s">
        <v>117</v>
      </c>
      <c r="AA103" t="s">
        <v>117</v>
      </c>
      <c r="AB103" t="s">
        <v>117</v>
      </c>
      <c r="AC103" t="s">
        <v>117</v>
      </c>
      <c r="AD103" t="s">
        <v>117</v>
      </c>
      <c r="AE103" t="s">
        <v>117</v>
      </c>
      <c r="AF103" t="s">
        <v>117</v>
      </c>
      <c r="AG103" t="s">
        <v>117</v>
      </c>
      <c r="AH103" t="s">
        <v>117</v>
      </c>
      <c r="AI103" s="6" t="s">
        <v>117</v>
      </c>
      <c r="AJ103" s="12" t="s">
        <v>117</v>
      </c>
      <c r="AK103" t="s">
        <v>117</v>
      </c>
      <c r="AL103" t="s">
        <v>278</v>
      </c>
      <c r="AM103" s="10" t="s">
        <v>105</v>
      </c>
      <c r="AN103">
        <v>125</v>
      </c>
      <c r="AO103">
        <v>1169</v>
      </c>
      <c r="AP103" s="20">
        <v>414</v>
      </c>
      <c r="AQ103">
        <v>96</v>
      </c>
      <c r="AR103">
        <v>960</v>
      </c>
      <c r="AS103">
        <v>256</v>
      </c>
      <c r="AT103" s="12" t="s">
        <v>45</v>
      </c>
      <c r="AU103" s="38">
        <f t="shared" si="133"/>
        <v>14</v>
      </c>
      <c r="AV103">
        <f t="shared" si="134"/>
        <v>104</v>
      </c>
      <c r="AW103">
        <f t="shared" si="135"/>
        <v>79</v>
      </c>
      <c r="AX103" s="25" t="s">
        <v>45</v>
      </c>
      <c r="AY103">
        <f t="shared" ref="AY103" si="142">AQ103-AU103</f>
        <v>82</v>
      </c>
      <c r="AZ103">
        <f t="shared" ref="AZ103" si="143">AR103-AV103</f>
        <v>856</v>
      </c>
      <c r="BA103" s="10">
        <f t="shared" ref="BA103" si="144">AS103-AW103</f>
        <v>177</v>
      </c>
      <c r="BB103" t="s">
        <v>416</v>
      </c>
      <c r="BC103" t="s">
        <v>160</v>
      </c>
      <c r="BD103">
        <v>0</v>
      </c>
      <c r="BE103" t="s">
        <v>8</v>
      </c>
      <c r="BF103" t="s">
        <v>8</v>
      </c>
    </row>
    <row r="104" spans="1:58" ht="30" x14ac:dyDescent="0.25">
      <c r="A104" s="12" t="s">
        <v>435</v>
      </c>
      <c r="B104" s="12" t="s">
        <v>519</v>
      </c>
      <c r="C104" t="s">
        <v>400</v>
      </c>
      <c r="D104" t="s">
        <v>407</v>
      </c>
      <c r="E104" t="s">
        <v>409</v>
      </c>
      <c r="F104" s="64" t="s">
        <v>441</v>
      </c>
      <c r="G104" s="12" t="s">
        <v>443</v>
      </c>
      <c r="H104" s="12" t="s">
        <v>394</v>
      </c>
      <c r="I104" s="6">
        <v>0</v>
      </c>
      <c r="J104">
        <v>1</v>
      </c>
      <c r="K104" t="s">
        <v>450</v>
      </c>
      <c r="L104">
        <v>0</v>
      </c>
      <c r="M104" t="s">
        <v>8</v>
      </c>
      <c r="N104" t="s">
        <v>117</v>
      </c>
      <c r="O104" t="s">
        <v>117</v>
      </c>
      <c r="P104" t="s">
        <v>117</v>
      </c>
      <c r="Q104" t="s">
        <v>117</v>
      </c>
      <c r="R104" t="s">
        <v>117</v>
      </c>
      <c r="S104" t="s">
        <v>117</v>
      </c>
      <c r="T104" s="12" t="s">
        <v>117</v>
      </c>
      <c r="U104" s="20" t="s">
        <v>117</v>
      </c>
      <c r="V104" t="s">
        <v>268</v>
      </c>
      <c r="W104" t="s">
        <v>117</v>
      </c>
      <c r="X104" t="s">
        <v>117</v>
      </c>
      <c r="Y104" t="s">
        <v>117</v>
      </c>
      <c r="Z104" t="s">
        <v>117</v>
      </c>
      <c r="AA104" t="s">
        <v>117</v>
      </c>
      <c r="AB104" t="s">
        <v>117</v>
      </c>
      <c r="AC104" t="s">
        <v>117</v>
      </c>
      <c r="AD104" t="s">
        <v>117</v>
      </c>
      <c r="AE104" t="s">
        <v>117</v>
      </c>
      <c r="AF104" t="s">
        <v>117</v>
      </c>
      <c r="AG104" t="s">
        <v>117</v>
      </c>
      <c r="AH104" t="s">
        <v>117</v>
      </c>
      <c r="AI104" s="6" t="s">
        <v>117</v>
      </c>
      <c r="AJ104" s="12" t="s">
        <v>117</v>
      </c>
      <c r="AK104" t="s">
        <v>117</v>
      </c>
      <c r="AL104" t="s">
        <v>278</v>
      </c>
      <c r="AM104" s="10" t="s">
        <v>105</v>
      </c>
      <c r="AN104">
        <v>125</v>
      </c>
      <c r="AO104">
        <v>1169</v>
      </c>
      <c r="AP104" s="20">
        <v>414</v>
      </c>
      <c r="AQ104">
        <v>96</v>
      </c>
      <c r="AR104">
        <v>960</v>
      </c>
      <c r="AS104">
        <v>256</v>
      </c>
      <c r="AT104" s="12" t="s">
        <v>45</v>
      </c>
      <c r="AU104" s="38">
        <f t="shared" si="133"/>
        <v>14</v>
      </c>
      <c r="AV104">
        <f t="shared" si="134"/>
        <v>104</v>
      </c>
      <c r="AW104">
        <f t="shared" si="135"/>
        <v>79</v>
      </c>
      <c r="AX104" s="25" t="s">
        <v>45</v>
      </c>
      <c r="AY104">
        <f t="shared" ref="AY104" si="145">AQ104-AU104</f>
        <v>82</v>
      </c>
      <c r="AZ104">
        <f t="shared" ref="AZ104" si="146">AR104-AV104</f>
        <v>856</v>
      </c>
      <c r="BA104" s="10">
        <f t="shared" ref="BA104" si="147">AS104-AW104</f>
        <v>177</v>
      </c>
      <c r="BB104" t="s">
        <v>416</v>
      </c>
      <c r="BC104" t="s">
        <v>160</v>
      </c>
      <c r="BD104">
        <v>1</v>
      </c>
      <c r="BE104" t="s">
        <v>448</v>
      </c>
      <c r="BF104" s="2" t="s">
        <v>449</v>
      </c>
    </row>
    <row r="105" spans="1:58" ht="30" x14ac:dyDescent="0.25">
      <c r="A105" s="12" t="s">
        <v>436</v>
      </c>
      <c r="B105" s="12" t="s">
        <v>519</v>
      </c>
      <c r="C105" t="s">
        <v>400</v>
      </c>
      <c r="D105" t="s">
        <v>407</v>
      </c>
      <c r="E105" t="s">
        <v>430</v>
      </c>
      <c r="F105" s="64" t="s">
        <v>442</v>
      </c>
      <c r="G105" s="12" t="s">
        <v>443</v>
      </c>
      <c r="H105" s="12" t="s">
        <v>394</v>
      </c>
      <c r="I105" s="6">
        <v>0</v>
      </c>
      <c r="J105">
        <v>1</v>
      </c>
      <c r="K105" t="s">
        <v>450</v>
      </c>
      <c r="L105">
        <v>0</v>
      </c>
      <c r="M105" t="s">
        <v>8</v>
      </c>
      <c r="N105" t="s">
        <v>117</v>
      </c>
      <c r="O105" t="s">
        <v>117</v>
      </c>
      <c r="P105" t="s">
        <v>117</v>
      </c>
      <c r="Q105" t="s">
        <v>117</v>
      </c>
      <c r="R105" t="s">
        <v>117</v>
      </c>
      <c r="S105" t="s">
        <v>117</v>
      </c>
      <c r="T105" s="12" t="s">
        <v>117</v>
      </c>
      <c r="U105" s="20" t="s">
        <v>117</v>
      </c>
      <c r="V105" t="s">
        <v>268</v>
      </c>
      <c r="W105" t="s">
        <v>117</v>
      </c>
      <c r="X105" t="s">
        <v>117</v>
      </c>
      <c r="Y105" t="s">
        <v>117</v>
      </c>
      <c r="Z105" t="s">
        <v>117</v>
      </c>
      <c r="AA105" t="s">
        <v>117</v>
      </c>
      <c r="AB105" t="s">
        <v>117</v>
      </c>
      <c r="AC105" t="s">
        <v>117</v>
      </c>
      <c r="AD105" t="s">
        <v>117</v>
      </c>
      <c r="AE105" t="s">
        <v>117</v>
      </c>
      <c r="AF105" t="s">
        <v>117</v>
      </c>
      <c r="AG105" t="s">
        <v>117</v>
      </c>
      <c r="AH105" t="s">
        <v>117</v>
      </c>
      <c r="AI105" s="6" t="s">
        <v>117</v>
      </c>
      <c r="AJ105" s="12" t="s">
        <v>117</v>
      </c>
      <c r="AK105" t="s">
        <v>117</v>
      </c>
      <c r="AL105" t="s">
        <v>278</v>
      </c>
      <c r="AM105" s="10" t="s">
        <v>105</v>
      </c>
      <c r="AN105">
        <v>125</v>
      </c>
      <c r="AO105">
        <v>1169</v>
      </c>
      <c r="AP105" s="20">
        <v>414</v>
      </c>
      <c r="AQ105">
        <v>96</v>
      </c>
      <c r="AR105">
        <v>960</v>
      </c>
      <c r="AS105">
        <v>256</v>
      </c>
      <c r="AT105" s="12" t="s">
        <v>45</v>
      </c>
      <c r="AU105" s="38">
        <f t="shared" si="133"/>
        <v>14</v>
      </c>
      <c r="AV105">
        <f t="shared" si="134"/>
        <v>104</v>
      </c>
      <c r="AW105">
        <f t="shared" si="135"/>
        <v>79</v>
      </c>
      <c r="AX105" s="25" t="s">
        <v>45</v>
      </c>
      <c r="AY105">
        <f t="shared" ref="AY105" si="148">AQ105-AU105</f>
        <v>82</v>
      </c>
      <c r="AZ105">
        <f t="shared" ref="AZ105" si="149">AR105-AV105</f>
        <v>856</v>
      </c>
      <c r="BA105" s="10">
        <f t="shared" ref="BA105" si="150">AS105-AW105</f>
        <v>177</v>
      </c>
      <c r="BB105" t="s">
        <v>416</v>
      </c>
      <c r="BC105" t="s">
        <v>160</v>
      </c>
      <c r="BD105">
        <v>1</v>
      </c>
      <c r="BE105" t="s">
        <v>448</v>
      </c>
      <c r="BF105" s="2" t="s">
        <v>449</v>
      </c>
    </row>
    <row r="106" spans="1:58" ht="30" x14ac:dyDescent="0.25">
      <c r="A106" s="12" t="s">
        <v>431</v>
      </c>
      <c r="B106" s="12" t="s">
        <v>519</v>
      </c>
      <c r="C106" t="s">
        <v>401</v>
      </c>
      <c r="D106" t="s">
        <v>406</v>
      </c>
      <c r="E106" t="s">
        <v>409</v>
      </c>
      <c r="F106" s="64" t="s">
        <v>461</v>
      </c>
      <c r="G106" s="12" t="s">
        <v>463</v>
      </c>
      <c r="H106" s="12" t="s">
        <v>462</v>
      </c>
      <c r="I106" s="6">
        <v>0</v>
      </c>
      <c r="J106">
        <v>1</v>
      </c>
      <c r="K106" t="s">
        <v>294</v>
      </c>
      <c r="L106">
        <v>0</v>
      </c>
      <c r="M106" t="s">
        <v>8</v>
      </c>
      <c r="N106" t="s">
        <v>117</v>
      </c>
      <c r="O106" t="s">
        <v>117</v>
      </c>
      <c r="P106" t="s">
        <v>117</v>
      </c>
      <c r="Q106" t="s">
        <v>117</v>
      </c>
      <c r="R106" t="s">
        <v>117</v>
      </c>
      <c r="S106" t="s">
        <v>117</v>
      </c>
      <c r="T106" s="12" t="s">
        <v>117</v>
      </c>
      <c r="U106" s="20" t="s">
        <v>117</v>
      </c>
      <c r="V106" t="s">
        <v>341</v>
      </c>
      <c r="W106" t="s">
        <v>117</v>
      </c>
      <c r="X106" t="s">
        <v>117</v>
      </c>
      <c r="Y106" t="s">
        <v>117</v>
      </c>
      <c r="Z106" t="s">
        <v>117</v>
      </c>
      <c r="AA106" t="s">
        <v>117</v>
      </c>
      <c r="AB106" t="s">
        <v>117</v>
      </c>
      <c r="AC106" t="s">
        <v>117</v>
      </c>
      <c r="AD106" t="s">
        <v>117</v>
      </c>
      <c r="AE106" t="s">
        <v>117</v>
      </c>
      <c r="AF106" t="s">
        <v>117</v>
      </c>
      <c r="AG106" t="s">
        <v>117</v>
      </c>
      <c r="AH106" t="s">
        <v>117</v>
      </c>
      <c r="AI106" s="6" t="s">
        <v>117</v>
      </c>
      <c r="AJ106" s="12" t="s">
        <v>117</v>
      </c>
      <c r="AK106" t="s">
        <v>117</v>
      </c>
      <c r="AL106" t="s">
        <v>278</v>
      </c>
      <c r="AM106" s="10" t="s">
        <v>105</v>
      </c>
      <c r="AN106">
        <v>125</v>
      </c>
      <c r="AO106">
        <v>1169</v>
      </c>
      <c r="AP106" s="20">
        <v>414</v>
      </c>
      <c r="AQ106">
        <v>96</v>
      </c>
      <c r="AR106">
        <v>960</v>
      </c>
      <c r="AS106">
        <v>256</v>
      </c>
      <c r="AT106" s="12" t="s">
        <v>8</v>
      </c>
      <c r="AU106" s="38">
        <f t="shared" si="133"/>
        <v>14</v>
      </c>
      <c r="AV106">
        <f t="shared" si="134"/>
        <v>104</v>
      </c>
      <c r="AW106">
        <f t="shared" si="135"/>
        <v>79</v>
      </c>
      <c r="AX106" s="25" t="s">
        <v>8</v>
      </c>
      <c r="AY106">
        <f t="shared" ref="AY106:AY107" si="151">AQ106-AU106</f>
        <v>82</v>
      </c>
      <c r="AZ106">
        <f t="shared" ref="AZ106:AZ107" si="152">AR106-AV106</f>
        <v>856</v>
      </c>
      <c r="BA106" s="10">
        <f t="shared" ref="BA106:BA107" si="153">AS106-AW106</f>
        <v>177</v>
      </c>
      <c r="BB106" t="s">
        <v>452</v>
      </c>
      <c r="BC106" t="s">
        <v>453</v>
      </c>
      <c r="BD106">
        <v>1</v>
      </c>
      <c r="BE106" t="s">
        <v>454</v>
      </c>
      <c r="BF106" s="2" t="s">
        <v>455</v>
      </c>
    </row>
    <row r="107" spans="1:58" x14ac:dyDescent="0.25">
      <c r="A107" s="12" t="s">
        <v>456</v>
      </c>
      <c r="B107" s="12" t="s">
        <v>519</v>
      </c>
      <c r="C107" t="s">
        <v>401</v>
      </c>
      <c r="D107" t="s">
        <v>406</v>
      </c>
      <c r="E107" t="s">
        <v>409</v>
      </c>
      <c r="F107" s="64" t="s">
        <v>464</v>
      </c>
      <c r="G107" s="12" t="s">
        <v>463</v>
      </c>
      <c r="H107" s="12" t="s">
        <v>469</v>
      </c>
      <c r="I107" s="6">
        <v>0</v>
      </c>
      <c r="J107" t="s">
        <v>117</v>
      </c>
      <c r="K107" t="s">
        <v>117</v>
      </c>
      <c r="L107" t="s">
        <v>117</v>
      </c>
      <c r="M107" t="s">
        <v>117</v>
      </c>
      <c r="N107" t="s">
        <v>117</v>
      </c>
      <c r="O107" t="s">
        <v>117</v>
      </c>
      <c r="P107" t="s">
        <v>117</v>
      </c>
      <c r="Q107" t="s">
        <v>117</v>
      </c>
      <c r="R107" t="s">
        <v>117</v>
      </c>
      <c r="S107" t="s">
        <v>117</v>
      </c>
      <c r="T107" s="12" t="s">
        <v>117</v>
      </c>
      <c r="U107" s="20" t="s">
        <v>117</v>
      </c>
      <c r="V107" t="s">
        <v>117</v>
      </c>
      <c r="W107" t="s">
        <v>117</v>
      </c>
      <c r="X107" t="s">
        <v>117</v>
      </c>
      <c r="Y107" t="s">
        <v>117</v>
      </c>
      <c r="Z107" t="s">
        <v>117</v>
      </c>
      <c r="AA107" t="s">
        <v>117</v>
      </c>
      <c r="AB107" t="s">
        <v>117</v>
      </c>
      <c r="AC107" t="s">
        <v>117</v>
      </c>
      <c r="AD107" t="s">
        <v>117</v>
      </c>
      <c r="AE107" t="s">
        <v>117</v>
      </c>
      <c r="AF107" t="s">
        <v>117</v>
      </c>
      <c r="AG107" t="s">
        <v>117</v>
      </c>
      <c r="AH107" t="s">
        <v>117</v>
      </c>
      <c r="AI107" s="6" t="s">
        <v>117</v>
      </c>
      <c r="AJ107" s="12" t="s">
        <v>117</v>
      </c>
      <c r="AK107" t="s">
        <v>117</v>
      </c>
      <c r="AL107" t="s">
        <v>278</v>
      </c>
      <c r="AM107" s="10" t="s">
        <v>105</v>
      </c>
      <c r="AN107">
        <v>125</v>
      </c>
      <c r="AO107">
        <v>1169</v>
      </c>
      <c r="AP107" s="20">
        <v>414</v>
      </c>
      <c r="AQ107">
        <v>96</v>
      </c>
      <c r="AR107">
        <v>960</v>
      </c>
      <c r="AS107">
        <v>256</v>
      </c>
      <c r="AT107" s="25" t="s">
        <v>8</v>
      </c>
      <c r="AU107">
        <v>64</v>
      </c>
      <c r="AV107">
        <v>928</v>
      </c>
      <c r="AW107">
        <v>224</v>
      </c>
      <c r="AX107" s="25" t="s">
        <v>8</v>
      </c>
      <c r="AY107">
        <f t="shared" si="151"/>
        <v>32</v>
      </c>
      <c r="AZ107">
        <f t="shared" si="152"/>
        <v>32</v>
      </c>
      <c r="BA107" s="10">
        <f t="shared" si="153"/>
        <v>32</v>
      </c>
      <c r="BB107" t="s">
        <v>452</v>
      </c>
      <c r="BC107" t="s">
        <v>465</v>
      </c>
      <c r="BD107">
        <v>1</v>
      </c>
      <c r="BE107" t="s">
        <v>467</v>
      </c>
      <c r="BF107" t="s">
        <v>117</v>
      </c>
    </row>
    <row r="108" spans="1:58" x14ac:dyDescent="0.25">
      <c r="A108" s="12" t="s">
        <v>460</v>
      </c>
      <c r="B108" s="12" t="s">
        <v>519</v>
      </c>
      <c r="C108" t="s">
        <v>457</v>
      </c>
      <c r="D108" t="s">
        <v>406</v>
      </c>
      <c r="E108" t="s">
        <v>409</v>
      </c>
      <c r="F108" s="64" t="s">
        <v>458</v>
      </c>
      <c r="G108" s="12" t="s">
        <v>463</v>
      </c>
      <c r="H108" s="12" t="s">
        <v>469</v>
      </c>
      <c r="I108" s="6">
        <v>0</v>
      </c>
      <c r="J108" t="s">
        <v>117</v>
      </c>
      <c r="K108" t="s">
        <v>117</v>
      </c>
      <c r="L108" t="s">
        <v>117</v>
      </c>
      <c r="M108" t="s">
        <v>117</v>
      </c>
      <c r="N108" t="s">
        <v>117</v>
      </c>
      <c r="O108" t="s">
        <v>117</v>
      </c>
      <c r="P108" t="s">
        <v>117</v>
      </c>
      <c r="Q108" t="s">
        <v>117</v>
      </c>
      <c r="R108" t="s">
        <v>117</v>
      </c>
      <c r="S108" t="s">
        <v>117</v>
      </c>
      <c r="T108" s="12" t="s">
        <v>117</v>
      </c>
      <c r="U108" s="20" t="s">
        <v>117</v>
      </c>
      <c r="V108" t="s">
        <v>268</v>
      </c>
      <c r="W108" t="s">
        <v>117</v>
      </c>
      <c r="X108" t="s">
        <v>117</v>
      </c>
      <c r="Y108" t="s">
        <v>117</v>
      </c>
      <c r="Z108" t="s">
        <v>117</v>
      </c>
      <c r="AA108" t="s">
        <v>117</v>
      </c>
      <c r="AB108" t="s">
        <v>117</v>
      </c>
      <c r="AC108" t="s">
        <v>117</v>
      </c>
      <c r="AD108" t="s">
        <v>117</v>
      </c>
      <c r="AE108" t="s">
        <v>117</v>
      </c>
      <c r="AF108" t="s">
        <v>117</v>
      </c>
      <c r="AG108" t="s">
        <v>117</v>
      </c>
      <c r="AH108" t="s">
        <v>117</v>
      </c>
      <c r="AI108" s="6" t="s">
        <v>117</v>
      </c>
      <c r="AJ108" s="12" t="s">
        <v>117</v>
      </c>
      <c r="AK108" t="s">
        <v>117</v>
      </c>
      <c r="AL108" t="s">
        <v>278</v>
      </c>
      <c r="AM108" s="10" t="s">
        <v>105</v>
      </c>
      <c r="AN108">
        <v>125</v>
      </c>
      <c r="AO108">
        <v>1169</v>
      </c>
      <c r="AP108" s="20">
        <v>414</v>
      </c>
      <c r="AQ108">
        <v>96</v>
      </c>
      <c r="AR108">
        <v>960</v>
      </c>
      <c r="AS108">
        <v>256</v>
      </c>
      <c r="AT108" s="12" t="s">
        <v>45</v>
      </c>
      <c r="AU108" s="38">
        <f t="shared" ref="AU108" si="154" xml:space="preserve"> _xlfn.FLOOR.MATH((AN108 - AQ108) / 2)</f>
        <v>14</v>
      </c>
      <c r="AV108">
        <f t="shared" ref="AV108" si="155" xml:space="preserve"> _xlfn.FLOOR.MATH((AO108 - AR108) / 2)</f>
        <v>104</v>
      </c>
      <c r="AW108">
        <f t="shared" ref="AW108" si="156" xml:space="preserve"> _xlfn.FLOOR.MATH((AP108 - AS108) / 2)</f>
        <v>79</v>
      </c>
      <c r="AX108" s="25" t="s">
        <v>44</v>
      </c>
      <c r="AY108">
        <f t="shared" ref="AY108" si="157">AQ108-AU108</f>
        <v>82</v>
      </c>
      <c r="AZ108">
        <f t="shared" ref="AZ108" si="158">AR108-AV108</f>
        <v>856</v>
      </c>
      <c r="BA108" s="10">
        <f t="shared" ref="BA108" si="159">AS108-AW108</f>
        <v>177</v>
      </c>
      <c r="BB108" t="s">
        <v>416</v>
      </c>
      <c r="BC108" t="s">
        <v>459</v>
      </c>
      <c r="BD108">
        <v>1</v>
      </c>
      <c r="BE108" t="s">
        <v>467</v>
      </c>
      <c r="BF108" t="s">
        <v>117</v>
      </c>
    </row>
    <row r="109" spans="1:58" ht="30" x14ac:dyDescent="0.25">
      <c r="A109" s="12" t="s">
        <v>466</v>
      </c>
      <c r="B109" s="12" t="s">
        <v>519</v>
      </c>
      <c r="C109" t="s">
        <v>401</v>
      </c>
      <c r="D109" t="s">
        <v>406</v>
      </c>
      <c r="E109" t="s">
        <v>409</v>
      </c>
      <c r="F109" s="64" t="s">
        <v>468</v>
      </c>
      <c r="G109" s="12" t="s">
        <v>463</v>
      </c>
      <c r="H109" s="12" t="s">
        <v>462</v>
      </c>
      <c r="I109" s="6">
        <v>0</v>
      </c>
      <c r="J109" t="s">
        <v>117</v>
      </c>
      <c r="K109" t="s">
        <v>117</v>
      </c>
      <c r="L109" t="s">
        <v>117</v>
      </c>
      <c r="M109" t="s">
        <v>117</v>
      </c>
      <c r="N109" t="s">
        <v>117</v>
      </c>
      <c r="O109" t="s">
        <v>117</v>
      </c>
      <c r="P109" t="s">
        <v>117</v>
      </c>
      <c r="Q109" t="s">
        <v>117</v>
      </c>
      <c r="R109" t="s">
        <v>117</v>
      </c>
      <c r="S109" t="s">
        <v>117</v>
      </c>
      <c r="T109" s="12" t="s">
        <v>117</v>
      </c>
      <c r="U109" s="20" t="s">
        <v>117</v>
      </c>
      <c r="V109" t="s">
        <v>268</v>
      </c>
      <c r="W109" t="s">
        <v>117</v>
      </c>
      <c r="X109" t="s">
        <v>117</v>
      </c>
      <c r="Y109" t="s">
        <v>117</v>
      </c>
      <c r="Z109" t="s">
        <v>117</v>
      </c>
      <c r="AA109" t="s">
        <v>117</v>
      </c>
      <c r="AB109" t="s">
        <v>117</v>
      </c>
      <c r="AC109" t="s">
        <v>117</v>
      </c>
      <c r="AD109" t="s">
        <v>117</v>
      </c>
      <c r="AE109" t="s">
        <v>117</v>
      </c>
      <c r="AF109" t="s">
        <v>117</v>
      </c>
      <c r="AG109" t="s">
        <v>117</v>
      </c>
      <c r="AH109" t="s">
        <v>117</v>
      </c>
      <c r="AI109" s="6" t="s">
        <v>117</v>
      </c>
      <c r="AJ109" s="12" t="s">
        <v>117</v>
      </c>
      <c r="AK109" t="s">
        <v>117</v>
      </c>
      <c r="AL109" t="s">
        <v>278</v>
      </c>
      <c r="AM109" s="10" t="s">
        <v>105</v>
      </c>
      <c r="AN109">
        <v>125</v>
      </c>
      <c r="AO109">
        <v>1169</v>
      </c>
      <c r="AP109" s="20">
        <v>414</v>
      </c>
      <c r="AQ109">
        <v>96</v>
      </c>
      <c r="AR109">
        <v>960</v>
      </c>
      <c r="AS109">
        <v>256</v>
      </c>
      <c r="AT109" s="25" t="s">
        <v>8</v>
      </c>
      <c r="AU109">
        <v>64</v>
      </c>
      <c r="AV109">
        <v>928</v>
      </c>
      <c r="AW109">
        <v>224</v>
      </c>
      <c r="AX109" s="25" t="s">
        <v>8</v>
      </c>
      <c r="AY109">
        <f t="shared" ref="AY109" si="160">AQ109-AU109</f>
        <v>32</v>
      </c>
      <c r="AZ109">
        <f t="shared" ref="AZ109" si="161">AR109-AV109</f>
        <v>32</v>
      </c>
      <c r="BA109" s="10">
        <f t="shared" ref="BA109" si="162">AS109-AW109</f>
        <v>32</v>
      </c>
      <c r="BB109" t="s">
        <v>452</v>
      </c>
      <c r="BC109" t="s">
        <v>465</v>
      </c>
      <c r="BD109">
        <v>1</v>
      </c>
      <c r="BE109" t="s">
        <v>454</v>
      </c>
      <c r="BF109" s="2" t="s">
        <v>455</v>
      </c>
    </row>
    <row r="110" spans="1:58" x14ac:dyDescent="0.25">
      <c r="A110" s="12" t="s">
        <v>470</v>
      </c>
      <c r="B110" s="12" t="s">
        <v>519</v>
      </c>
      <c r="C110" t="s">
        <v>457</v>
      </c>
      <c r="D110" t="s">
        <v>406</v>
      </c>
      <c r="E110" t="s">
        <v>409</v>
      </c>
      <c r="F110" s="64" t="s">
        <v>471</v>
      </c>
      <c r="G110" s="12" t="s">
        <v>463</v>
      </c>
      <c r="H110" s="12" t="s">
        <v>474</v>
      </c>
      <c r="I110" s="6">
        <v>0</v>
      </c>
      <c r="J110" t="s">
        <v>117</v>
      </c>
      <c r="K110" t="s">
        <v>117</v>
      </c>
      <c r="L110" t="s">
        <v>117</v>
      </c>
      <c r="M110" t="s">
        <v>117</v>
      </c>
      <c r="N110" t="s">
        <v>117</v>
      </c>
      <c r="O110" t="s">
        <v>117</v>
      </c>
      <c r="P110" t="s">
        <v>117</v>
      </c>
      <c r="Q110" t="s">
        <v>117</v>
      </c>
      <c r="R110" t="s">
        <v>117</v>
      </c>
      <c r="S110" t="s">
        <v>117</v>
      </c>
      <c r="T110" s="12" t="s">
        <v>117</v>
      </c>
      <c r="U110" s="20" t="s">
        <v>117</v>
      </c>
      <c r="V110" t="s">
        <v>268</v>
      </c>
      <c r="W110" t="s">
        <v>117</v>
      </c>
      <c r="X110" t="s">
        <v>117</v>
      </c>
      <c r="Y110" t="s">
        <v>117</v>
      </c>
      <c r="Z110" t="s">
        <v>117</v>
      </c>
      <c r="AA110" t="s">
        <v>117</v>
      </c>
      <c r="AB110" t="s">
        <v>117</v>
      </c>
      <c r="AC110" t="s">
        <v>117</v>
      </c>
      <c r="AD110" t="s">
        <v>117</v>
      </c>
      <c r="AE110" t="s">
        <v>117</v>
      </c>
      <c r="AF110" t="s">
        <v>117</v>
      </c>
      <c r="AG110" t="s">
        <v>117</v>
      </c>
      <c r="AH110" t="s">
        <v>117</v>
      </c>
      <c r="AI110" s="6" t="s">
        <v>117</v>
      </c>
      <c r="AJ110" s="12" t="s">
        <v>117</v>
      </c>
      <c r="AK110" t="s">
        <v>117</v>
      </c>
      <c r="AL110" t="s">
        <v>278</v>
      </c>
      <c r="AM110" s="10" t="s">
        <v>105</v>
      </c>
      <c r="AN110">
        <v>125</v>
      </c>
      <c r="AO110">
        <v>1169</v>
      </c>
      <c r="AP110" s="20">
        <v>414</v>
      </c>
      <c r="AQ110">
        <v>96</v>
      </c>
      <c r="AR110">
        <v>960</v>
      </c>
      <c r="AS110">
        <v>256</v>
      </c>
      <c r="AT110" s="12" t="s">
        <v>45</v>
      </c>
      <c r="AU110" s="38">
        <f t="shared" ref="AU110:AU111" si="163" xml:space="preserve"> _xlfn.FLOOR.MATH((AN110 - AQ110) / 2)</f>
        <v>14</v>
      </c>
      <c r="AV110">
        <f t="shared" ref="AV110:AV111" si="164" xml:space="preserve"> _xlfn.FLOOR.MATH((AO110 - AR110) / 2)</f>
        <v>104</v>
      </c>
      <c r="AW110">
        <f t="shared" ref="AW110:AW111" si="165" xml:space="preserve"> _xlfn.FLOOR.MATH((AP110 - AS110) / 2)</f>
        <v>79</v>
      </c>
      <c r="AX110" s="25" t="s">
        <v>44</v>
      </c>
      <c r="AY110">
        <f t="shared" ref="AY110" si="166">AQ110-AU110</f>
        <v>82</v>
      </c>
      <c r="AZ110">
        <f t="shared" ref="AZ110" si="167">AR110-AV110</f>
        <v>856</v>
      </c>
      <c r="BA110" s="10">
        <f t="shared" ref="BA110" si="168">AS110-AW110</f>
        <v>177</v>
      </c>
      <c r="BB110" t="s">
        <v>416</v>
      </c>
      <c r="BC110" t="s">
        <v>459</v>
      </c>
      <c r="BD110">
        <v>1</v>
      </c>
      <c r="BE110" t="s">
        <v>11</v>
      </c>
      <c r="BF110" t="s">
        <v>473</v>
      </c>
    </row>
    <row r="111" spans="1:58" s="41" customFormat="1" x14ac:dyDescent="0.25">
      <c r="A111" s="40" t="s">
        <v>472</v>
      </c>
      <c r="B111" s="40" t="s">
        <v>498</v>
      </c>
      <c r="C111" s="41" t="s">
        <v>457</v>
      </c>
      <c r="D111" s="41" t="s">
        <v>406</v>
      </c>
      <c r="E111" s="41" t="s">
        <v>409</v>
      </c>
      <c r="F111" s="67" t="s">
        <v>475</v>
      </c>
      <c r="G111" s="40" t="s">
        <v>463</v>
      </c>
      <c r="H111" s="40" t="s">
        <v>479</v>
      </c>
      <c r="I111" s="42">
        <v>0</v>
      </c>
      <c r="J111" s="41" t="s">
        <v>117</v>
      </c>
      <c r="K111" s="41" t="s">
        <v>117</v>
      </c>
      <c r="L111" s="41">
        <v>1</v>
      </c>
      <c r="M111" s="41" t="s">
        <v>480</v>
      </c>
      <c r="N111" s="41" t="s">
        <v>117</v>
      </c>
      <c r="O111" s="41" t="s">
        <v>117</v>
      </c>
      <c r="P111" s="41" t="s">
        <v>117</v>
      </c>
      <c r="Q111" s="41" t="s">
        <v>117</v>
      </c>
      <c r="R111" s="41" t="s">
        <v>117</v>
      </c>
      <c r="S111" s="41" t="s">
        <v>117</v>
      </c>
      <c r="T111" s="40" t="s">
        <v>117</v>
      </c>
      <c r="U111" s="43" t="s">
        <v>117</v>
      </c>
      <c r="V111" s="41" t="s">
        <v>268</v>
      </c>
      <c r="W111" s="41" t="s">
        <v>117</v>
      </c>
      <c r="X111" s="41" t="s">
        <v>117</v>
      </c>
      <c r="Y111" s="41" t="s">
        <v>117</v>
      </c>
      <c r="Z111" s="41" t="s">
        <v>117</v>
      </c>
      <c r="AA111" s="41" t="s">
        <v>117</v>
      </c>
      <c r="AB111" s="41" t="s">
        <v>117</v>
      </c>
      <c r="AC111" s="41" t="s">
        <v>117</v>
      </c>
      <c r="AD111" s="41" t="s">
        <v>117</v>
      </c>
      <c r="AE111" s="41" t="s">
        <v>117</v>
      </c>
      <c r="AF111" s="41" t="s">
        <v>117</v>
      </c>
      <c r="AG111" s="41" t="s">
        <v>117</v>
      </c>
      <c r="AH111" s="41" t="s">
        <v>117</v>
      </c>
      <c r="AI111" s="42" t="s">
        <v>117</v>
      </c>
      <c r="AJ111" s="40" t="s">
        <v>117</v>
      </c>
      <c r="AK111" s="41" t="s">
        <v>117</v>
      </c>
      <c r="AL111" s="41" t="s">
        <v>278</v>
      </c>
      <c r="AM111" s="44" t="s">
        <v>105</v>
      </c>
      <c r="AN111" s="41">
        <v>125</v>
      </c>
      <c r="AO111" s="41">
        <v>1169</v>
      </c>
      <c r="AP111" s="43">
        <v>414</v>
      </c>
      <c r="AQ111" s="41">
        <v>96</v>
      </c>
      <c r="AR111" s="41">
        <v>960</v>
      </c>
      <c r="AS111" s="41">
        <v>256</v>
      </c>
      <c r="AT111" s="40" t="s">
        <v>45</v>
      </c>
      <c r="AU111" s="45">
        <f t="shared" si="163"/>
        <v>14</v>
      </c>
      <c r="AV111" s="41">
        <f t="shared" si="164"/>
        <v>104</v>
      </c>
      <c r="AW111" s="41">
        <f t="shared" si="165"/>
        <v>79</v>
      </c>
      <c r="AX111" s="46" t="s">
        <v>45</v>
      </c>
      <c r="AY111" s="41">
        <f t="shared" ref="AY111" si="169">AQ111-AU111</f>
        <v>82</v>
      </c>
      <c r="AZ111" s="41">
        <f t="shared" ref="AZ111" si="170">AR111-AV111</f>
        <v>856</v>
      </c>
      <c r="BA111" s="44">
        <f t="shared" ref="BA111" si="171">AS111-AW111</f>
        <v>177</v>
      </c>
      <c r="BB111" s="41" t="s">
        <v>416</v>
      </c>
      <c r="BC111" s="41" t="s">
        <v>160</v>
      </c>
      <c r="BD111" s="41">
        <v>0</v>
      </c>
      <c r="BE111" s="41" t="s">
        <v>8</v>
      </c>
      <c r="BF111" s="41" t="s">
        <v>8</v>
      </c>
    </row>
    <row r="112" spans="1:58" s="48" customFormat="1" ht="15.75" thickBot="1" x14ac:dyDescent="0.3">
      <c r="A112" s="47" t="s">
        <v>476</v>
      </c>
      <c r="B112" s="47" t="s">
        <v>498</v>
      </c>
      <c r="C112" s="48" t="s">
        <v>477</v>
      </c>
      <c r="D112" s="48" t="s">
        <v>406</v>
      </c>
      <c r="E112" s="48" t="s">
        <v>409</v>
      </c>
      <c r="F112" s="68" t="s">
        <v>478</v>
      </c>
      <c r="G112" s="47" t="s">
        <v>463</v>
      </c>
      <c r="H112" s="47" t="s">
        <v>483</v>
      </c>
      <c r="I112" s="49">
        <v>1</v>
      </c>
      <c r="J112" s="48">
        <v>0</v>
      </c>
      <c r="K112" s="48" t="s">
        <v>8</v>
      </c>
      <c r="L112" s="48">
        <v>0</v>
      </c>
      <c r="M112" s="48" t="s">
        <v>8</v>
      </c>
      <c r="N112" s="48" t="s">
        <v>117</v>
      </c>
      <c r="O112" s="48" t="s">
        <v>117</v>
      </c>
      <c r="P112" s="48" t="s">
        <v>117</v>
      </c>
      <c r="Q112" s="48" t="s">
        <v>117</v>
      </c>
      <c r="R112" s="48" t="s">
        <v>117</v>
      </c>
      <c r="S112" s="48" t="s">
        <v>117</v>
      </c>
      <c r="T112" s="47" t="s">
        <v>117</v>
      </c>
      <c r="U112" s="50" t="s">
        <v>117</v>
      </c>
      <c r="V112" s="48" t="s">
        <v>268</v>
      </c>
      <c r="W112" s="48" t="s">
        <v>117</v>
      </c>
      <c r="X112" s="48" t="s">
        <v>117</v>
      </c>
      <c r="Y112" s="48" t="s">
        <v>117</v>
      </c>
      <c r="Z112" s="48" t="s">
        <v>117</v>
      </c>
      <c r="AA112" s="48" t="s">
        <v>117</v>
      </c>
      <c r="AB112" s="48" t="s">
        <v>117</v>
      </c>
      <c r="AC112" s="48" t="s">
        <v>117</v>
      </c>
      <c r="AD112" s="48" t="s">
        <v>117</v>
      </c>
      <c r="AE112" s="48" t="s">
        <v>117</v>
      </c>
      <c r="AF112" s="48" t="s">
        <v>117</v>
      </c>
      <c r="AG112" s="48" t="s">
        <v>117</v>
      </c>
      <c r="AH112" s="48" t="s">
        <v>117</v>
      </c>
      <c r="AI112" s="49" t="s">
        <v>117</v>
      </c>
      <c r="AJ112" s="47" t="s">
        <v>117</v>
      </c>
      <c r="AK112" s="48" t="s">
        <v>117</v>
      </c>
      <c r="AL112" s="48" t="s">
        <v>278</v>
      </c>
      <c r="AM112" s="51" t="s">
        <v>105</v>
      </c>
      <c r="AN112" s="48">
        <v>125</v>
      </c>
      <c r="AO112" s="48">
        <v>1169</v>
      </c>
      <c r="AP112" s="50">
        <v>414</v>
      </c>
      <c r="AQ112" s="48">
        <v>96</v>
      </c>
      <c r="AR112" s="48">
        <v>960</v>
      </c>
      <c r="AS112" s="48">
        <v>256</v>
      </c>
      <c r="AT112" s="52" t="s">
        <v>8</v>
      </c>
      <c r="AU112" s="48">
        <v>64</v>
      </c>
      <c r="AV112" s="48">
        <v>928</v>
      </c>
      <c r="AW112" s="48">
        <v>224</v>
      </c>
      <c r="AX112" s="52" t="s">
        <v>8</v>
      </c>
      <c r="AY112" s="48">
        <f t="shared" ref="AY112" si="172">AQ112-AU112</f>
        <v>32</v>
      </c>
      <c r="AZ112" s="48">
        <f t="shared" ref="AZ112" si="173">AR112-AV112</f>
        <v>32</v>
      </c>
      <c r="BA112" s="51">
        <f t="shared" ref="BA112" si="174">AS112-AW112</f>
        <v>32</v>
      </c>
      <c r="BB112" s="48" t="s">
        <v>481</v>
      </c>
      <c r="BC112" s="48" t="s">
        <v>482</v>
      </c>
      <c r="BD112" s="48">
        <v>0</v>
      </c>
      <c r="BE112" s="48" t="s">
        <v>8</v>
      </c>
      <c r="BF112" s="48" t="s">
        <v>8</v>
      </c>
    </row>
    <row r="113" spans="1:58" x14ac:dyDescent="0.25">
      <c r="A113" s="12" t="s">
        <v>484</v>
      </c>
      <c r="B113" s="12" t="s">
        <v>511</v>
      </c>
      <c r="C113" t="s">
        <v>457</v>
      </c>
      <c r="D113" t="s">
        <v>406</v>
      </c>
      <c r="E113" t="s">
        <v>409</v>
      </c>
      <c r="F113" s="64" t="s">
        <v>486</v>
      </c>
      <c r="G113" s="12" t="s">
        <v>463</v>
      </c>
      <c r="H113" s="12" t="s">
        <v>488</v>
      </c>
      <c r="I113" s="6">
        <v>1</v>
      </c>
      <c r="J113">
        <v>0</v>
      </c>
      <c r="K113" t="s">
        <v>8</v>
      </c>
      <c r="L113">
        <v>0</v>
      </c>
      <c r="M113" t="s">
        <v>8</v>
      </c>
      <c r="N113" t="s">
        <v>117</v>
      </c>
      <c r="O113" t="s">
        <v>117</v>
      </c>
      <c r="P113" t="s">
        <v>117</v>
      </c>
      <c r="Q113" t="s">
        <v>117</v>
      </c>
      <c r="R113" t="s">
        <v>117</v>
      </c>
      <c r="S113" t="s">
        <v>117</v>
      </c>
      <c r="T113" s="12" t="s">
        <v>117</v>
      </c>
      <c r="U113" s="20">
        <v>1</v>
      </c>
      <c r="V113" t="s">
        <v>514</v>
      </c>
      <c r="W113" t="s">
        <v>117</v>
      </c>
      <c r="X113" t="s">
        <v>117</v>
      </c>
      <c r="Y113">
        <v>5</v>
      </c>
      <c r="Z113">
        <v>1</v>
      </c>
      <c r="AA113">
        <f t="shared" ref="AA113:AA121" si="175">Y113+Z113</f>
        <v>6</v>
      </c>
      <c r="AB113">
        <v>1</v>
      </c>
      <c r="AC113">
        <v>3</v>
      </c>
      <c r="AD113" t="s">
        <v>117</v>
      </c>
      <c r="AE113" t="s">
        <v>117</v>
      </c>
      <c r="AF113" t="s">
        <v>117</v>
      </c>
      <c r="AG113" t="s">
        <v>117</v>
      </c>
      <c r="AH113" t="s">
        <v>117</v>
      </c>
      <c r="AI113" s="6" t="s">
        <v>117</v>
      </c>
      <c r="AJ113" s="12" t="s">
        <v>117</v>
      </c>
      <c r="AK113" t="s">
        <v>117</v>
      </c>
      <c r="AL113">
        <f xml:space="preserve"> 1508.06553301511 + 0.00210606006752809 * (AQ113*AR113*AS113) * (AA113 / 5) + 441</f>
        <v>73500.060473349149</v>
      </c>
      <c r="AM113" s="10" t="s">
        <v>105</v>
      </c>
      <c r="AN113">
        <v>125</v>
      </c>
      <c r="AO113">
        <v>1169</v>
      </c>
      <c r="AP113" s="20">
        <v>414</v>
      </c>
      <c r="AQ113">
        <v>96</v>
      </c>
      <c r="AR113">
        <v>768</v>
      </c>
      <c r="AS113">
        <v>384</v>
      </c>
      <c r="AT113" s="25" t="s">
        <v>45</v>
      </c>
      <c r="AU113" s="38">
        <f t="shared" ref="AU113:AU115" si="176" xml:space="preserve"> _xlfn.FLOOR.MATH((AN113 - AQ113) / 2)</f>
        <v>14</v>
      </c>
      <c r="AV113">
        <f t="shared" ref="AV113:AV115" si="177" xml:space="preserve"> _xlfn.FLOOR.MATH((AO113 - AR113) / 2)</f>
        <v>200</v>
      </c>
      <c r="AW113">
        <f t="shared" ref="AW113:AW115" si="178" xml:space="preserve"> _xlfn.FLOOR.MATH((AP113 - AS113) / 2)</f>
        <v>15</v>
      </c>
      <c r="AX113" s="25" t="s">
        <v>8</v>
      </c>
      <c r="AY113">
        <f t="shared" ref="AY113:AY115" si="179">AQ113-AU113</f>
        <v>82</v>
      </c>
      <c r="AZ113">
        <f t="shared" ref="AZ113:AZ115" si="180">AR113-AV113</f>
        <v>568</v>
      </c>
      <c r="BA113" s="10">
        <f t="shared" ref="BA113:BA115" si="181">AS113-AW113</f>
        <v>369</v>
      </c>
      <c r="BB113" t="s">
        <v>416</v>
      </c>
      <c r="BC113" t="s">
        <v>160</v>
      </c>
      <c r="BD113">
        <v>0</v>
      </c>
      <c r="BE113" t="s">
        <v>8</v>
      </c>
      <c r="BF113" t="s">
        <v>8</v>
      </c>
    </row>
    <row r="114" spans="1:58" x14ac:dyDescent="0.25">
      <c r="A114" s="12" t="s">
        <v>485</v>
      </c>
      <c r="B114" s="12" t="s">
        <v>519</v>
      </c>
      <c r="C114" t="s">
        <v>477</v>
      </c>
      <c r="D114" t="s">
        <v>406</v>
      </c>
      <c r="E114" t="s">
        <v>409</v>
      </c>
      <c r="F114" s="64" t="s">
        <v>490</v>
      </c>
      <c r="G114" s="12" t="s">
        <v>463</v>
      </c>
      <c r="H114" s="12" t="s">
        <v>495</v>
      </c>
      <c r="I114" s="6">
        <v>0</v>
      </c>
      <c r="J114">
        <v>1</v>
      </c>
      <c r="K114" s="12" t="s">
        <v>496</v>
      </c>
      <c r="L114">
        <v>0</v>
      </c>
      <c r="M114" t="s">
        <v>8</v>
      </c>
      <c r="V114" t="s">
        <v>514</v>
      </c>
      <c r="Y114">
        <v>5</v>
      </c>
      <c r="Z114">
        <v>1</v>
      </c>
      <c r="AA114">
        <f t="shared" si="175"/>
        <v>6</v>
      </c>
      <c r="AB114">
        <v>1</v>
      </c>
      <c r="AC114">
        <v>3</v>
      </c>
      <c r="AM114" s="10" t="s">
        <v>105</v>
      </c>
      <c r="AN114">
        <v>125</v>
      </c>
      <c r="AO114">
        <v>1169</v>
      </c>
      <c r="AP114" s="20">
        <v>414</v>
      </c>
      <c r="AQ114">
        <v>96</v>
      </c>
      <c r="AR114">
        <v>768</v>
      </c>
      <c r="AS114">
        <v>384</v>
      </c>
      <c r="AT114" s="25" t="s">
        <v>8</v>
      </c>
      <c r="AU114" s="38">
        <f t="shared" si="176"/>
        <v>14</v>
      </c>
      <c r="AV114">
        <f t="shared" si="177"/>
        <v>200</v>
      </c>
      <c r="AW114">
        <f t="shared" si="178"/>
        <v>15</v>
      </c>
      <c r="AX114" s="20" t="s">
        <v>45</v>
      </c>
      <c r="AY114">
        <f t="shared" si="179"/>
        <v>82</v>
      </c>
      <c r="AZ114">
        <f t="shared" si="180"/>
        <v>568</v>
      </c>
      <c r="BA114" s="10">
        <f t="shared" si="181"/>
        <v>369</v>
      </c>
      <c r="BB114" t="s">
        <v>481</v>
      </c>
      <c r="BC114" t="s">
        <v>160</v>
      </c>
      <c r="BD114">
        <v>1</v>
      </c>
      <c r="BE114" t="s">
        <v>117</v>
      </c>
      <c r="BF114" t="s">
        <v>117</v>
      </c>
    </row>
    <row r="115" spans="1:58" x14ac:dyDescent="0.25">
      <c r="A115" s="12" t="s">
        <v>493</v>
      </c>
      <c r="B115" s="12" t="s">
        <v>519</v>
      </c>
      <c r="C115" t="s">
        <v>477</v>
      </c>
      <c r="D115" t="s">
        <v>406</v>
      </c>
      <c r="E115" t="s">
        <v>409</v>
      </c>
      <c r="F115" s="64" t="s">
        <v>490</v>
      </c>
      <c r="G115" s="12" t="s">
        <v>463</v>
      </c>
      <c r="H115" s="12" t="s">
        <v>497</v>
      </c>
      <c r="I115" s="6">
        <v>0</v>
      </c>
      <c r="J115">
        <v>1</v>
      </c>
      <c r="K115" t="s">
        <v>117</v>
      </c>
      <c r="L115">
        <v>0</v>
      </c>
      <c r="M115" t="s">
        <v>8</v>
      </c>
      <c r="V115" t="s">
        <v>514</v>
      </c>
      <c r="Y115">
        <v>5</v>
      </c>
      <c r="Z115">
        <v>1</v>
      </c>
      <c r="AA115">
        <f t="shared" si="175"/>
        <v>6</v>
      </c>
      <c r="AB115">
        <v>1</v>
      </c>
      <c r="AC115">
        <v>3</v>
      </c>
      <c r="AM115" s="10" t="s">
        <v>105</v>
      </c>
      <c r="AN115">
        <v>125</v>
      </c>
      <c r="AO115">
        <v>1169</v>
      </c>
      <c r="AP115" s="20">
        <v>414</v>
      </c>
      <c r="AQ115">
        <v>96</v>
      </c>
      <c r="AR115">
        <v>768</v>
      </c>
      <c r="AS115">
        <v>384</v>
      </c>
      <c r="AT115" s="25" t="s">
        <v>8</v>
      </c>
      <c r="AU115" s="38">
        <f t="shared" si="176"/>
        <v>14</v>
      </c>
      <c r="AV115">
        <f t="shared" si="177"/>
        <v>200</v>
      </c>
      <c r="AW115">
        <f t="shared" si="178"/>
        <v>15</v>
      </c>
      <c r="AX115" s="20" t="s">
        <v>45</v>
      </c>
      <c r="AY115">
        <f t="shared" si="179"/>
        <v>82</v>
      </c>
      <c r="AZ115">
        <f t="shared" si="180"/>
        <v>568</v>
      </c>
      <c r="BA115" s="10">
        <f t="shared" si="181"/>
        <v>369</v>
      </c>
      <c r="BB115" t="s">
        <v>481</v>
      </c>
      <c r="BC115" t="s">
        <v>160</v>
      </c>
      <c r="BD115">
        <v>1</v>
      </c>
      <c r="BE115" t="s">
        <v>117</v>
      </c>
      <c r="BF115" t="s">
        <v>117</v>
      </c>
    </row>
    <row r="116" spans="1:58" x14ac:dyDescent="0.25">
      <c r="A116" s="12" t="s">
        <v>494</v>
      </c>
      <c r="B116" s="12" t="s">
        <v>511</v>
      </c>
      <c r="C116" t="s">
        <v>477</v>
      </c>
      <c r="D116" t="s">
        <v>406</v>
      </c>
      <c r="E116" t="s">
        <v>409</v>
      </c>
      <c r="F116" s="64" t="s">
        <v>490</v>
      </c>
      <c r="G116" s="12" t="s">
        <v>487</v>
      </c>
      <c r="H116" s="12" t="s">
        <v>489</v>
      </c>
      <c r="I116" s="6">
        <v>1</v>
      </c>
      <c r="J116">
        <v>0</v>
      </c>
      <c r="K116" t="s">
        <v>8</v>
      </c>
      <c r="L116">
        <v>0</v>
      </c>
      <c r="M116" t="s">
        <v>8</v>
      </c>
      <c r="T116" s="12"/>
      <c r="V116" t="s">
        <v>514</v>
      </c>
      <c r="Y116">
        <v>5</v>
      </c>
      <c r="Z116">
        <v>1</v>
      </c>
      <c r="AA116">
        <f t="shared" si="175"/>
        <v>6</v>
      </c>
      <c r="AB116">
        <v>1</v>
      </c>
      <c r="AC116">
        <v>3</v>
      </c>
      <c r="AJ116" s="12"/>
      <c r="AM116" s="10" t="s">
        <v>105</v>
      </c>
      <c r="AN116">
        <v>125</v>
      </c>
      <c r="AO116">
        <v>1169</v>
      </c>
      <c r="AP116" s="20">
        <v>414</v>
      </c>
      <c r="AQ116">
        <v>96</v>
      </c>
      <c r="AR116">
        <v>768</v>
      </c>
      <c r="AS116">
        <v>384</v>
      </c>
      <c r="AT116" s="25" t="s">
        <v>8</v>
      </c>
      <c r="AU116" s="38">
        <f t="shared" ref="AU116" si="182" xml:space="preserve"> _xlfn.FLOOR.MATH((AN116 - AQ116) / 2)</f>
        <v>14</v>
      </c>
      <c r="AV116">
        <f t="shared" ref="AV116" si="183" xml:space="preserve"> _xlfn.FLOOR.MATH((AO116 - AR116) / 2)</f>
        <v>200</v>
      </c>
      <c r="AW116">
        <f t="shared" ref="AW116" si="184" xml:space="preserve"> _xlfn.FLOOR.MATH((AP116 - AS116) / 2)</f>
        <v>15</v>
      </c>
      <c r="AX116" s="25" t="s">
        <v>45</v>
      </c>
      <c r="AY116">
        <f t="shared" ref="AY116" si="185">AQ116-AU116</f>
        <v>82</v>
      </c>
      <c r="AZ116">
        <f t="shared" ref="AZ116" si="186">AR116-AV116</f>
        <v>568</v>
      </c>
      <c r="BA116" s="10">
        <f t="shared" ref="BA116" si="187">AS116-AW116</f>
        <v>369</v>
      </c>
      <c r="BB116" t="s">
        <v>481</v>
      </c>
      <c r="BC116" t="s">
        <v>160</v>
      </c>
      <c r="BD116">
        <v>0</v>
      </c>
      <c r="BE116" t="s">
        <v>8</v>
      </c>
      <c r="BF116" t="s">
        <v>8</v>
      </c>
    </row>
    <row r="117" spans="1:58" x14ac:dyDescent="0.25">
      <c r="A117" s="12" t="s">
        <v>505</v>
      </c>
      <c r="B117" s="12" t="s">
        <v>511</v>
      </c>
      <c r="C117" t="s">
        <v>477</v>
      </c>
      <c r="D117" t="s">
        <v>406</v>
      </c>
      <c r="E117" t="s">
        <v>409</v>
      </c>
      <c r="F117" s="64" t="s">
        <v>499</v>
      </c>
      <c r="G117" s="12" t="s">
        <v>487</v>
      </c>
      <c r="H117" s="12" t="s">
        <v>501</v>
      </c>
      <c r="I117" s="6">
        <v>1</v>
      </c>
      <c r="J117">
        <v>0</v>
      </c>
      <c r="K117" t="s">
        <v>8</v>
      </c>
      <c r="L117">
        <v>0</v>
      </c>
      <c r="M117" t="s">
        <v>8</v>
      </c>
      <c r="T117" s="12"/>
      <c r="V117" t="s">
        <v>514</v>
      </c>
      <c r="Y117">
        <v>5</v>
      </c>
      <c r="Z117">
        <v>1</v>
      </c>
      <c r="AA117">
        <f t="shared" si="175"/>
        <v>6</v>
      </c>
      <c r="AB117">
        <v>1</v>
      </c>
      <c r="AC117">
        <v>3</v>
      </c>
      <c r="AJ117" s="12"/>
      <c r="AM117" s="10" t="s">
        <v>105</v>
      </c>
      <c r="AN117">
        <v>125</v>
      </c>
      <c r="AO117">
        <v>1169</v>
      </c>
      <c r="AP117" s="20">
        <v>414</v>
      </c>
      <c r="AQ117">
        <v>96</v>
      </c>
      <c r="AR117">
        <v>768</v>
      </c>
      <c r="AS117">
        <v>384</v>
      </c>
      <c r="AT117" s="25" t="s">
        <v>8</v>
      </c>
      <c r="AU117" s="38">
        <f t="shared" ref="AU117:AW121" si="188" xml:space="preserve"> _xlfn.FLOOR.MATH((AN117 - AQ117) / 2)</f>
        <v>14</v>
      </c>
      <c r="AV117">
        <f t="shared" si="188"/>
        <v>200</v>
      </c>
      <c r="AW117">
        <f t="shared" si="188"/>
        <v>15</v>
      </c>
      <c r="AX117" s="25" t="s">
        <v>45</v>
      </c>
      <c r="AY117">
        <f t="shared" ref="AY117" si="189">AQ117-AU117</f>
        <v>82</v>
      </c>
      <c r="AZ117">
        <f>AR117-AV117</f>
        <v>568</v>
      </c>
      <c r="BA117" s="10">
        <f t="shared" ref="BA117" si="190">AS117-AW117</f>
        <v>369</v>
      </c>
      <c r="BB117" t="s">
        <v>481</v>
      </c>
      <c r="BC117" t="s">
        <v>160</v>
      </c>
      <c r="BD117">
        <v>0</v>
      </c>
      <c r="BE117" t="s">
        <v>8</v>
      </c>
      <c r="BF117" t="s">
        <v>8</v>
      </c>
    </row>
    <row r="118" spans="1:58" x14ac:dyDescent="0.25">
      <c r="A118" s="12" t="s">
        <v>504</v>
      </c>
      <c r="B118" s="12" t="s">
        <v>511</v>
      </c>
      <c r="C118" t="s">
        <v>477</v>
      </c>
      <c r="D118" t="s">
        <v>406</v>
      </c>
      <c r="E118" t="s">
        <v>409</v>
      </c>
      <c r="F118" s="64" t="s">
        <v>500</v>
      </c>
      <c r="G118" s="12" t="s">
        <v>487</v>
      </c>
      <c r="H118" s="12" t="s">
        <v>503</v>
      </c>
      <c r="I118" s="6">
        <v>1</v>
      </c>
      <c r="J118">
        <v>0</v>
      </c>
      <c r="K118" t="s">
        <v>8</v>
      </c>
      <c r="L118">
        <v>0</v>
      </c>
      <c r="M118" t="s">
        <v>8</v>
      </c>
      <c r="T118" s="12"/>
      <c r="V118" t="s">
        <v>514</v>
      </c>
      <c r="Y118">
        <v>5</v>
      </c>
      <c r="Z118">
        <v>1</v>
      </c>
      <c r="AA118">
        <f t="shared" si="175"/>
        <v>6</v>
      </c>
      <c r="AB118">
        <v>1</v>
      </c>
      <c r="AC118">
        <v>3</v>
      </c>
      <c r="AJ118" s="12"/>
      <c r="AM118" s="10" t="s">
        <v>105</v>
      </c>
      <c r="AN118">
        <v>125</v>
      </c>
      <c r="AO118">
        <v>1169</v>
      </c>
      <c r="AP118" s="20">
        <v>414</v>
      </c>
      <c r="AQ118">
        <v>96</v>
      </c>
      <c r="AR118">
        <v>768</v>
      </c>
      <c r="AS118">
        <v>384</v>
      </c>
      <c r="AT118" s="25" t="s">
        <v>8</v>
      </c>
      <c r="AU118" s="38">
        <f t="shared" si="188"/>
        <v>14</v>
      </c>
      <c r="AV118">
        <f t="shared" si="188"/>
        <v>200</v>
      </c>
      <c r="AW118">
        <f t="shared" si="188"/>
        <v>15</v>
      </c>
      <c r="AX118" s="25" t="s">
        <v>45</v>
      </c>
      <c r="AY118">
        <f t="shared" ref="AY118" si="191">AQ118-AU118</f>
        <v>82</v>
      </c>
      <c r="AZ118">
        <f t="shared" ref="AZ118" si="192">AR118-AV118</f>
        <v>568</v>
      </c>
      <c r="BA118" s="10">
        <f t="shared" ref="BA118" si="193">AS118-AW118</f>
        <v>369</v>
      </c>
      <c r="BB118" t="s">
        <v>481</v>
      </c>
      <c r="BC118" t="s">
        <v>160</v>
      </c>
      <c r="BD118">
        <v>0</v>
      </c>
      <c r="BE118" t="s">
        <v>8</v>
      </c>
      <c r="BF118" t="s">
        <v>8</v>
      </c>
    </row>
    <row r="119" spans="1:58" x14ac:dyDescent="0.25">
      <c r="A119" s="12" t="s">
        <v>502</v>
      </c>
      <c r="B119" s="12" t="s">
        <v>511</v>
      </c>
      <c r="C119" t="s">
        <v>477</v>
      </c>
      <c r="D119" t="s">
        <v>406</v>
      </c>
      <c r="E119" t="s">
        <v>409</v>
      </c>
      <c r="F119" s="64" t="s">
        <v>506</v>
      </c>
      <c r="G119" s="12" t="s">
        <v>487</v>
      </c>
      <c r="H119" s="12" t="s">
        <v>503</v>
      </c>
      <c r="I119" s="6">
        <v>1</v>
      </c>
      <c r="J119">
        <v>0</v>
      </c>
      <c r="K119" t="s">
        <v>8</v>
      </c>
      <c r="L119">
        <v>0</v>
      </c>
      <c r="M119" t="s">
        <v>8</v>
      </c>
      <c r="T119" s="12"/>
      <c r="V119" t="s">
        <v>514</v>
      </c>
      <c r="Y119">
        <v>5</v>
      </c>
      <c r="Z119">
        <v>1</v>
      </c>
      <c r="AA119">
        <f t="shared" si="175"/>
        <v>6</v>
      </c>
      <c r="AB119">
        <v>1</v>
      </c>
      <c r="AC119">
        <v>3</v>
      </c>
      <c r="AJ119" s="12"/>
      <c r="AM119" s="10" t="s">
        <v>105</v>
      </c>
      <c r="AN119">
        <v>125</v>
      </c>
      <c r="AO119">
        <v>1169</v>
      </c>
      <c r="AP119" s="20">
        <v>414</v>
      </c>
      <c r="AQ119">
        <v>96</v>
      </c>
      <c r="AR119">
        <v>768</v>
      </c>
      <c r="AS119">
        <v>384</v>
      </c>
      <c r="AT119" s="25" t="s">
        <v>8</v>
      </c>
      <c r="AU119" s="38">
        <f t="shared" si="188"/>
        <v>14</v>
      </c>
      <c r="AV119">
        <f t="shared" si="188"/>
        <v>200</v>
      </c>
      <c r="AW119">
        <f t="shared" si="188"/>
        <v>15</v>
      </c>
      <c r="AX119" s="25" t="s">
        <v>45</v>
      </c>
      <c r="AY119">
        <f t="shared" ref="AY119" si="194">AQ119-AU119</f>
        <v>82</v>
      </c>
      <c r="AZ119">
        <f t="shared" ref="AZ119" si="195">AR119-AV119</f>
        <v>568</v>
      </c>
      <c r="BA119" s="10">
        <f t="shared" ref="BA119" si="196">AS119-AW119</f>
        <v>369</v>
      </c>
      <c r="BB119" t="s">
        <v>481</v>
      </c>
      <c r="BC119" t="s">
        <v>160</v>
      </c>
      <c r="BD119">
        <v>0</v>
      </c>
      <c r="BE119" t="s">
        <v>8</v>
      </c>
      <c r="BF119" t="s">
        <v>8</v>
      </c>
    </row>
    <row r="120" spans="1:58" x14ac:dyDescent="0.25">
      <c r="A120" s="12" t="s">
        <v>507</v>
      </c>
      <c r="B120" s="12" t="s">
        <v>509</v>
      </c>
      <c r="C120" t="s">
        <v>457</v>
      </c>
      <c r="D120" t="s">
        <v>406</v>
      </c>
      <c r="E120" t="s">
        <v>409</v>
      </c>
      <c r="F120" s="64" t="s">
        <v>517</v>
      </c>
      <c r="G120" s="12" t="s">
        <v>516</v>
      </c>
      <c r="H120" s="12" t="s">
        <v>503</v>
      </c>
      <c r="I120" s="6">
        <v>1</v>
      </c>
      <c r="J120">
        <v>0</v>
      </c>
      <c r="K120" t="s">
        <v>8</v>
      </c>
      <c r="L120">
        <v>0</v>
      </c>
      <c r="M120" t="s">
        <v>8</v>
      </c>
      <c r="T120" s="12"/>
      <c r="U120" s="20">
        <v>1</v>
      </c>
      <c r="V120" t="s">
        <v>512</v>
      </c>
      <c r="W120">
        <v>6</v>
      </c>
      <c r="X120">
        <v>6</v>
      </c>
      <c r="Y120">
        <v>5</v>
      </c>
      <c r="Z120">
        <v>1</v>
      </c>
      <c r="AA120">
        <f t="shared" si="175"/>
        <v>6</v>
      </c>
      <c r="AB120">
        <v>1</v>
      </c>
      <c r="AC120">
        <v>3</v>
      </c>
      <c r="AI120" s="6">
        <v>77597</v>
      </c>
      <c r="AJ120" s="12">
        <v>3455</v>
      </c>
      <c r="AK120">
        <f>AI120+AJ120</f>
        <v>81052</v>
      </c>
      <c r="AL120">
        <f xml:space="preserve"> 1508.06553301511 + 0.00210606006752809 * (AQ120*AR120*AS120) * (AA120 / 5) + 441</f>
        <v>73500.060473349149</v>
      </c>
      <c r="AM120" s="10" t="s">
        <v>105</v>
      </c>
      <c r="AN120">
        <v>125</v>
      </c>
      <c r="AO120">
        <v>1169</v>
      </c>
      <c r="AP120" s="20">
        <v>414</v>
      </c>
      <c r="AQ120">
        <v>96</v>
      </c>
      <c r="AR120">
        <v>768</v>
      </c>
      <c r="AS120">
        <v>384</v>
      </c>
      <c r="AT120" s="25" t="s">
        <v>45</v>
      </c>
      <c r="AU120" s="38">
        <f t="shared" si="188"/>
        <v>14</v>
      </c>
      <c r="AV120">
        <f t="shared" si="188"/>
        <v>200</v>
      </c>
      <c r="AW120">
        <f t="shared" si="188"/>
        <v>15</v>
      </c>
      <c r="AX120" s="25" t="s">
        <v>8</v>
      </c>
      <c r="AY120">
        <f t="shared" ref="AY120" si="197">AQ120-AU120</f>
        <v>82</v>
      </c>
      <c r="AZ120">
        <f t="shared" ref="AZ120" si="198">AR120-AV120</f>
        <v>568</v>
      </c>
      <c r="BA120" s="10">
        <f t="shared" ref="BA120" si="199">AS120-AW120</f>
        <v>369</v>
      </c>
      <c r="BB120" t="s">
        <v>515</v>
      </c>
      <c r="BC120" t="s">
        <v>160</v>
      </c>
      <c r="BD120">
        <v>0</v>
      </c>
      <c r="BE120" t="s">
        <v>8</v>
      </c>
      <c r="BF120" t="s">
        <v>8</v>
      </c>
    </row>
    <row r="121" spans="1:58" x14ac:dyDescent="0.25">
      <c r="A121" s="12" t="s">
        <v>508</v>
      </c>
      <c r="B121" s="12" t="s">
        <v>510</v>
      </c>
      <c r="C121" t="s">
        <v>457</v>
      </c>
      <c r="D121" t="s">
        <v>406</v>
      </c>
      <c r="E121" t="s">
        <v>409</v>
      </c>
      <c r="F121" s="64" t="s">
        <v>518</v>
      </c>
      <c r="G121" s="12" t="s">
        <v>516</v>
      </c>
      <c r="H121" s="12" t="s">
        <v>503</v>
      </c>
      <c r="I121" s="6">
        <v>1</v>
      </c>
      <c r="J121">
        <v>0</v>
      </c>
      <c r="K121" t="s">
        <v>8</v>
      </c>
      <c r="L121">
        <v>0</v>
      </c>
      <c r="M121" t="s">
        <v>8</v>
      </c>
      <c r="T121" s="12"/>
      <c r="U121" s="20">
        <v>1</v>
      </c>
      <c r="V121" t="s">
        <v>513</v>
      </c>
      <c r="W121">
        <v>6</v>
      </c>
      <c r="X121">
        <v>6</v>
      </c>
      <c r="Y121">
        <v>5</v>
      </c>
      <c r="Z121">
        <v>1</v>
      </c>
      <c r="AA121">
        <f t="shared" si="175"/>
        <v>6</v>
      </c>
      <c r="AB121">
        <v>1</v>
      </c>
      <c r="AC121">
        <v>3</v>
      </c>
      <c r="AI121" s="6">
        <v>77597</v>
      </c>
      <c r="AJ121" s="12">
        <v>3455</v>
      </c>
      <c r="AK121">
        <f>AI121+AJ121</f>
        <v>81052</v>
      </c>
      <c r="AL121">
        <f xml:space="preserve"> 1508.06553301511 + 0.00210606006752809 * (AQ121*AR121*AS121) * (AA121 / 5) + 441</f>
        <v>73500.060473349149</v>
      </c>
      <c r="AM121" s="10" t="s">
        <v>105</v>
      </c>
      <c r="AN121">
        <v>125</v>
      </c>
      <c r="AO121">
        <v>1169</v>
      </c>
      <c r="AP121" s="20">
        <v>414</v>
      </c>
      <c r="AQ121">
        <v>96</v>
      </c>
      <c r="AR121">
        <v>768</v>
      </c>
      <c r="AS121">
        <v>384</v>
      </c>
      <c r="AT121" s="25" t="s">
        <v>45</v>
      </c>
      <c r="AU121" s="38">
        <f t="shared" si="188"/>
        <v>14</v>
      </c>
      <c r="AV121">
        <f t="shared" si="188"/>
        <v>200</v>
      </c>
      <c r="AW121">
        <f t="shared" si="188"/>
        <v>15</v>
      </c>
      <c r="AX121" s="25" t="s">
        <v>8</v>
      </c>
      <c r="AY121">
        <f t="shared" ref="AY121" si="200">AQ121-AU121</f>
        <v>82</v>
      </c>
      <c r="AZ121">
        <f t="shared" ref="AZ121" si="201">AR121-AV121</f>
        <v>568</v>
      </c>
      <c r="BA121" s="10">
        <f t="shared" ref="BA121" si="202">AS121-AW121</f>
        <v>369</v>
      </c>
      <c r="BB121" t="s">
        <v>515</v>
      </c>
      <c r="BC121" t="s">
        <v>160</v>
      </c>
      <c r="BD121">
        <v>0</v>
      </c>
      <c r="BE121" t="s">
        <v>8</v>
      </c>
      <c r="BF121" t="s">
        <v>8</v>
      </c>
    </row>
    <row r="122" spans="1:58" x14ac:dyDescent="0.25">
      <c r="A122" s="12" t="s">
        <v>520</v>
      </c>
      <c r="B122" s="12" t="s">
        <v>509</v>
      </c>
      <c r="C122" t="s">
        <v>477</v>
      </c>
      <c r="D122" t="s">
        <v>406</v>
      </c>
      <c r="E122" t="s">
        <v>409</v>
      </c>
      <c r="F122" s="64" t="s">
        <v>525</v>
      </c>
      <c r="G122" s="12" t="s">
        <v>463</v>
      </c>
      <c r="H122" s="12" t="s">
        <v>503</v>
      </c>
      <c r="I122" s="6" t="s">
        <v>117</v>
      </c>
      <c r="J122" t="s">
        <v>117</v>
      </c>
      <c r="K122" t="s">
        <v>117</v>
      </c>
      <c r="L122" t="s">
        <v>117</v>
      </c>
      <c r="M122" t="s">
        <v>117</v>
      </c>
      <c r="T122" s="12"/>
      <c r="V122" s="3" t="s">
        <v>512</v>
      </c>
      <c r="W122">
        <v>1</v>
      </c>
      <c r="Y122">
        <v>5</v>
      </c>
      <c r="Z122">
        <v>1</v>
      </c>
      <c r="AA122">
        <f t="shared" ref="AA122" si="203">Y122+Z122</f>
        <v>6</v>
      </c>
      <c r="AB122">
        <v>1</v>
      </c>
      <c r="AC122">
        <v>3</v>
      </c>
      <c r="AJ122" s="12"/>
      <c r="AM122" s="10" t="s">
        <v>105</v>
      </c>
      <c r="AN122">
        <v>125</v>
      </c>
      <c r="AO122">
        <v>1169</v>
      </c>
      <c r="AP122" s="20">
        <v>414</v>
      </c>
      <c r="AQ122" s="57">
        <v>96</v>
      </c>
      <c r="AR122" s="58">
        <v>768</v>
      </c>
      <c r="AS122" s="58">
        <v>384</v>
      </c>
      <c r="AT122" s="59" t="s">
        <v>8</v>
      </c>
      <c r="AU122" s="57">
        <f t="shared" ref="AU122" si="204" xml:space="preserve"> _xlfn.FLOOR.MATH((AN122 - AQ122) / 2)</f>
        <v>14</v>
      </c>
      <c r="AV122" s="58">
        <f t="shared" ref="AV122" si="205" xml:space="preserve"> _xlfn.FLOOR.MATH((AO122 - AR122) / 2)</f>
        <v>200</v>
      </c>
      <c r="AW122" s="58">
        <f t="shared" ref="AW122" si="206" xml:space="preserve"> _xlfn.FLOOR.MATH((AP122 - AS122) / 2)</f>
        <v>15</v>
      </c>
      <c r="AX122" s="59" t="s">
        <v>45</v>
      </c>
      <c r="AY122">
        <f t="shared" ref="AY122" si="207">AQ122-AU122</f>
        <v>82</v>
      </c>
      <c r="AZ122">
        <f t="shared" ref="AZ122" si="208">AR122-AV122</f>
        <v>568</v>
      </c>
      <c r="BA122" s="10">
        <f t="shared" ref="BA122" si="209">AS122-AW122</f>
        <v>369</v>
      </c>
      <c r="BB122" t="s">
        <v>481</v>
      </c>
      <c r="BC122" t="s">
        <v>160</v>
      </c>
      <c r="BD122">
        <v>0</v>
      </c>
      <c r="BE122" t="s">
        <v>8</v>
      </c>
      <c r="BF122" t="s">
        <v>8</v>
      </c>
    </row>
    <row r="123" spans="1:58" x14ac:dyDescent="0.25">
      <c r="A123" s="12" t="s">
        <v>521</v>
      </c>
      <c r="B123" s="12" t="s">
        <v>509</v>
      </c>
      <c r="C123" t="s">
        <v>477</v>
      </c>
      <c r="D123" t="s">
        <v>406</v>
      </c>
      <c r="E123" t="s">
        <v>409</v>
      </c>
      <c r="F123" s="64" t="s">
        <v>524</v>
      </c>
      <c r="G123" s="12" t="s">
        <v>463</v>
      </c>
      <c r="H123" s="12" t="s">
        <v>503</v>
      </c>
      <c r="I123" s="6" t="s">
        <v>117</v>
      </c>
      <c r="J123" t="s">
        <v>117</v>
      </c>
      <c r="K123" t="s">
        <v>117</v>
      </c>
      <c r="L123" t="s">
        <v>117</v>
      </c>
      <c r="M123" t="s">
        <v>117</v>
      </c>
      <c r="T123" s="12"/>
      <c r="V123" s="3" t="s">
        <v>512</v>
      </c>
      <c r="W123">
        <v>1</v>
      </c>
      <c r="Y123">
        <v>5</v>
      </c>
      <c r="Z123">
        <v>1</v>
      </c>
      <c r="AA123">
        <f t="shared" ref="AA123" si="210">Y123+Z123</f>
        <v>6</v>
      </c>
      <c r="AB123">
        <v>1</v>
      </c>
      <c r="AC123">
        <v>3</v>
      </c>
      <c r="AJ123" s="12"/>
      <c r="AM123" s="10" t="s">
        <v>105</v>
      </c>
      <c r="AN123">
        <v>125</v>
      </c>
      <c r="AO123">
        <v>1169</v>
      </c>
      <c r="AP123" s="20">
        <v>414</v>
      </c>
      <c r="AQ123" s="55">
        <v>96</v>
      </c>
      <c r="AR123" s="1">
        <v>768</v>
      </c>
      <c r="AS123" s="1">
        <v>384</v>
      </c>
      <c r="AT123" s="56" t="s">
        <v>8</v>
      </c>
      <c r="AU123" s="55">
        <f t="shared" ref="AU123:AU125" si="211" xml:space="preserve"> _xlfn.FLOOR.MATH((AN123 - AQ123) / 2)</f>
        <v>14</v>
      </c>
      <c r="AV123" s="1">
        <f t="shared" ref="AV123:AV125" si="212" xml:space="preserve"> _xlfn.FLOOR.MATH((AO123 - AR123) / 2)</f>
        <v>200</v>
      </c>
      <c r="AW123" s="1">
        <f t="shared" ref="AW123:AW125" si="213" xml:space="preserve"> _xlfn.FLOOR.MATH((AP123 - AS123) / 2)</f>
        <v>15</v>
      </c>
      <c r="AX123" s="56" t="s">
        <v>45</v>
      </c>
      <c r="AY123">
        <f t="shared" ref="AY123" si="214">AQ123-AU123</f>
        <v>82</v>
      </c>
      <c r="AZ123">
        <f t="shared" ref="AZ123" si="215">AR123-AV123</f>
        <v>568</v>
      </c>
      <c r="BA123" s="10">
        <f t="shared" ref="BA123" si="216">AS123-AW123</f>
        <v>369</v>
      </c>
      <c r="BB123" t="s">
        <v>481</v>
      </c>
      <c r="BC123" t="s">
        <v>160</v>
      </c>
      <c r="BD123">
        <v>0</v>
      </c>
      <c r="BE123" t="s">
        <v>8</v>
      </c>
      <c r="BF123" t="s">
        <v>8</v>
      </c>
    </row>
    <row r="124" spans="1:58" x14ac:dyDescent="0.25">
      <c r="A124" s="12" t="s">
        <v>522</v>
      </c>
      <c r="B124" s="12" t="s">
        <v>510</v>
      </c>
      <c r="C124" t="s">
        <v>477</v>
      </c>
      <c r="D124" t="s">
        <v>406</v>
      </c>
      <c r="E124" t="s">
        <v>409</v>
      </c>
      <c r="F124" s="64" t="s">
        <v>526</v>
      </c>
      <c r="G124" s="12" t="s">
        <v>463</v>
      </c>
      <c r="H124" s="12" t="s">
        <v>503</v>
      </c>
      <c r="I124" s="6" t="s">
        <v>117</v>
      </c>
      <c r="J124" t="s">
        <v>117</v>
      </c>
      <c r="K124" t="s">
        <v>117</v>
      </c>
      <c r="L124" t="s">
        <v>117</v>
      </c>
      <c r="M124" t="s">
        <v>117</v>
      </c>
      <c r="T124" s="12"/>
      <c r="V124" s="3" t="s">
        <v>513</v>
      </c>
      <c r="W124">
        <v>1</v>
      </c>
      <c r="Y124">
        <v>5</v>
      </c>
      <c r="Z124">
        <v>1</v>
      </c>
      <c r="AA124">
        <f t="shared" ref="AA124:AA140" si="217">Y124+Z124</f>
        <v>6</v>
      </c>
      <c r="AB124">
        <v>1</v>
      </c>
      <c r="AC124">
        <v>3</v>
      </c>
      <c r="AJ124" s="12"/>
      <c r="AM124" s="10" t="s">
        <v>105</v>
      </c>
      <c r="AN124">
        <v>125</v>
      </c>
      <c r="AO124">
        <v>1169</v>
      </c>
      <c r="AP124" s="20">
        <v>414</v>
      </c>
      <c r="AQ124" s="3">
        <v>96</v>
      </c>
      <c r="AR124" s="3">
        <v>768</v>
      </c>
      <c r="AS124" s="3">
        <v>384</v>
      </c>
      <c r="AT124" s="53" t="s">
        <v>8</v>
      </c>
      <c r="AU124" s="54">
        <f t="shared" si="211"/>
        <v>14</v>
      </c>
      <c r="AV124" s="3">
        <f t="shared" si="212"/>
        <v>200</v>
      </c>
      <c r="AW124" s="3">
        <f t="shared" si="213"/>
        <v>15</v>
      </c>
      <c r="AX124" s="53" t="s">
        <v>45</v>
      </c>
      <c r="AY124">
        <f t="shared" ref="AY124" si="218">AQ124-AU124</f>
        <v>82</v>
      </c>
      <c r="AZ124">
        <f t="shared" ref="AZ124" si="219">AR124-AV124</f>
        <v>568</v>
      </c>
      <c r="BA124" s="10">
        <f t="shared" ref="BA124" si="220">AS124-AW124</f>
        <v>369</v>
      </c>
      <c r="BB124" t="s">
        <v>481</v>
      </c>
      <c r="BC124" t="s">
        <v>160</v>
      </c>
      <c r="BD124">
        <v>0</v>
      </c>
      <c r="BE124" t="s">
        <v>8</v>
      </c>
      <c r="BF124" t="s">
        <v>8</v>
      </c>
    </row>
    <row r="125" spans="1:58" x14ac:dyDescent="0.25">
      <c r="A125" s="12" t="s">
        <v>523</v>
      </c>
      <c r="B125" s="12" t="s">
        <v>510</v>
      </c>
      <c r="C125" t="s">
        <v>477</v>
      </c>
      <c r="D125" t="s">
        <v>406</v>
      </c>
      <c r="E125" t="s">
        <v>409</v>
      </c>
      <c r="F125" s="64" t="s">
        <v>527</v>
      </c>
      <c r="G125" s="12" t="s">
        <v>463</v>
      </c>
      <c r="H125" s="12" t="s">
        <v>503</v>
      </c>
      <c r="I125" s="6" t="s">
        <v>117</v>
      </c>
      <c r="J125" t="s">
        <v>117</v>
      </c>
      <c r="K125" t="s">
        <v>117</v>
      </c>
      <c r="L125" t="s">
        <v>117</v>
      </c>
      <c r="M125" t="s">
        <v>117</v>
      </c>
      <c r="T125" s="12"/>
      <c r="V125" s="3" t="s">
        <v>513</v>
      </c>
      <c r="W125">
        <v>1</v>
      </c>
      <c r="Y125">
        <v>5</v>
      </c>
      <c r="Z125">
        <v>1</v>
      </c>
      <c r="AA125">
        <f t="shared" si="217"/>
        <v>6</v>
      </c>
      <c r="AB125">
        <v>1</v>
      </c>
      <c r="AC125">
        <v>3</v>
      </c>
      <c r="AJ125" s="12"/>
      <c r="AM125" s="10" t="s">
        <v>105</v>
      </c>
      <c r="AN125">
        <v>125</v>
      </c>
      <c r="AO125">
        <v>1169</v>
      </c>
      <c r="AP125" s="20">
        <v>414</v>
      </c>
      <c r="AQ125" s="55">
        <v>96</v>
      </c>
      <c r="AR125" s="1">
        <v>768</v>
      </c>
      <c r="AS125" s="1">
        <v>384</v>
      </c>
      <c r="AT125" s="56" t="s">
        <v>8</v>
      </c>
      <c r="AU125" s="55">
        <f t="shared" si="211"/>
        <v>14</v>
      </c>
      <c r="AV125" s="1">
        <f t="shared" si="212"/>
        <v>200</v>
      </c>
      <c r="AW125" s="1">
        <f t="shared" si="213"/>
        <v>15</v>
      </c>
      <c r="AX125" s="56" t="s">
        <v>45</v>
      </c>
      <c r="AY125">
        <f t="shared" ref="AY125" si="221">AQ125-AU125</f>
        <v>82</v>
      </c>
      <c r="AZ125">
        <f t="shared" ref="AZ125" si="222">AR125-AV125</f>
        <v>568</v>
      </c>
      <c r="BA125" s="10">
        <f t="shared" ref="BA125" si="223">AS125-AW125</f>
        <v>369</v>
      </c>
      <c r="BB125" t="s">
        <v>481</v>
      </c>
      <c r="BC125" t="s">
        <v>160</v>
      </c>
      <c r="BD125">
        <v>0</v>
      </c>
      <c r="BE125" t="s">
        <v>8</v>
      </c>
      <c r="BF125" t="s">
        <v>8</v>
      </c>
    </row>
    <row r="126" spans="1:58" x14ac:dyDescent="0.25">
      <c r="A126" s="12" t="s">
        <v>533</v>
      </c>
      <c r="B126" s="12" t="s">
        <v>117</v>
      </c>
      <c r="C126" t="s">
        <v>457</v>
      </c>
      <c r="D126" t="s">
        <v>406</v>
      </c>
      <c r="E126" t="s">
        <v>409</v>
      </c>
      <c r="F126" s="64" t="s">
        <v>539</v>
      </c>
      <c r="G126" s="12" t="s">
        <v>516</v>
      </c>
      <c r="H126" s="12" t="s">
        <v>554</v>
      </c>
      <c r="I126" s="6">
        <v>1</v>
      </c>
      <c r="J126">
        <v>0</v>
      </c>
      <c r="L126">
        <v>0</v>
      </c>
      <c r="T126" s="12"/>
      <c r="U126" s="20">
        <v>1</v>
      </c>
      <c r="V126" t="s">
        <v>529</v>
      </c>
      <c r="W126">
        <v>6</v>
      </c>
      <c r="X126">
        <v>6</v>
      </c>
      <c r="Y126">
        <v>5</v>
      </c>
      <c r="Z126">
        <v>1</v>
      </c>
      <c r="AA126">
        <f t="shared" si="217"/>
        <v>6</v>
      </c>
      <c r="AB126">
        <v>1</v>
      </c>
      <c r="AC126">
        <v>3</v>
      </c>
      <c r="AE126" t="s">
        <v>94</v>
      </c>
      <c r="AH126" t="s">
        <v>96</v>
      </c>
      <c r="AI126" s="6">
        <v>77627</v>
      </c>
      <c r="AJ126" s="12">
        <v>3425</v>
      </c>
      <c r="AK126">
        <f t="shared" ref="AK126:AK136" si="224">AI126+AJ126</f>
        <v>81052</v>
      </c>
      <c r="AL126">
        <f t="shared" ref="AL126:AL131" si="225" xml:space="preserve"> 1508.06553301511 + 0.00210606006752809 * (AQ126*AR126*AS126) * (AA126 / 5) + 441</f>
        <v>73500.060473349149</v>
      </c>
      <c r="AM126" s="10" t="s">
        <v>105</v>
      </c>
      <c r="AN126">
        <v>173</v>
      </c>
      <c r="AO126">
        <v>743</v>
      </c>
      <c r="AP126" s="20">
        <v>435</v>
      </c>
      <c r="AQ126">
        <v>144</v>
      </c>
      <c r="AR126">
        <v>512</v>
      </c>
      <c r="AS126">
        <v>384</v>
      </c>
      <c r="AT126" s="25" t="s">
        <v>45</v>
      </c>
      <c r="AU126">
        <f t="shared" ref="AU126" si="226" xml:space="preserve"> _xlfn.FLOOR.MATH((AN126 - AQ126) / 2)</f>
        <v>14</v>
      </c>
      <c r="AV126">
        <f t="shared" ref="AV126" si="227" xml:space="preserve"> _xlfn.FLOOR.MATH((AO126 - AR126) / 2)</f>
        <v>115</v>
      </c>
      <c r="AW126">
        <f t="shared" ref="AW126" si="228" xml:space="preserve"> _xlfn.FLOOR.MATH((AP126 - AS126) / 2)</f>
        <v>25</v>
      </c>
      <c r="AX126" s="25" t="s">
        <v>45</v>
      </c>
      <c r="AY126">
        <f t="shared" ref="AY126" si="229">AQ126-AU126</f>
        <v>130</v>
      </c>
      <c r="AZ126">
        <f t="shared" ref="AZ126" si="230">AR126-AV126</f>
        <v>397</v>
      </c>
      <c r="BA126" s="10">
        <f t="shared" ref="BA126" si="231">AS126-AW126</f>
        <v>359</v>
      </c>
      <c r="BB126" t="s">
        <v>537</v>
      </c>
      <c r="BC126" t="s">
        <v>528</v>
      </c>
      <c r="BD126">
        <v>0</v>
      </c>
      <c r="BF126" s="2"/>
    </row>
    <row r="127" spans="1:58" x14ac:dyDescent="0.25">
      <c r="A127" s="12" t="s">
        <v>534</v>
      </c>
      <c r="B127" s="12" t="s">
        <v>117</v>
      </c>
      <c r="C127" t="s">
        <v>457</v>
      </c>
      <c r="D127" t="s">
        <v>406</v>
      </c>
      <c r="E127" t="s">
        <v>409</v>
      </c>
      <c r="F127" s="64" t="s">
        <v>540</v>
      </c>
      <c r="G127" s="12" t="s">
        <v>516</v>
      </c>
      <c r="H127" s="12" t="s">
        <v>554</v>
      </c>
      <c r="I127" s="6">
        <v>0</v>
      </c>
      <c r="J127">
        <v>0</v>
      </c>
      <c r="L127">
        <v>1</v>
      </c>
      <c r="M127" t="s">
        <v>555</v>
      </c>
      <c r="T127" s="12"/>
      <c r="U127" s="20">
        <v>1</v>
      </c>
      <c r="V127" t="s">
        <v>529</v>
      </c>
      <c r="W127">
        <v>6</v>
      </c>
      <c r="X127">
        <v>6</v>
      </c>
      <c r="Y127">
        <v>5</v>
      </c>
      <c r="Z127">
        <v>1</v>
      </c>
      <c r="AA127">
        <f t="shared" si="217"/>
        <v>6</v>
      </c>
      <c r="AB127">
        <v>1</v>
      </c>
      <c r="AC127">
        <v>3</v>
      </c>
      <c r="AE127" t="s">
        <v>94</v>
      </c>
      <c r="AH127" t="s">
        <v>96</v>
      </c>
      <c r="AI127" s="6">
        <v>77627</v>
      </c>
      <c r="AJ127" s="12">
        <v>3425</v>
      </c>
      <c r="AK127">
        <f t="shared" si="224"/>
        <v>81052</v>
      </c>
      <c r="AL127">
        <f t="shared" si="225"/>
        <v>73500.060473349149</v>
      </c>
      <c r="AM127" s="10" t="s">
        <v>105</v>
      </c>
      <c r="AN127">
        <v>173</v>
      </c>
      <c r="AO127">
        <v>743</v>
      </c>
      <c r="AP127" s="20">
        <v>435</v>
      </c>
      <c r="AQ127">
        <v>144</v>
      </c>
      <c r="AR127">
        <v>512</v>
      </c>
      <c r="AS127">
        <v>384</v>
      </c>
      <c r="AT127" s="25" t="s">
        <v>45</v>
      </c>
      <c r="AU127">
        <f t="shared" ref="AU127" si="232" xml:space="preserve"> _xlfn.FLOOR.MATH((AN127 - AQ127) / 2)</f>
        <v>14</v>
      </c>
      <c r="AV127">
        <f t="shared" ref="AV127" si="233" xml:space="preserve"> _xlfn.FLOOR.MATH((AO127 - AR127) / 2)</f>
        <v>115</v>
      </c>
      <c r="AW127">
        <f t="shared" ref="AW127" si="234" xml:space="preserve"> _xlfn.FLOOR.MATH((AP127 - AS127) / 2)</f>
        <v>25</v>
      </c>
      <c r="AX127" s="25" t="s">
        <v>45</v>
      </c>
      <c r="AY127">
        <f t="shared" ref="AY127" si="235">AQ127-AU127</f>
        <v>130</v>
      </c>
      <c r="AZ127">
        <f t="shared" ref="AZ127" si="236">AR127-AV127</f>
        <v>397</v>
      </c>
      <c r="BA127" s="10">
        <f t="shared" ref="BA127" si="237">AS127-AW127</f>
        <v>359</v>
      </c>
      <c r="BB127" t="s">
        <v>537</v>
      </c>
      <c r="BC127" t="s">
        <v>528</v>
      </c>
      <c r="BD127">
        <v>0</v>
      </c>
      <c r="BF127" s="2"/>
    </row>
    <row r="128" spans="1:58" x14ac:dyDescent="0.25">
      <c r="A128" s="12" t="s">
        <v>535</v>
      </c>
      <c r="B128" s="12" t="s">
        <v>117</v>
      </c>
      <c r="C128" t="s">
        <v>457</v>
      </c>
      <c r="D128" t="s">
        <v>406</v>
      </c>
      <c r="E128" t="s">
        <v>409</v>
      </c>
      <c r="F128" s="64" t="s">
        <v>541</v>
      </c>
      <c r="G128" s="12" t="s">
        <v>516</v>
      </c>
      <c r="H128" s="12" t="s">
        <v>554</v>
      </c>
      <c r="I128" s="6">
        <v>0</v>
      </c>
      <c r="J128">
        <v>0</v>
      </c>
      <c r="L128">
        <v>1</v>
      </c>
      <c r="M128" t="s">
        <v>555</v>
      </c>
      <c r="T128" s="12"/>
      <c r="U128" s="20">
        <v>1</v>
      </c>
      <c r="V128" t="s">
        <v>529</v>
      </c>
      <c r="W128">
        <v>6</v>
      </c>
      <c r="X128">
        <v>6</v>
      </c>
      <c r="Y128">
        <v>5</v>
      </c>
      <c r="Z128">
        <v>1</v>
      </c>
      <c r="AA128">
        <f t="shared" si="217"/>
        <v>6</v>
      </c>
      <c r="AB128">
        <v>1</v>
      </c>
      <c r="AC128">
        <v>3</v>
      </c>
      <c r="AE128" t="s">
        <v>94</v>
      </c>
      <c r="AH128" t="s">
        <v>96</v>
      </c>
      <c r="AI128" s="6">
        <v>77627</v>
      </c>
      <c r="AJ128" s="12">
        <v>3425</v>
      </c>
      <c r="AK128">
        <f t="shared" si="224"/>
        <v>81052</v>
      </c>
      <c r="AL128">
        <f t="shared" si="225"/>
        <v>73500.060473349149</v>
      </c>
      <c r="AM128" s="10" t="s">
        <v>105</v>
      </c>
      <c r="AN128">
        <v>173</v>
      </c>
      <c r="AO128">
        <v>743</v>
      </c>
      <c r="AP128" s="20">
        <v>435</v>
      </c>
      <c r="AQ128">
        <v>144</v>
      </c>
      <c r="AR128">
        <v>512</v>
      </c>
      <c r="AS128">
        <v>384</v>
      </c>
      <c r="AT128" s="25" t="s">
        <v>45</v>
      </c>
      <c r="AU128">
        <f t="shared" ref="AU128" si="238" xml:space="preserve"> _xlfn.FLOOR.MATH((AN128 - AQ128) / 2)</f>
        <v>14</v>
      </c>
      <c r="AV128">
        <f t="shared" ref="AV128" si="239" xml:space="preserve"> _xlfn.FLOOR.MATH((AO128 - AR128) / 2)</f>
        <v>115</v>
      </c>
      <c r="AW128">
        <f t="shared" ref="AW128" si="240" xml:space="preserve"> _xlfn.FLOOR.MATH((AP128 - AS128) / 2)</f>
        <v>25</v>
      </c>
      <c r="AX128" s="25" t="s">
        <v>45</v>
      </c>
      <c r="AY128">
        <f t="shared" ref="AY128" si="241">AQ128-AU128</f>
        <v>130</v>
      </c>
      <c r="AZ128">
        <f t="shared" ref="AZ128" si="242">AR128-AV128</f>
        <v>397</v>
      </c>
      <c r="BA128" s="10">
        <f t="shared" ref="BA128" si="243">AS128-AW128</f>
        <v>359</v>
      </c>
      <c r="BB128" t="s">
        <v>537</v>
      </c>
      <c r="BC128" t="s">
        <v>528</v>
      </c>
      <c r="BD128">
        <v>0</v>
      </c>
      <c r="BF128" s="2"/>
    </row>
    <row r="129" spans="1:58" x14ac:dyDescent="0.25">
      <c r="A129" s="12" t="s">
        <v>536</v>
      </c>
      <c r="B129" s="12" t="s">
        <v>117</v>
      </c>
      <c r="C129" t="s">
        <v>457</v>
      </c>
      <c r="D129" t="s">
        <v>406</v>
      </c>
      <c r="E129" t="s">
        <v>409</v>
      </c>
      <c r="F129" s="64" t="s">
        <v>542</v>
      </c>
      <c r="G129" s="12" t="s">
        <v>516</v>
      </c>
      <c r="H129" s="12" t="s">
        <v>554</v>
      </c>
      <c r="I129" s="6">
        <v>0</v>
      </c>
      <c r="J129">
        <v>0</v>
      </c>
      <c r="L129">
        <v>1</v>
      </c>
      <c r="M129" t="s">
        <v>555</v>
      </c>
      <c r="T129" s="12"/>
      <c r="U129" s="20">
        <v>1</v>
      </c>
      <c r="V129" t="s">
        <v>529</v>
      </c>
      <c r="W129">
        <v>6</v>
      </c>
      <c r="X129">
        <v>6</v>
      </c>
      <c r="Y129">
        <v>5</v>
      </c>
      <c r="Z129">
        <v>1</v>
      </c>
      <c r="AA129">
        <f t="shared" si="217"/>
        <v>6</v>
      </c>
      <c r="AB129">
        <v>1</v>
      </c>
      <c r="AC129">
        <v>3</v>
      </c>
      <c r="AE129" t="s">
        <v>94</v>
      </c>
      <c r="AH129" t="s">
        <v>96</v>
      </c>
      <c r="AI129" s="6">
        <v>77627</v>
      </c>
      <c r="AJ129" s="12">
        <v>3425</v>
      </c>
      <c r="AK129">
        <f t="shared" si="224"/>
        <v>81052</v>
      </c>
      <c r="AL129">
        <f t="shared" si="225"/>
        <v>73500.060473349149</v>
      </c>
      <c r="AM129" s="10" t="s">
        <v>105</v>
      </c>
      <c r="AN129">
        <v>173</v>
      </c>
      <c r="AO129">
        <v>743</v>
      </c>
      <c r="AP129" s="20">
        <v>435</v>
      </c>
      <c r="AQ129">
        <v>144</v>
      </c>
      <c r="AR129">
        <v>512</v>
      </c>
      <c r="AS129">
        <v>384</v>
      </c>
      <c r="AT129" s="25" t="s">
        <v>45</v>
      </c>
      <c r="AU129">
        <f t="shared" ref="AU129:AU139" si="244" xml:space="preserve"> _xlfn.FLOOR.MATH((AN129 - AQ129) / 2)</f>
        <v>14</v>
      </c>
      <c r="AV129">
        <f t="shared" ref="AV129:AV139" si="245" xml:space="preserve"> _xlfn.FLOOR.MATH((AO129 - AR129) / 2)</f>
        <v>115</v>
      </c>
      <c r="AW129">
        <f t="shared" ref="AW129:AW139" si="246" xml:space="preserve"> _xlfn.FLOOR.MATH((AP129 - AS129) / 2)</f>
        <v>25</v>
      </c>
      <c r="AX129" s="25" t="s">
        <v>45</v>
      </c>
      <c r="AY129">
        <f t="shared" ref="AY129" si="247">AQ129-AU129</f>
        <v>130</v>
      </c>
      <c r="AZ129">
        <f t="shared" ref="AZ129" si="248">AR129-AV129</f>
        <v>397</v>
      </c>
      <c r="BA129" s="10">
        <f t="shared" ref="BA129" si="249">AS129-AW129</f>
        <v>359</v>
      </c>
      <c r="BB129" t="s">
        <v>537</v>
      </c>
      <c r="BC129" t="s">
        <v>528</v>
      </c>
      <c r="BD129">
        <v>0</v>
      </c>
      <c r="BF129" s="2"/>
    </row>
    <row r="130" spans="1:58" s="4" customFormat="1" x14ac:dyDescent="0.25">
      <c r="A130" s="17" t="s">
        <v>538</v>
      </c>
      <c r="B130" s="17" t="s">
        <v>117</v>
      </c>
      <c r="C130" s="4" t="s">
        <v>457</v>
      </c>
      <c r="D130" s="4" t="s">
        <v>406</v>
      </c>
      <c r="E130" s="4" t="s">
        <v>409</v>
      </c>
      <c r="F130" s="65" t="s">
        <v>543</v>
      </c>
      <c r="G130" s="17" t="s">
        <v>516</v>
      </c>
      <c r="H130" s="69" t="s">
        <v>554</v>
      </c>
      <c r="I130" s="7">
        <v>0</v>
      </c>
      <c r="J130" s="4">
        <v>0</v>
      </c>
      <c r="L130" s="4">
        <v>1</v>
      </c>
      <c r="M130" s="4" t="s">
        <v>555</v>
      </c>
      <c r="T130" s="17"/>
      <c r="U130" s="22">
        <v>1</v>
      </c>
      <c r="V130" s="4" t="s">
        <v>544</v>
      </c>
      <c r="W130" s="4">
        <v>6</v>
      </c>
      <c r="X130" s="4">
        <v>6</v>
      </c>
      <c r="Y130" s="4">
        <v>5</v>
      </c>
      <c r="Z130" s="4">
        <v>1</v>
      </c>
      <c r="AA130" s="4">
        <f t="shared" si="217"/>
        <v>6</v>
      </c>
      <c r="AB130" s="4">
        <v>1</v>
      </c>
      <c r="AC130" s="4">
        <v>1</v>
      </c>
      <c r="AE130" s="4" t="s">
        <v>94</v>
      </c>
      <c r="AH130" s="4" t="s">
        <v>96</v>
      </c>
      <c r="AI130" s="7">
        <v>77407</v>
      </c>
      <c r="AJ130" s="17">
        <v>3645</v>
      </c>
      <c r="AK130" s="4">
        <f t="shared" si="224"/>
        <v>81052</v>
      </c>
      <c r="AL130" s="4">
        <f t="shared" si="225"/>
        <v>73500.060473349149</v>
      </c>
      <c r="AM130" s="29" t="s">
        <v>105</v>
      </c>
      <c r="AN130" s="4">
        <v>173</v>
      </c>
      <c r="AO130" s="4">
        <v>743</v>
      </c>
      <c r="AP130" s="22">
        <v>435</v>
      </c>
      <c r="AQ130" s="4">
        <v>144</v>
      </c>
      <c r="AR130" s="4">
        <v>512</v>
      </c>
      <c r="AS130" s="4">
        <v>384</v>
      </c>
      <c r="AT130" s="30" t="s">
        <v>45</v>
      </c>
      <c r="AU130" s="4">
        <f t="shared" si="244"/>
        <v>14</v>
      </c>
      <c r="AV130" s="4">
        <f t="shared" si="245"/>
        <v>115</v>
      </c>
      <c r="AW130" s="4">
        <f t="shared" si="246"/>
        <v>25</v>
      </c>
      <c r="AX130" s="30" t="s">
        <v>45</v>
      </c>
      <c r="AY130" s="4">
        <f t="shared" ref="AY130:AY139" si="250">AQ130-AU130</f>
        <v>130</v>
      </c>
      <c r="AZ130" s="4">
        <f t="shared" ref="AZ130:AZ139" si="251">AR130-AV130</f>
        <v>397</v>
      </c>
      <c r="BA130" s="29">
        <f t="shared" ref="BA130:BA139" si="252">AS130-AW130</f>
        <v>359</v>
      </c>
      <c r="BB130" s="4" t="s">
        <v>537</v>
      </c>
      <c r="BC130" s="4" t="s">
        <v>528</v>
      </c>
      <c r="BD130" s="4">
        <v>0</v>
      </c>
    </row>
    <row r="131" spans="1:58" x14ac:dyDescent="0.25">
      <c r="A131" s="12" t="s">
        <v>545</v>
      </c>
      <c r="B131" s="12" t="s">
        <v>557</v>
      </c>
      <c r="C131" t="s">
        <v>457</v>
      </c>
      <c r="D131" t="s">
        <v>406</v>
      </c>
      <c r="E131" t="s">
        <v>409</v>
      </c>
      <c r="F131" s="64" t="s">
        <v>565</v>
      </c>
      <c r="G131" s="12" t="s">
        <v>516</v>
      </c>
      <c r="H131" s="12" t="s">
        <v>117</v>
      </c>
      <c r="I131" s="6" t="s">
        <v>117</v>
      </c>
      <c r="J131" t="s">
        <v>117</v>
      </c>
      <c r="L131" t="s">
        <v>117</v>
      </c>
      <c r="T131" s="12"/>
      <c r="U131" s="20">
        <v>1</v>
      </c>
      <c r="V131" t="s">
        <v>529</v>
      </c>
      <c r="W131">
        <v>6</v>
      </c>
      <c r="X131" t="s">
        <v>117</v>
      </c>
      <c r="Y131">
        <v>5</v>
      </c>
      <c r="Z131">
        <v>1</v>
      </c>
      <c r="AA131">
        <f t="shared" si="217"/>
        <v>6</v>
      </c>
      <c r="AB131">
        <v>1</v>
      </c>
      <c r="AC131">
        <v>3</v>
      </c>
      <c r="AE131" t="s">
        <v>94</v>
      </c>
      <c r="AH131" t="s">
        <v>96</v>
      </c>
      <c r="AI131" s="6">
        <v>77627</v>
      </c>
      <c r="AJ131" s="12">
        <v>3425</v>
      </c>
      <c r="AK131">
        <f t="shared" si="224"/>
        <v>81052</v>
      </c>
      <c r="AL131">
        <f t="shared" si="225"/>
        <v>73500.060473349149</v>
      </c>
      <c r="AM131" s="10" t="s">
        <v>105</v>
      </c>
      <c r="AN131">
        <v>173</v>
      </c>
      <c r="AO131">
        <v>743</v>
      </c>
      <c r="AP131" s="20">
        <v>435</v>
      </c>
      <c r="AQ131">
        <v>144</v>
      </c>
      <c r="AR131">
        <v>512</v>
      </c>
      <c r="AS131">
        <v>384</v>
      </c>
      <c r="AT131" s="25" t="s">
        <v>45</v>
      </c>
      <c r="AU131">
        <f t="shared" si="244"/>
        <v>14</v>
      </c>
      <c r="AV131">
        <f t="shared" si="245"/>
        <v>115</v>
      </c>
      <c r="AW131">
        <f t="shared" si="246"/>
        <v>25</v>
      </c>
      <c r="AX131" s="25" t="s">
        <v>45</v>
      </c>
      <c r="AY131">
        <f t="shared" si="250"/>
        <v>130</v>
      </c>
      <c r="AZ131">
        <f t="shared" si="251"/>
        <v>397</v>
      </c>
      <c r="BA131" s="10">
        <f t="shared" si="252"/>
        <v>359</v>
      </c>
      <c r="BB131" t="s">
        <v>537</v>
      </c>
      <c r="BC131" t="s">
        <v>528</v>
      </c>
      <c r="BD131">
        <v>0</v>
      </c>
    </row>
    <row r="132" spans="1:58" x14ac:dyDescent="0.25">
      <c r="A132" s="12" t="s">
        <v>546</v>
      </c>
      <c r="B132" s="12" t="s">
        <v>558</v>
      </c>
      <c r="C132" t="s">
        <v>457</v>
      </c>
      <c r="D132" t="s">
        <v>406</v>
      </c>
      <c r="E132" t="s">
        <v>409</v>
      </c>
      <c r="F132" s="64" t="s">
        <v>566</v>
      </c>
      <c r="G132" s="12" t="s">
        <v>516</v>
      </c>
      <c r="H132" s="12" t="s">
        <v>117</v>
      </c>
      <c r="I132" s="6" t="s">
        <v>117</v>
      </c>
      <c r="J132" t="s">
        <v>117</v>
      </c>
      <c r="L132" t="s">
        <v>117</v>
      </c>
      <c r="T132" s="12"/>
      <c r="U132" s="20">
        <v>1</v>
      </c>
      <c r="V132" t="s">
        <v>529</v>
      </c>
      <c r="W132">
        <v>6</v>
      </c>
      <c r="X132" t="s">
        <v>117</v>
      </c>
      <c r="Y132">
        <v>5</v>
      </c>
      <c r="Z132">
        <v>1</v>
      </c>
      <c r="AA132">
        <f t="shared" si="217"/>
        <v>6</v>
      </c>
      <c r="AB132">
        <v>1</v>
      </c>
      <c r="AC132">
        <v>3</v>
      </c>
      <c r="AE132" t="s">
        <v>94</v>
      </c>
      <c r="AH132" t="s">
        <v>96</v>
      </c>
      <c r="AI132" s="6">
        <v>77627</v>
      </c>
      <c r="AJ132" s="12">
        <v>3425</v>
      </c>
      <c r="AK132">
        <f t="shared" si="224"/>
        <v>81052</v>
      </c>
      <c r="AL132">
        <f t="shared" ref="AL132:AL140" si="253" xml:space="preserve"> 1508.06553301511 + 0.00210606006752809 * (AQ132*AR132*AS132) * (AA132 / 5) + 441</f>
        <v>73500.060473349149</v>
      </c>
      <c r="AM132" s="10" t="s">
        <v>105</v>
      </c>
      <c r="AN132">
        <v>173</v>
      </c>
      <c r="AO132">
        <v>743</v>
      </c>
      <c r="AP132" s="20">
        <v>435</v>
      </c>
      <c r="AQ132">
        <v>144</v>
      </c>
      <c r="AR132">
        <v>512</v>
      </c>
      <c r="AS132">
        <v>384</v>
      </c>
      <c r="AT132" s="25" t="s">
        <v>45</v>
      </c>
      <c r="AU132">
        <f t="shared" si="244"/>
        <v>14</v>
      </c>
      <c r="AV132">
        <f t="shared" si="245"/>
        <v>115</v>
      </c>
      <c r="AW132">
        <f t="shared" si="246"/>
        <v>25</v>
      </c>
      <c r="AX132" s="25" t="s">
        <v>45</v>
      </c>
      <c r="AY132">
        <f t="shared" si="250"/>
        <v>130</v>
      </c>
      <c r="AZ132">
        <f t="shared" si="251"/>
        <v>397</v>
      </c>
      <c r="BA132" s="10">
        <f t="shared" si="252"/>
        <v>359</v>
      </c>
      <c r="BB132" t="s">
        <v>537</v>
      </c>
      <c r="BC132" t="s">
        <v>528</v>
      </c>
      <c r="BD132">
        <v>0</v>
      </c>
    </row>
    <row r="133" spans="1:58" x14ac:dyDescent="0.25">
      <c r="A133" s="12" t="s">
        <v>547</v>
      </c>
      <c r="B133" s="12" t="s">
        <v>559</v>
      </c>
      <c r="C133" t="s">
        <v>457</v>
      </c>
      <c r="D133" t="s">
        <v>406</v>
      </c>
      <c r="E133" t="s">
        <v>409</v>
      </c>
      <c r="F133" s="64" t="s">
        <v>567</v>
      </c>
      <c r="G133" s="12" t="s">
        <v>516</v>
      </c>
      <c r="H133" s="12" t="s">
        <v>117</v>
      </c>
      <c r="I133" s="6" t="s">
        <v>117</v>
      </c>
      <c r="J133" t="s">
        <v>117</v>
      </c>
      <c r="L133" t="s">
        <v>117</v>
      </c>
      <c r="T133" s="12"/>
      <c r="U133" s="20">
        <v>1</v>
      </c>
      <c r="V133" t="s">
        <v>529</v>
      </c>
      <c r="W133">
        <v>6</v>
      </c>
      <c r="X133" t="s">
        <v>117</v>
      </c>
      <c r="Y133">
        <v>5</v>
      </c>
      <c r="Z133">
        <v>1</v>
      </c>
      <c r="AA133">
        <f t="shared" si="217"/>
        <v>6</v>
      </c>
      <c r="AB133">
        <v>1</v>
      </c>
      <c r="AC133">
        <v>3</v>
      </c>
      <c r="AE133" t="s">
        <v>94</v>
      </c>
      <c r="AH133" t="s">
        <v>96</v>
      </c>
      <c r="AI133" s="6">
        <v>77627</v>
      </c>
      <c r="AJ133" s="12">
        <v>3425</v>
      </c>
      <c r="AK133">
        <f t="shared" si="224"/>
        <v>81052</v>
      </c>
      <c r="AL133">
        <f t="shared" si="253"/>
        <v>73500.060473349149</v>
      </c>
      <c r="AM133" s="10" t="s">
        <v>105</v>
      </c>
      <c r="AN133">
        <v>173</v>
      </c>
      <c r="AO133">
        <v>743</v>
      </c>
      <c r="AP133" s="20">
        <v>435</v>
      </c>
      <c r="AQ133">
        <v>144</v>
      </c>
      <c r="AR133">
        <v>512</v>
      </c>
      <c r="AS133">
        <v>384</v>
      </c>
      <c r="AT133" s="25" t="s">
        <v>45</v>
      </c>
      <c r="AU133">
        <f t="shared" si="244"/>
        <v>14</v>
      </c>
      <c r="AV133">
        <f t="shared" si="245"/>
        <v>115</v>
      </c>
      <c r="AW133">
        <f t="shared" si="246"/>
        <v>25</v>
      </c>
      <c r="AX133" s="25" t="s">
        <v>45</v>
      </c>
      <c r="AY133">
        <f t="shared" si="250"/>
        <v>130</v>
      </c>
      <c r="AZ133">
        <f t="shared" si="251"/>
        <v>397</v>
      </c>
      <c r="BA133" s="10">
        <f t="shared" si="252"/>
        <v>359</v>
      </c>
      <c r="BB133" t="s">
        <v>537</v>
      </c>
      <c r="BC133" t="s">
        <v>528</v>
      </c>
      <c r="BD133">
        <v>0</v>
      </c>
    </row>
    <row r="134" spans="1:58" x14ac:dyDescent="0.25">
      <c r="A134" s="12" t="s">
        <v>548</v>
      </c>
      <c r="B134" s="12" t="s">
        <v>560</v>
      </c>
      <c r="C134" t="s">
        <v>457</v>
      </c>
      <c r="D134" t="s">
        <v>406</v>
      </c>
      <c r="E134" t="s">
        <v>409</v>
      </c>
      <c r="F134" s="64" t="s">
        <v>568</v>
      </c>
      <c r="G134" s="12" t="s">
        <v>516</v>
      </c>
      <c r="H134" s="12" t="s">
        <v>117</v>
      </c>
      <c r="I134" s="6" t="s">
        <v>117</v>
      </c>
      <c r="J134" t="s">
        <v>117</v>
      </c>
      <c r="L134" t="s">
        <v>117</v>
      </c>
      <c r="T134" s="12"/>
      <c r="U134" s="20">
        <v>1</v>
      </c>
      <c r="V134" t="s">
        <v>529</v>
      </c>
      <c r="W134">
        <v>6</v>
      </c>
      <c r="X134" t="s">
        <v>117</v>
      </c>
      <c r="Y134">
        <v>5</v>
      </c>
      <c r="Z134">
        <v>1</v>
      </c>
      <c r="AA134">
        <f t="shared" si="217"/>
        <v>6</v>
      </c>
      <c r="AB134">
        <v>1</v>
      </c>
      <c r="AC134">
        <v>3</v>
      </c>
      <c r="AE134" t="s">
        <v>94</v>
      </c>
      <c r="AH134" t="s">
        <v>96</v>
      </c>
      <c r="AI134" s="6">
        <v>77627</v>
      </c>
      <c r="AJ134" s="12">
        <v>3425</v>
      </c>
      <c r="AK134">
        <f t="shared" si="224"/>
        <v>81052</v>
      </c>
      <c r="AL134">
        <f t="shared" si="253"/>
        <v>73500.060473349149</v>
      </c>
      <c r="AM134" s="10" t="s">
        <v>105</v>
      </c>
      <c r="AN134">
        <v>173</v>
      </c>
      <c r="AO134">
        <v>743</v>
      </c>
      <c r="AP134" s="20">
        <v>435</v>
      </c>
      <c r="AQ134">
        <v>144</v>
      </c>
      <c r="AR134">
        <v>512</v>
      </c>
      <c r="AS134">
        <v>384</v>
      </c>
      <c r="AT134" s="25" t="s">
        <v>45</v>
      </c>
      <c r="AU134">
        <f t="shared" si="244"/>
        <v>14</v>
      </c>
      <c r="AV134">
        <f t="shared" si="245"/>
        <v>115</v>
      </c>
      <c r="AW134">
        <f t="shared" si="246"/>
        <v>25</v>
      </c>
      <c r="AX134" s="25" t="s">
        <v>45</v>
      </c>
      <c r="AY134">
        <f t="shared" si="250"/>
        <v>130</v>
      </c>
      <c r="AZ134">
        <f t="shared" si="251"/>
        <v>397</v>
      </c>
      <c r="BA134" s="10">
        <f t="shared" si="252"/>
        <v>359</v>
      </c>
      <c r="BB134" t="s">
        <v>537</v>
      </c>
      <c r="BC134" t="s">
        <v>528</v>
      </c>
      <c r="BD134">
        <v>0</v>
      </c>
    </row>
    <row r="135" spans="1:58" x14ac:dyDescent="0.25">
      <c r="A135" s="12" t="s">
        <v>549</v>
      </c>
      <c r="B135" s="12" t="s">
        <v>561</v>
      </c>
      <c r="C135" t="s">
        <v>457</v>
      </c>
      <c r="D135" t="s">
        <v>406</v>
      </c>
      <c r="E135" t="s">
        <v>409</v>
      </c>
      <c r="F135" s="64" t="s">
        <v>569</v>
      </c>
      <c r="G135" s="12" t="s">
        <v>516</v>
      </c>
      <c r="H135" s="12" t="s">
        <v>117</v>
      </c>
      <c r="I135" s="6" t="s">
        <v>117</v>
      </c>
      <c r="J135" t="s">
        <v>117</v>
      </c>
      <c r="L135" t="s">
        <v>117</v>
      </c>
      <c r="T135" s="12"/>
      <c r="U135" s="20">
        <v>1</v>
      </c>
      <c r="V135" t="s">
        <v>529</v>
      </c>
      <c r="W135">
        <v>6</v>
      </c>
      <c r="X135" t="s">
        <v>117</v>
      </c>
      <c r="Y135">
        <v>5</v>
      </c>
      <c r="Z135">
        <v>1</v>
      </c>
      <c r="AA135">
        <f t="shared" si="217"/>
        <v>6</v>
      </c>
      <c r="AB135">
        <v>1</v>
      </c>
      <c r="AC135">
        <v>3</v>
      </c>
      <c r="AE135" t="s">
        <v>94</v>
      </c>
      <c r="AH135" t="s">
        <v>96</v>
      </c>
      <c r="AI135" s="6">
        <v>77627</v>
      </c>
      <c r="AJ135" s="12">
        <v>3425</v>
      </c>
      <c r="AK135">
        <f t="shared" si="224"/>
        <v>81052</v>
      </c>
      <c r="AL135">
        <f t="shared" si="253"/>
        <v>73500.060473349149</v>
      </c>
      <c r="AM135" s="10" t="s">
        <v>105</v>
      </c>
      <c r="AN135">
        <v>173</v>
      </c>
      <c r="AO135">
        <v>743</v>
      </c>
      <c r="AP135" s="20">
        <v>435</v>
      </c>
      <c r="AQ135">
        <v>144</v>
      </c>
      <c r="AR135">
        <v>512</v>
      </c>
      <c r="AS135">
        <v>384</v>
      </c>
      <c r="AT135" s="25" t="s">
        <v>45</v>
      </c>
      <c r="AU135">
        <f t="shared" si="244"/>
        <v>14</v>
      </c>
      <c r="AV135">
        <f t="shared" si="245"/>
        <v>115</v>
      </c>
      <c r="AW135">
        <f t="shared" si="246"/>
        <v>25</v>
      </c>
      <c r="AX135" s="25" t="s">
        <v>45</v>
      </c>
      <c r="AY135">
        <f t="shared" si="250"/>
        <v>130</v>
      </c>
      <c r="AZ135">
        <f t="shared" si="251"/>
        <v>397</v>
      </c>
      <c r="BA135" s="10">
        <f t="shared" si="252"/>
        <v>359</v>
      </c>
      <c r="BB135" t="s">
        <v>537</v>
      </c>
      <c r="BC135" t="s">
        <v>528</v>
      </c>
      <c r="BD135">
        <v>0</v>
      </c>
    </row>
    <row r="136" spans="1:58" x14ac:dyDescent="0.25">
      <c r="A136" s="12" t="s">
        <v>550</v>
      </c>
      <c r="B136" s="12" t="s">
        <v>562</v>
      </c>
      <c r="C136" t="s">
        <v>457</v>
      </c>
      <c r="D136" t="s">
        <v>406</v>
      </c>
      <c r="E136" t="s">
        <v>409</v>
      </c>
      <c r="F136" s="64" t="s">
        <v>570</v>
      </c>
      <c r="G136" s="12" t="s">
        <v>516</v>
      </c>
      <c r="H136" s="12" t="s">
        <v>117</v>
      </c>
      <c r="I136" s="6" t="s">
        <v>117</v>
      </c>
      <c r="J136" t="s">
        <v>117</v>
      </c>
      <c r="L136" t="s">
        <v>117</v>
      </c>
      <c r="T136" s="12"/>
      <c r="U136" s="20">
        <v>1</v>
      </c>
      <c r="V136" t="s">
        <v>544</v>
      </c>
      <c r="W136">
        <v>6</v>
      </c>
      <c r="X136" t="s">
        <v>117</v>
      </c>
      <c r="Y136">
        <v>5</v>
      </c>
      <c r="Z136">
        <v>1</v>
      </c>
      <c r="AA136">
        <f t="shared" si="217"/>
        <v>6</v>
      </c>
      <c r="AB136">
        <v>1</v>
      </c>
      <c r="AC136">
        <v>1</v>
      </c>
      <c r="AE136" t="s">
        <v>94</v>
      </c>
      <c r="AH136" t="s">
        <v>96</v>
      </c>
      <c r="AI136" s="6">
        <v>77407</v>
      </c>
      <c r="AJ136" s="12">
        <v>3645</v>
      </c>
      <c r="AK136">
        <f t="shared" si="224"/>
        <v>81052</v>
      </c>
      <c r="AL136">
        <f t="shared" si="253"/>
        <v>73500.060473349149</v>
      </c>
      <c r="AM136" s="10" t="s">
        <v>105</v>
      </c>
      <c r="AN136">
        <v>173</v>
      </c>
      <c r="AO136">
        <v>743</v>
      </c>
      <c r="AP136" s="20">
        <v>435</v>
      </c>
      <c r="AQ136">
        <v>144</v>
      </c>
      <c r="AR136">
        <v>512</v>
      </c>
      <c r="AS136">
        <v>384</v>
      </c>
      <c r="AT136" s="25" t="s">
        <v>45</v>
      </c>
      <c r="AU136">
        <f t="shared" si="244"/>
        <v>14</v>
      </c>
      <c r="AV136">
        <f t="shared" si="245"/>
        <v>115</v>
      </c>
      <c r="AW136">
        <f t="shared" si="246"/>
        <v>25</v>
      </c>
      <c r="AX136" s="25" t="s">
        <v>45</v>
      </c>
      <c r="AY136">
        <f t="shared" si="250"/>
        <v>130</v>
      </c>
      <c r="AZ136">
        <f t="shared" si="251"/>
        <v>397</v>
      </c>
      <c r="BA136" s="10">
        <f t="shared" si="252"/>
        <v>359</v>
      </c>
      <c r="BB136" t="s">
        <v>537</v>
      </c>
      <c r="BC136" t="s">
        <v>528</v>
      </c>
      <c r="BD136">
        <v>0</v>
      </c>
    </row>
    <row r="137" spans="1:58" x14ac:dyDescent="0.25">
      <c r="A137" s="12" t="s">
        <v>551</v>
      </c>
      <c r="B137" s="12" t="s">
        <v>563</v>
      </c>
      <c r="C137" t="s">
        <v>457</v>
      </c>
      <c r="D137" t="s">
        <v>406</v>
      </c>
      <c r="E137" t="s">
        <v>409</v>
      </c>
      <c r="F137" s="64" t="s">
        <v>576</v>
      </c>
      <c r="G137" s="12" t="s">
        <v>516</v>
      </c>
      <c r="H137" s="12" t="s">
        <v>572</v>
      </c>
      <c r="I137" s="6">
        <v>0</v>
      </c>
      <c r="J137">
        <v>1</v>
      </c>
      <c r="K137" s="12" t="s">
        <v>573</v>
      </c>
      <c r="L137">
        <v>0</v>
      </c>
      <c r="T137" s="12"/>
      <c r="U137" s="20">
        <v>0</v>
      </c>
      <c r="V137" t="s">
        <v>529</v>
      </c>
      <c r="W137">
        <v>6</v>
      </c>
      <c r="X137" t="s">
        <v>117</v>
      </c>
      <c r="Y137">
        <v>5</v>
      </c>
      <c r="Z137">
        <v>1</v>
      </c>
      <c r="AA137">
        <f t="shared" si="217"/>
        <v>6</v>
      </c>
      <c r="AB137">
        <v>1</v>
      </c>
      <c r="AC137">
        <v>3</v>
      </c>
      <c r="AE137" t="s">
        <v>94</v>
      </c>
      <c r="AH137" t="s">
        <v>96</v>
      </c>
      <c r="AJ137" s="12"/>
      <c r="AL137">
        <f t="shared" si="253"/>
        <v>73500.060473349149</v>
      </c>
      <c r="AM137" s="10" t="s">
        <v>105</v>
      </c>
      <c r="AN137">
        <v>173</v>
      </c>
      <c r="AO137">
        <v>743</v>
      </c>
      <c r="AP137" s="20">
        <v>435</v>
      </c>
      <c r="AQ137">
        <v>144</v>
      </c>
      <c r="AR137">
        <v>512</v>
      </c>
      <c r="AS137">
        <v>384</v>
      </c>
      <c r="AT137" s="25" t="s">
        <v>45</v>
      </c>
      <c r="AU137">
        <f t="shared" si="244"/>
        <v>14</v>
      </c>
      <c r="AV137">
        <f t="shared" si="245"/>
        <v>115</v>
      </c>
      <c r="AW137">
        <f t="shared" si="246"/>
        <v>25</v>
      </c>
      <c r="AX137" s="25" t="s">
        <v>45</v>
      </c>
      <c r="AY137">
        <f t="shared" si="250"/>
        <v>130</v>
      </c>
      <c r="AZ137">
        <f t="shared" si="251"/>
        <v>397</v>
      </c>
      <c r="BA137" s="10">
        <f t="shared" si="252"/>
        <v>359</v>
      </c>
      <c r="BB137" t="s">
        <v>537</v>
      </c>
      <c r="BC137" t="s">
        <v>528</v>
      </c>
      <c r="BD137">
        <v>1</v>
      </c>
      <c r="BE137" t="s">
        <v>556</v>
      </c>
      <c r="BF137" t="s">
        <v>117</v>
      </c>
    </row>
    <row r="138" spans="1:58" x14ac:dyDescent="0.25">
      <c r="A138" s="12" t="s">
        <v>552</v>
      </c>
      <c r="B138" s="12" t="s">
        <v>564</v>
      </c>
      <c r="C138" t="s">
        <v>457</v>
      </c>
      <c r="D138" t="s">
        <v>406</v>
      </c>
      <c r="E138" t="s">
        <v>409</v>
      </c>
      <c r="F138" s="64" t="s">
        <v>571</v>
      </c>
      <c r="G138" s="12" t="s">
        <v>516</v>
      </c>
      <c r="H138" s="12" t="s">
        <v>117</v>
      </c>
      <c r="I138" s="6" t="s">
        <v>117</v>
      </c>
      <c r="J138" t="s">
        <v>117</v>
      </c>
      <c r="L138" t="s">
        <v>117</v>
      </c>
      <c r="T138" s="12"/>
      <c r="U138" s="20">
        <v>1</v>
      </c>
      <c r="V138" t="s">
        <v>544</v>
      </c>
      <c r="W138">
        <v>6</v>
      </c>
      <c r="X138" t="s">
        <v>117</v>
      </c>
      <c r="Y138">
        <v>5</v>
      </c>
      <c r="Z138">
        <v>1</v>
      </c>
      <c r="AA138">
        <f t="shared" si="217"/>
        <v>6</v>
      </c>
      <c r="AB138">
        <v>1</v>
      </c>
      <c r="AC138">
        <v>1</v>
      </c>
      <c r="AE138" t="s">
        <v>94</v>
      </c>
      <c r="AH138" t="s">
        <v>96</v>
      </c>
      <c r="AI138" s="6">
        <v>77407</v>
      </c>
      <c r="AJ138" s="12">
        <v>3645</v>
      </c>
      <c r="AK138">
        <f>AI138+AJ138</f>
        <v>81052</v>
      </c>
      <c r="AL138">
        <f t="shared" si="253"/>
        <v>73500.060473349149</v>
      </c>
      <c r="AM138" s="10" t="s">
        <v>105</v>
      </c>
      <c r="AN138">
        <v>173</v>
      </c>
      <c r="AO138">
        <v>743</v>
      </c>
      <c r="AP138" s="20">
        <v>435</v>
      </c>
      <c r="AQ138">
        <v>144</v>
      </c>
      <c r="AR138">
        <v>512</v>
      </c>
      <c r="AS138">
        <v>384</v>
      </c>
      <c r="AT138" s="25" t="s">
        <v>45</v>
      </c>
      <c r="AU138">
        <f t="shared" si="244"/>
        <v>14</v>
      </c>
      <c r="AV138">
        <f t="shared" si="245"/>
        <v>115</v>
      </c>
      <c r="AW138">
        <f t="shared" si="246"/>
        <v>25</v>
      </c>
      <c r="AX138" s="25" t="s">
        <v>45</v>
      </c>
      <c r="AY138">
        <f t="shared" si="250"/>
        <v>130</v>
      </c>
      <c r="AZ138">
        <f t="shared" si="251"/>
        <v>397</v>
      </c>
      <c r="BA138" s="10">
        <f t="shared" si="252"/>
        <v>359</v>
      </c>
      <c r="BB138" t="s">
        <v>537</v>
      </c>
      <c r="BC138" t="s">
        <v>528</v>
      </c>
      <c r="BD138">
        <v>0</v>
      </c>
    </row>
    <row r="139" spans="1:58" x14ac:dyDescent="0.25">
      <c r="A139" s="12" t="s">
        <v>553</v>
      </c>
      <c r="B139" s="12" t="s">
        <v>563</v>
      </c>
      <c r="C139" t="s">
        <v>457</v>
      </c>
      <c r="D139" t="s">
        <v>406</v>
      </c>
      <c r="E139" t="s">
        <v>409</v>
      </c>
      <c r="F139" s="64" t="s">
        <v>576</v>
      </c>
      <c r="G139" s="12" t="s">
        <v>516</v>
      </c>
      <c r="H139" s="12" t="s">
        <v>572</v>
      </c>
      <c r="I139" s="6">
        <v>0</v>
      </c>
      <c r="J139">
        <v>1</v>
      </c>
      <c r="K139" s="12" t="s">
        <v>573</v>
      </c>
      <c r="L139">
        <v>0</v>
      </c>
      <c r="T139" s="12"/>
      <c r="U139" s="20">
        <v>0</v>
      </c>
      <c r="V139" t="s">
        <v>529</v>
      </c>
      <c r="W139">
        <v>6</v>
      </c>
      <c r="X139" t="s">
        <v>117</v>
      </c>
      <c r="Y139">
        <v>5</v>
      </c>
      <c r="Z139">
        <v>1</v>
      </c>
      <c r="AA139">
        <f t="shared" si="217"/>
        <v>6</v>
      </c>
      <c r="AB139">
        <v>1</v>
      </c>
      <c r="AC139">
        <v>3</v>
      </c>
      <c r="AE139" t="s">
        <v>94</v>
      </c>
      <c r="AH139" t="s">
        <v>96</v>
      </c>
      <c r="AL139">
        <f t="shared" si="253"/>
        <v>73500.060473349149</v>
      </c>
      <c r="AM139" s="10" t="s">
        <v>105</v>
      </c>
      <c r="AN139">
        <v>173</v>
      </c>
      <c r="AO139">
        <v>743</v>
      </c>
      <c r="AP139" s="20">
        <v>435</v>
      </c>
      <c r="AQ139">
        <v>144</v>
      </c>
      <c r="AR139">
        <v>512</v>
      </c>
      <c r="AS139">
        <v>384</v>
      </c>
      <c r="AT139" s="25" t="s">
        <v>45</v>
      </c>
      <c r="AU139">
        <f t="shared" si="244"/>
        <v>14</v>
      </c>
      <c r="AV139">
        <f t="shared" si="245"/>
        <v>115</v>
      </c>
      <c r="AW139">
        <f t="shared" si="246"/>
        <v>25</v>
      </c>
      <c r="AX139" s="25" t="s">
        <v>45</v>
      </c>
      <c r="AY139">
        <f t="shared" si="250"/>
        <v>130</v>
      </c>
      <c r="AZ139">
        <f t="shared" si="251"/>
        <v>397</v>
      </c>
      <c r="BA139" s="10">
        <f t="shared" si="252"/>
        <v>359</v>
      </c>
      <c r="BB139" t="s">
        <v>537</v>
      </c>
      <c r="BC139" t="s">
        <v>528</v>
      </c>
      <c r="BD139">
        <v>1</v>
      </c>
      <c r="BE139" t="s">
        <v>556</v>
      </c>
      <c r="BF139" t="s">
        <v>117</v>
      </c>
    </row>
    <row r="140" spans="1:58" x14ac:dyDescent="0.25">
      <c r="A140" s="12" t="s">
        <v>574</v>
      </c>
      <c r="B140" s="12" t="s">
        <v>575</v>
      </c>
      <c r="C140" t="s">
        <v>457</v>
      </c>
      <c r="D140" t="s">
        <v>406</v>
      </c>
      <c r="E140" t="s">
        <v>409</v>
      </c>
      <c r="F140" s="64" t="s">
        <v>577</v>
      </c>
      <c r="G140" s="12" t="s">
        <v>578</v>
      </c>
      <c r="H140" s="12" t="s">
        <v>117</v>
      </c>
      <c r="I140" s="6" t="s">
        <v>117</v>
      </c>
      <c r="J140" t="s">
        <v>117</v>
      </c>
      <c r="L140" t="s">
        <v>117</v>
      </c>
      <c r="T140" s="12"/>
      <c r="U140" s="20" t="s">
        <v>579</v>
      </c>
      <c r="V140" t="s">
        <v>580</v>
      </c>
      <c r="W140">
        <v>6</v>
      </c>
      <c r="X140" t="s">
        <v>117</v>
      </c>
      <c r="Y140">
        <v>3</v>
      </c>
      <c r="Z140">
        <v>2</v>
      </c>
      <c r="AA140">
        <f t="shared" si="217"/>
        <v>5</v>
      </c>
      <c r="AB140">
        <v>2</v>
      </c>
      <c r="AC140">
        <v>1</v>
      </c>
      <c r="AE140" t="s">
        <v>94</v>
      </c>
      <c r="AH140" t="s">
        <v>96</v>
      </c>
      <c r="AI140" s="6" t="s">
        <v>117</v>
      </c>
      <c r="AJ140" s="12" t="s">
        <v>117</v>
      </c>
      <c r="AK140" t="e">
        <f>AI140+AJ140</f>
        <v>#VALUE!</v>
      </c>
      <c r="AL140">
        <f t="shared" si="253"/>
        <v>61574.894649960152</v>
      </c>
      <c r="AM140" s="10" t="s">
        <v>105</v>
      </c>
      <c r="AN140">
        <v>173</v>
      </c>
      <c r="AO140">
        <v>743</v>
      </c>
      <c r="AP140" s="20">
        <v>435</v>
      </c>
      <c r="AQ140">
        <v>144</v>
      </c>
      <c r="AR140">
        <v>512</v>
      </c>
      <c r="AS140">
        <v>384</v>
      </c>
      <c r="AT140" s="25" t="s">
        <v>45</v>
      </c>
      <c r="AU140">
        <f t="shared" ref="AU140" si="254" xml:space="preserve"> _xlfn.FLOOR.MATH((AN140 - AQ140) / 2)</f>
        <v>14</v>
      </c>
      <c r="AV140">
        <f t="shared" ref="AV140" si="255" xml:space="preserve"> _xlfn.FLOOR.MATH((AO140 - AR140) / 2)</f>
        <v>115</v>
      </c>
      <c r="AW140">
        <f t="shared" ref="AW140" si="256" xml:space="preserve"> _xlfn.FLOOR.MATH((AP140 - AS140) / 2)</f>
        <v>25</v>
      </c>
      <c r="AX140" s="25" t="s">
        <v>45</v>
      </c>
      <c r="AY140">
        <f t="shared" ref="AY140" si="257">AQ140-AU140</f>
        <v>130</v>
      </c>
      <c r="AZ140">
        <f t="shared" ref="AZ140" si="258">AR140-AV140</f>
        <v>397</v>
      </c>
      <c r="BA140" s="10">
        <f t="shared" ref="BA140" si="259">AS140-AW140</f>
        <v>359</v>
      </c>
      <c r="BB140" t="s">
        <v>537</v>
      </c>
      <c r="BC140" t="s">
        <v>528</v>
      </c>
      <c r="BD140" t="s">
        <v>117</v>
      </c>
    </row>
    <row r="141" spans="1:58" x14ac:dyDescent="0.25">
      <c r="A141" s="70" t="s">
        <v>581</v>
      </c>
      <c r="B141" s="70" t="s">
        <v>593</v>
      </c>
      <c r="C141" t="s">
        <v>477</v>
      </c>
      <c r="D141" t="s">
        <v>117</v>
      </c>
      <c r="E141" t="s">
        <v>117</v>
      </c>
      <c r="F141" s="64" t="s">
        <v>117</v>
      </c>
      <c r="G141" s="12" t="s">
        <v>117</v>
      </c>
      <c r="H141" s="12" t="s">
        <v>117</v>
      </c>
      <c r="I141" s="6" t="s">
        <v>117</v>
      </c>
      <c r="J141" t="s">
        <v>117</v>
      </c>
      <c r="L141" t="s">
        <v>117</v>
      </c>
      <c r="T141" s="12"/>
      <c r="U141" s="20" t="s">
        <v>117</v>
      </c>
      <c r="V141" t="s">
        <v>117</v>
      </c>
      <c r="W141" t="s">
        <v>117</v>
      </c>
      <c r="X141" t="s">
        <v>117</v>
      </c>
      <c r="Y141" t="s">
        <v>117</v>
      </c>
      <c r="Z141" t="s">
        <v>117</v>
      </c>
      <c r="AA141" t="s">
        <v>117</v>
      </c>
      <c r="AB141" t="s">
        <v>117</v>
      </c>
      <c r="AC141" t="s">
        <v>117</v>
      </c>
      <c r="AE141" t="s">
        <v>117</v>
      </c>
      <c r="AH141" t="s">
        <v>117</v>
      </c>
      <c r="AI141" s="6" t="s">
        <v>117</v>
      </c>
      <c r="AJ141" s="12" t="s">
        <v>117</v>
      </c>
      <c r="AK141" t="e">
        <f>AI141+AJ141</f>
        <v>#VALUE!</v>
      </c>
      <c r="AL141" t="e">
        <f t="shared" ref="AL141" si="260" xml:space="preserve"> 1508.06553301511 + 0.00210606006752809 * (AQ141*AR141*AS141) * (AA141 / 5) + 441</f>
        <v>#VALUE!</v>
      </c>
      <c r="AM141" s="10" t="s">
        <v>105</v>
      </c>
      <c r="AN141" t="s">
        <v>117</v>
      </c>
      <c r="AO141" t="s">
        <v>117</v>
      </c>
      <c r="AP141" s="20" t="s">
        <v>117</v>
      </c>
      <c r="AQ141" t="s">
        <v>117</v>
      </c>
      <c r="AR141" t="s">
        <v>117</v>
      </c>
      <c r="AS141" t="s">
        <v>117</v>
      </c>
      <c r="AT141" s="25" t="s">
        <v>8</v>
      </c>
      <c r="AU141" t="s">
        <v>117</v>
      </c>
      <c r="AV141" t="s">
        <v>117</v>
      </c>
      <c r="AW141" t="s">
        <v>117</v>
      </c>
      <c r="AX141" s="25" t="s">
        <v>8</v>
      </c>
      <c r="AY141" t="e">
        <f t="shared" ref="AY141" si="261">AQ141-AU141</f>
        <v>#VALUE!</v>
      </c>
      <c r="AZ141" t="e">
        <f t="shared" ref="AZ141" si="262">AR141-AV141</f>
        <v>#VALUE!</v>
      </c>
      <c r="BA141" s="10" t="e">
        <f t="shared" ref="BA141" si="263">AS141-AW141</f>
        <v>#VALUE!</v>
      </c>
      <c r="BB141" t="s">
        <v>117</v>
      </c>
      <c r="BC141" t="s">
        <v>117</v>
      </c>
      <c r="BD141" t="s">
        <v>117</v>
      </c>
    </row>
    <row r="142" spans="1:58" x14ac:dyDescent="0.25">
      <c r="A142" s="12" t="s">
        <v>582</v>
      </c>
      <c r="B142" s="12" t="s">
        <v>594</v>
      </c>
      <c r="C142" t="s">
        <v>477</v>
      </c>
      <c r="D142" t="s">
        <v>117</v>
      </c>
      <c r="E142" t="s">
        <v>117</v>
      </c>
      <c r="F142" s="64" t="s">
        <v>117</v>
      </c>
      <c r="G142" s="12" t="s">
        <v>117</v>
      </c>
      <c r="H142" s="12" t="s">
        <v>117</v>
      </c>
      <c r="I142" s="6" t="s">
        <v>117</v>
      </c>
      <c r="J142" t="s">
        <v>117</v>
      </c>
      <c r="L142" t="s">
        <v>117</v>
      </c>
      <c r="T142" s="12"/>
      <c r="U142" s="20" t="s">
        <v>117</v>
      </c>
      <c r="V142" t="s">
        <v>117</v>
      </c>
      <c r="W142" t="s">
        <v>117</v>
      </c>
      <c r="X142" t="s">
        <v>117</v>
      </c>
      <c r="Y142" t="s">
        <v>117</v>
      </c>
      <c r="Z142" t="s">
        <v>117</v>
      </c>
      <c r="AA142" t="s">
        <v>117</v>
      </c>
      <c r="AB142" t="s">
        <v>117</v>
      </c>
      <c r="AC142" t="s">
        <v>117</v>
      </c>
      <c r="AE142" t="s">
        <v>117</v>
      </c>
      <c r="AH142" t="s">
        <v>117</v>
      </c>
      <c r="AI142" s="6" t="s">
        <v>117</v>
      </c>
      <c r="AJ142" s="12" t="s">
        <v>117</v>
      </c>
      <c r="AK142" t="e">
        <f t="shared" ref="AK142:AK152" si="264">AI142+AJ142</f>
        <v>#VALUE!</v>
      </c>
      <c r="AL142" t="e">
        <f t="shared" ref="AL142:AL152" si="265" xml:space="preserve"> 1508.06553301511 + 0.00210606006752809 * (AQ142*AR142*AS142) * (AA142 / 5) + 441</f>
        <v>#VALUE!</v>
      </c>
      <c r="AM142" s="10" t="s">
        <v>105</v>
      </c>
      <c r="AN142" t="s">
        <v>117</v>
      </c>
      <c r="AO142" t="s">
        <v>117</v>
      </c>
      <c r="AP142" s="20" t="s">
        <v>117</v>
      </c>
      <c r="AQ142" t="s">
        <v>117</v>
      </c>
      <c r="AR142" t="s">
        <v>117</v>
      </c>
      <c r="AS142" t="s">
        <v>117</v>
      </c>
      <c r="AT142" s="25" t="s">
        <v>8</v>
      </c>
      <c r="AU142" t="s">
        <v>117</v>
      </c>
      <c r="AV142" t="s">
        <v>117</v>
      </c>
      <c r="AW142" t="s">
        <v>117</v>
      </c>
      <c r="AX142" s="25" t="s">
        <v>8</v>
      </c>
      <c r="AY142" t="e">
        <f t="shared" ref="AY142:AY152" si="266">AQ142-AU142</f>
        <v>#VALUE!</v>
      </c>
      <c r="AZ142" t="e">
        <f t="shared" ref="AZ142:AZ152" si="267">AR142-AV142</f>
        <v>#VALUE!</v>
      </c>
      <c r="BA142" s="10" t="e">
        <f t="shared" ref="BA142:BA152" si="268">AS142-AW142</f>
        <v>#VALUE!</v>
      </c>
      <c r="BB142" t="s">
        <v>117</v>
      </c>
      <c r="BC142" t="s">
        <v>117</v>
      </c>
      <c r="BD142" t="s">
        <v>117</v>
      </c>
    </row>
    <row r="143" spans="1:58" x14ac:dyDescent="0.25">
      <c r="A143" s="12" t="s">
        <v>583</v>
      </c>
      <c r="B143" s="12" t="s">
        <v>117</v>
      </c>
      <c r="C143" t="s">
        <v>477</v>
      </c>
      <c r="D143" t="s">
        <v>117</v>
      </c>
      <c r="E143" t="s">
        <v>117</v>
      </c>
      <c r="F143" s="64" t="s">
        <v>117</v>
      </c>
      <c r="G143" s="12" t="s">
        <v>117</v>
      </c>
      <c r="H143" s="12" t="s">
        <v>117</v>
      </c>
      <c r="I143" s="6" t="s">
        <v>117</v>
      </c>
      <c r="J143" t="s">
        <v>117</v>
      </c>
      <c r="L143" t="s">
        <v>117</v>
      </c>
      <c r="T143" s="12"/>
      <c r="U143" s="20" t="s">
        <v>117</v>
      </c>
      <c r="V143" t="s">
        <v>117</v>
      </c>
      <c r="W143" t="s">
        <v>117</v>
      </c>
      <c r="X143" t="s">
        <v>117</v>
      </c>
      <c r="Y143" t="s">
        <v>117</v>
      </c>
      <c r="Z143" t="s">
        <v>117</v>
      </c>
      <c r="AA143" t="s">
        <v>117</v>
      </c>
      <c r="AB143" t="s">
        <v>117</v>
      </c>
      <c r="AC143" t="s">
        <v>117</v>
      </c>
      <c r="AE143" t="s">
        <v>117</v>
      </c>
      <c r="AH143" t="s">
        <v>117</v>
      </c>
      <c r="AI143" s="6" t="s">
        <v>117</v>
      </c>
      <c r="AJ143" s="12" t="s">
        <v>117</v>
      </c>
      <c r="AK143" t="e">
        <f t="shared" si="264"/>
        <v>#VALUE!</v>
      </c>
      <c r="AL143" t="e">
        <f t="shared" si="265"/>
        <v>#VALUE!</v>
      </c>
      <c r="AM143" s="10" t="s">
        <v>105</v>
      </c>
      <c r="AN143" t="s">
        <v>117</v>
      </c>
      <c r="AO143" t="s">
        <v>117</v>
      </c>
      <c r="AP143" s="20" t="s">
        <v>117</v>
      </c>
      <c r="AQ143" t="s">
        <v>117</v>
      </c>
      <c r="AR143" t="s">
        <v>117</v>
      </c>
      <c r="AS143" t="s">
        <v>117</v>
      </c>
      <c r="AT143" s="25" t="s">
        <v>8</v>
      </c>
      <c r="AU143" t="s">
        <v>117</v>
      </c>
      <c r="AV143" t="s">
        <v>117</v>
      </c>
      <c r="AW143" t="s">
        <v>117</v>
      </c>
      <c r="AX143" s="25" t="s">
        <v>8</v>
      </c>
      <c r="AY143" t="e">
        <f t="shared" si="266"/>
        <v>#VALUE!</v>
      </c>
      <c r="AZ143" t="e">
        <f t="shared" si="267"/>
        <v>#VALUE!</v>
      </c>
      <c r="BA143" s="10" t="e">
        <f t="shared" si="268"/>
        <v>#VALUE!</v>
      </c>
      <c r="BB143" t="s">
        <v>117</v>
      </c>
      <c r="BC143" t="s">
        <v>117</v>
      </c>
      <c r="BD143" t="s">
        <v>117</v>
      </c>
    </row>
    <row r="144" spans="1:58" x14ac:dyDescent="0.25">
      <c r="A144" s="12" t="s">
        <v>584</v>
      </c>
      <c r="B144" s="12" t="s">
        <v>117</v>
      </c>
      <c r="C144" t="s">
        <v>477</v>
      </c>
      <c r="D144" t="s">
        <v>117</v>
      </c>
      <c r="E144" t="s">
        <v>117</v>
      </c>
      <c r="F144" s="64" t="s">
        <v>117</v>
      </c>
      <c r="G144" s="12" t="s">
        <v>117</v>
      </c>
      <c r="H144" s="12" t="s">
        <v>117</v>
      </c>
      <c r="I144" s="6" t="s">
        <v>117</v>
      </c>
      <c r="J144" t="s">
        <v>117</v>
      </c>
      <c r="L144" t="s">
        <v>117</v>
      </c>
      <c r="T144" s="12"/>
      <c r="U144" s="20" t="s">
        <v>117</v>
      </c>
      <c r="V144" t="s">
        <v>117</v>
      </c>
      <c r="W144" t="s">
        <v>117</v>
      </c>
      <c r="X144" t="s">
        <v>117</v>
      </c>
      <c r="Y144" t="s">
        <v>117</v>
      </c>
      <c r="Z144" t="s">
        <v>117</v>
      </c>
      <c r="AA144" t="s">
        <v>117</v>
      </c>
      <c r="AB144" t="s">
        <v>117</v>
      </c>
      <c r="AC144" t="s">
        <v>117</v>
      </c>
      <c r="AE144" t="s">
        <v>117</v>
      </c>
      <c r="AH144" t="s">
        <v>117</v>
      </c>
      <c r="AI144" s="6" t="s">
        <v>117</v>
      </c>
      <c r="AJ144" s="12" t="s">
        <v>117</v>
      </c>
      <c r="AK144" t="e">
        <f t="shared" si="264"/>
        <v>#VALUE!</v>
      </c>
      <c r="AL144" t="e">
        <f t="shared" si="265"/>
        <v>#VALUE!</v>
      </c>
      <c r="AM144" s="10" t="s">
        <v>105</v>
      </c>
      <c r="AN144" t="s">
        <v>117</v>
      </c>
      <c r="AO144" t="s">
        <v>117</v>
      </c>
      <c r="AP144" s="20" t="s">
        <v>117</v>
      </c>
      <c r="AQ144" t="s">
        <v>117</v>
      </c>
      <c r="AR144" t="s">
        <v>117</v>
      </c>
      <c r="AS144" t="s">
        <v>117</v>
      </c>
      <c r="AT144" s="25" t="s">
        <v>8</v>
      </c>
      <c r="AU144" t="s">
        <v>117</v>
      </c>
      <c r="AV144" t="s">
        <v>117</v>
      </c>
      <c r="AW144" t="s">
        <v>117</v>
      </c>
      <c r="AX144" s="25" t="s">
        <v>8</v>
      </c>
      <c r="AY144" t="e">
        <f t="shared" si="266"/>
        <v>#VALUE!</v>
      </c>
      <c r="AZ144" t="e">
        <f t="shared" si="267"/>
        <v>#VALUE!</v>
      </c>
      <c r="BA144" s="10" t="e">
        <f t="shared" si="268"/>
        <v>#VALUE!</v>
      </c>
      <c r="BB144" t="s">
        <v>117</v>
      </c>
      <c r="BC144" t="s">
        <v>117</v>
      </c>
      <c r="BD144" t="s">
        <v>117</v>
      </c>
    </row>
    <row r="145" spans="1:56" x14ac:dyDescent="0.25">
      <c r="A145" s="12" t="s">
        <v>585</v>
      </c>
      <c r="B145" s="12" t="s">
        <v>117</v>
      </c>
      <c r="C145" t="s">
        <v>477</v>
      </c>
      <c r="D145" t="s">
        <v>117</v>
      </c>
      <c r="E145" t="s">
        <v>117</v>
      </c>
      <c r="F145" s="64" t="s">
        <v>117</v>
      </c>
      <c r="G145" s="12" t="s">
        <v>117</v>
      </c>
      <c r="H145" s="12" t="s">
        <v>117</v>
      </c>
      <c r="I145" s="6" t="s">
        <v>117</v>
      </c>
      <c r="J145" t="s">
        <v>117</v>
      </c>
      <c r="L145" t="s">
        <v>117</v>
      </c>
      <c r="T145" s="12"/>
      <c r="U145" s="20" t="s">
        <v>117</v>
      </c>
      <c r="V145" t="s">
        <v>117</v>
      </c>
      <c r="W145" t="s">
        <v>117</v>
      </c>
      <c r="X145" t="s">
        <v>117</v>
      </c>
      <c r="Y145" t="s">
        <v>117</v>
      </c>
      <c r="Z145" t="s">
        <v>117</v>
      </c>
      <c r="AA145" t="s">
        <v>117</v>
      </c>
      <c r="AB145" t="s">
        <v>117</v>
      </c>
      <c r="AC145" t="s">
        <v>117</v>
      </c>
      <c r="AE145" t="s">
        <v>117</v>
      </c>
      <c r="AH145" t="s">
        <v>117</v>
      </c>
      <c r="AI145" s="6" t="s">
        <v>117</v>
      </c>
      <c r="AJ145" s="12" t="s">
        <v>117</v>
      </c>
      <c r="AK145" t="e">
        <f t="shared" si="264"/>
        <v>#VALUE!</v>
      </c>
      <c r="AL145" t="e">
        <f t="shared" si="265"/>
        <v>#VALUE!</v>
      </c>
      <c r="AM145" s="10" t="s">
        <v>105</v>
      </c>
      <c r="AN145" t="s">
        <v>117</v>
      </c>
      <c r="AO145" t="s">
        <v>117</v>
      </c>
      <c r="AP145" s="20" t="s">
        <v>117</v>
      </c>
      <c r="AQ145" t="s">
        <v>117</v>
      </c>
      <c r="AR145" t="s">
        <v>117</v>
      </c>
      <c r="AS145" t="s">
        <v>117</v>
      </c>
      <c r="AT145" s="25" t="s">
        <v>8</v>
      </c>
      <c r="AU145" t="s">
        <v>117</v>
      </c>
      <c r="AV145" t="s">
        <v>117</v>
      </c>
      <c r="AW145" t="s">
        <v>117</v>
      </c>
      <c r="AX145" s="25" t="s">
        <v>8</v>
      </c>
      <c r="AY145" t="e">
        <f t="shared" si="266"/>
        <v>#VALUE!</v>
      </c>
      <c r="AZ145" t="e">
        <f t="shared" si="267"/>
        <v>#VALUE!</v>
      </c>
      <c r="BA145" s="10" t="e">
        <f t="shared" si="268"/>
        <v>#VALUE!</v>
      </c>
      <c r="BB145" t="s">
        <v>117</v>
      </c>
      <c r="BC145" t="s">
        <v>117</v>
      </c>
      <c r="BD145" t="s">
        <v>117</v>
      </c>
    </row>
    <row r="146" spans="1:56" x14ac:dyDescent="0.25">
      <c r="A146" s="12" t="s">
        <v>586</v>
      </c>
      <c r="B146" s="12" t="s">
        <v>117</v>
      </c>
      <c r="C146" t="s">
        <v>477</v>
      </c>
      <c r="D146" t="s">
        <v>117</v>
      </c>
      <c r="E146" t="s">
        <v>117</v>
      </c>
      <c r="F146" s="64" t="s">
        <v>117</v>
      </c>
      <c r="G146" s="12" t="s">
        <v>117</v>
      </c>
      <c r="H146" s="12" t="s">
        <v>117</v>
      </c>
      <c r="I146" s="6" t="s">
        <v>117</v>
      </c>
      <c r="J146" t="s">
        <v>117</v>
      </c>
      <c r="L146" t="s">
        <v>117</v>
      </c>
      <c r="T146" s="12"/>
      <c r="U146" s="20" t="s">
        <v>117</v>
      </c>
      <c r="V146" t="s">
        <v>117</v>
      </c>
      <c r="W146" t="s">
        <v>117</v>
      </c>
      <c r="X146" t="s">
        <v>117</v>
      </c>
      <c r="Y146" t="s">
        <v>117</v>
      </c>
      <c r="Z146" t="s">
        <v>117</v>
      </c>
      <c r="AA146" t="s">
        <v>117</v>
      </c>
      <c r="AB146" t="s">
        <v>117</v>
      </c>
      <c r="AC146" t="s">
        <v>117</v>
      </c>
      <c r="AE146" t="s">
        <v>117</v>
      </c>
      <c r="AH146" t="s">
        <v>117</v>
      </c>
      <c r="AI146" s="6" t="s">
        <v>117</v>
      </c>
      <c r="AJ146" s="12" t="s">
        <v>117</v>
      </c>
      <c r="AK146" t="e">
        <f t="shared" si="264"/>
        <v>#VALUE!</v>
      </c>
      <c r="AL146" t="e">
        <f t="shared" si="265"/>
        <v>#VALUE!</v>
      </c>
      <c r="AM146" s="10" t="s">
        <v>105</v>
      </c>
      <c r="AN146" t="s">
        <v>117</v>
      </c>
      <c r="AO146" t="s">
        <v>117</v>
      </c>
      <c r="AP146" s="20" t="s">
        <v>117</v>
      </c>
      <c r="AQ146" t="s">
        <v>117</v>
      </c>
      <c r="AR146" t="s">
        <v>117</v>
      </c>
      <c r="AS146" t="s">
        <v>117</v>
      </c>
      <c r="AT146" s="25" t="s">
        <v>8</v>
      </c>
      <c r="AU146" t="s">
        <v>117</v>
      </c>
      <c r="AV146" t="s">
        <v>117</v>
      </c>
      <c r="AW146" t="s">
        <v>117</v>
      </c>
      <c r="AX146" s="25" t="s">
        <v>8</v>
      </c>
      <c r="AY146" t="e">
        <f t="shared" si="266"/>
        <v>#VALUE!</v>
      </c>
      <c r="AZ146" t="e">
        <f t="shared" si="267"/>
        <v>#VALUE!</v>
      </c>
      <c r="BA146" s="10" t="e">
        <f t="shared" si="268"/>
        <v>#VALUE!</v>
      </c>
      <c r="BB146" t="s">
        <v>117</v>
      </c>
      <c r="BC146" t="s">
        <v>117</v>
      </c>
      <c r="BD146" t="s">
        <v>117</v>
      </c>
    </row>
    <row r="147" spans="1:56" x14ac:dyDescent="0.25">
      <c r="A147" s="12" t="s">
        <v>587</v>
      </c>
      <c r="B147" s="12" t="s">
        <v>117</v>
      </c>
      <c r="C147" t="s">
        <v>477</v>
      </c>
      <c r="D147" t="s">
        <v>117</v>
      </c>
      <c r="E147" t="s">
        <v>117</v>
      </c>
      <c r="F147" s="64" t="s">
        <v>117</v>
      </c>
      <c r="G147" s="12" t="s">
        <v>117</v>
      </c>
      <c r="H147" s="12" t="s">
        <v>117</v>
      </c>
      <c r="I147" s="6" t="s">
        <v>117</v>
      </c>
      <c r="J147" t="s">
        <v>117</v>
      </c>
      <c r="L147" t="s">
        <v>117</v>
      </c>
      <c r="T147" s="12"/>
      <c r="U147" s="20" t="s">
        <v>117</v>
      </c>
      <c r="V147" t="s">
        <v>117</v>
      </c>
      <c r="W147" t="s">
        <v>117</v>
      </c>
      <c r="X147" t="s">
        <v>117</v>
      </c>
      <c r="Y147" t="s">
        <v>117</v>
      </c>
      <c r="Z147" t="s">
        <v>117</v>
      </c>
      <c r="AA147" t="s">
        <v>117</v>
      </c>
      <c r="AB147" t="s">
        <v>117</v>
      </c>
      <c r="AC147" t="s">
        <v>117</v>
      </c>
      <c r="AE147" t="s">
        <v>117</v>
      </c>
      <c r="AH147" t="s">
        <v>117</v>
      </c>
      <c r="AI147" s="6" t="s">
        <v>117</v>
      </c>
      <c r="AJ147" s="12" t="s">
        <v>117</v>
      </c>
      <c r="AK147" t="e">
        <f t="shared" si="264"/>
        <v>#VALUE!</v>
      </c>
      <c r="AL147" t="e">
        <f t="shared" si="265"/>
        <v>#VALUE!</v>
      </c>
      <c r="AM147" s="10" t="s">
        <v>105</v>
      </c>
      <c r="AN147" t="s">
        <v>117</v>
      </c>
      <c r="AO147" t="s">
        <v>117</v>
      </c>
      <c r="AP147" s="20" t="s">
        <v>117</v>
      </c>
      <c r="AQ147" t="s">
        <v>117</v>
      </c>
      <c r="AR147" t="s">
        <v>117</v>
      </c>
      <c r="AS147" t="s">
        <v>117</v>
      </c>
      <c r="AT147" s="25" t="s">
        <v>8</v>
      </c>
      <c r="AU147" t="s">
        <v>117</v>
      </c>
      <c r="AV147" t="s">
        <v>117</v>
      </c>
      <c r="AW147" t="s">
        <v>117</v>
      </c>
      <c r="AX147" s="25" t="s">
        <v>8</v>
      </c>
      <c r="AY147" t="e">
        <f t="shared" si="266"/>
        <v>#VALUE!</v>
      </c>
      <c r="AZ147" t="e">
        <f t="shared" si="267"/>
        <v>#VALUE!</v>
      </c>
      <c r="BA147" s="10" t="e">
        <f t="shared" si="268"/>
        <v>#VALUE!</v>
      </c>
      <c r="BB147" t="s">
        <v>117</v>
      </c>
      <c r="BC147" t="s">
        <v>117</v>
      </c>
      <c r="BD147" t="s">
        <v>117</v>
      </c>
    </row>
    <row r="148" spans="1:56" x14ac:dyDescent="0.25">
      <c r="A148" s="12" t="s">
        <v>588</v>
      </c>
      <c r="B148" s="12" t="s">
        <v>117</v>
      </c>
      <c r="C148" t="s">
        <v>477</v>
      </c>
      <c r="D148" t="s">
        <v>117</v>
      </c>
      <c r="E148" t="s">
        <v>117</v>
      </c>
      <c r="F148" s="64" t="s">
        <v>117</v>
      </c>
      <c r="G148" s="12" t="s">
        <v>117</v>
      </c>
      <c r="H148" s="12" t="s">
        <v>117</v>
      </c>
      <c r="I148" s="6" t="s">
        <v>117</v>
      </c>
      <c r="J148" t="s">
        <v>117</v>
      </c>
      <c r="L148" t="s">
        <v>117</v>
      </c>
      <c r="T148" s="12"/>
      <c r="U148" s="20" t="s">
        <v>117</v>
      </c>
      <c r="V148" t="s">
        <v>117</v>
      </c>
      <c r="W148" t="s">
        <v>117</v>
      </c>
      <c r="X148" t="s">
        <v>117</v>
      </c>
      <c r="Y148" t="s">
        <v>117</v>
      </c>
      <c r="Z148" t="s">
        <v>117</v>
      </c>
      <c r="AA148" t="s">
        <v>117</v>
      </c>
      <c r="AB148" t="s">
        <v>117</v>
      </c>
      <c r="AC148" t="s">
        <v>117</v>
      </c>
      <c r="AE148" t="s">
        <v>117</v>
      </c>
      <c r="AH148" t="s">
        <v>117</v>
      </c>
      <c r="AI148" s="6" t="s">
        <v>117</v>
      </c>
      <c r="AJ148" s="12" t="s">
        <v>117</v>
      </c>
      <c r="AK148" t="e">
        <f t="shared" si="264"/>
        <v>#VALUE!</v>
      </c>
      <c r="AL148" t="e">
        <f t="shared" si="265"/>
        <v>#VALUE!</v>
      </c>
      <c r="AM148" s="10" t="s">
        <v>105</v>
      </c>
      <c r="AN148" t="s">
        <v>117</v>
      </c>
      <c r="AO148" t="s">
        <v>117</v>
      </c>
      <c r="AP148" s="20" t="s">
        <v>117</v>
      </c>
      <c r="AQ148" t="s">
        <v>117</v>
      </c>
      <c r="AR148" t="s">
        <v>117</v>
      </c>
      <c r="AS148" t="s">
        <v>117</v>
      </c>
      <c r="AT148" s="25" t="s">
        <v>8</v>
      </c>
      <c r="AU148" t="s">
        <v>117</v>
      </c>
      <c r="AV148" t="s">
        <v>117</v>
      </c>
      <c r="AW148" t="s">
        <v>117</v>
      </c>
      <c r="AX148" s="25" t="s">
        <v>8</v>
      </c>
      <c r="AY148" t="e">
        <f t="shared" si="266"/>
        <v>#VALUE!</v>
      </c>
      <c r="AZ148" t="e">
        <f t="shared" si="267"/>
        <v>#VALUE!</v>
      </c>
      <c r="BA148" s="10" t="e">
        <f t="shared" si="268"/>
        <v>#VALUE!</v>
      </c>
      <c r="BB148" t="s">
        <v>117</v>
      </c>
      <c r="BC148" t="s">
        <v>117</v>
      </c>
      <c r="BD148" t="s">
        <v>117</v>
      </c>
    </row>
    <row r="149" spans="1:56" x14ac:dyDescent="0.25">
      <c r="A149" s="12" t="s">
        <v>589</v>
      </c>
      <c r="B149" s="12" t="s">
        <v>117</v>
      </c>
      <c r="C149" t="s">
        <v>477</v>
      </c>
      <c r="D149" t="s">
        <v>117</v>
      </c>
      <c r="E149" t="s">
        <v>117</v>
      </c>
      <c r="F149" s="64" t="s">
        <v>117</v>
      </c>
      <c r="G149" s="12" t="s">
        <v>117</v>
      </c>
      <c r="H149" s="12" t="s">
        <v>117</v>
      </c>
      <c r="I149" s="6" t="s">
        <v>117</v>
      </c>
      <c r="J149" t="s">
        <v>117</v>
      </c>
      <c r="L149" t="s">
        <v>117</v>
      </c>
      <c r="T149" s="12"/>
      <c r="U149" s="20" t="s">
        <v>117</v>
      </c>
      <c r="V149" t="s">
        <v>117</v>
      </c>
      <c r="W149" t="s">
        <v>117</v>
      </c>
      <c r="X149" t="s">
        <v>117</v>
      </c>
      <c r="Y149" t="s">
        <v>117</v>
      </c>
      <c r="Z149" t="s">
        <v>117</v>
      </c>
      <c r="AA149" t="s">
        <v>117</v>
      </c>
      <c r="AB149" t="s">
        <v>117</v>
      </c>
      <c r="AC149" t="s">
        <v>117</v>
      </c>
      <c r="AE149" t="s">
        <v>117</v>
      </c>
      <c r="AH149" t="s">
        <v>117</v>
      </c>
      <c r="AI149" s="6" t="s">
        <v>117</v>
      </c>
      <c r="AJ149" s="12" t="s">
        <v>117</v>
      </c>
      <c r="AK149" t="e">
        <f t="shared" si="264"/>
        <v>#VALUE!</v>
      </c>
      <c r="AL149" t="e">
        <f t="shared" si="265"/>
        <v>#VALUE!</v>
      </c>
      <c r="AM149" s="10" t="s">
        <v>105</v>
      </c>
      <c r="AN149" t="s">
        <v>117</v>
      </c>
      <c r="AO149" t="s">
        <v>117</v>
      </c>
      <c r="AP149" s="20" t="s">
        <v>117</v>
      </c>
      <c r="AQ149" t="s">
        <v>117</v>
      </c>
      <c r="AR149" t="s">
        <v>117</v>
      </c>
      <c r="AS149" t="s">
        <v>117</v>
      </c>
      <c r="AT149" s="25" t="s">
        <v>8</v>
      </c>
      <c r="AU149" t="s">
        <v>117</v>
      </c>
      <c r="AV149" t="s">
        <v>117</v>
      </c>
      <c r="AW149" t="s">
        <v>117</v>
      </c>
      <c r="AX149" s="25" t="s">
        <v>8</v>
      </c>
      <c r="AY149" t="e">
        <f t="shared" si="266"/>
        <v>#VALUE!</v>
      </c>
      <c r="AZ149" t="e">
        <f t="shared" si="267"/>
        <v>#VALUE!</v>
      </c>
      <c r="BA149" s="10" t="e">
        <f t="shared" si="268"/>
        <v>#VALUE!</v>
      </c>
      <c r="BB149" t="s">
        <v>117</v>
      </c>
      <c r="BC149" t="s">
        <v>117</v>
      </c>
      <c r="BD149" t="s">
        <v>117</v>
      </c>
    </row>
    <row r="150" spans="1:56" x14ac:dyDescent="0.25">
      <c r="A150" s="12" t="s">
        <v>590</v>
      </c>
      <c r="B150" s="12" t="s">
        <v>117</v>
      </c>
      <c r="C150" t="s">
        <v>477</v>
      </c>
      <c r="D150" t="s">
        <v>117</v>
      </c>
      <c r="E150" t="s">
        <v>117</v>
      </c>
      <c r="F150" s="64" t="s">
        <v>117</v>
      </c>
      <c r="G150" s="12" t="s">
        <v>117</v>
      </c>
      <c r="H150" s="12" t="s">
        <v>117</v>
      </c>
      <c r="I150" s="6" t="s">
        <v>117</v>
      </c>
      <c r="J150" t="s">
        <v>117</v>
      </c>
      <c r="L150" t="s">
        <v>117</v>
      </c>
      <c r="T150" s="12"/>
      <c r="U150" s="20" t="s">
        <v>117</v>
      </c>
      <c r="V150" t="s">
        <v>117</v>
      </c>
      <c r="W150" t="s">
        <v>117</v>
      </c>
      <c r="X150" t="s">
        <v>117</v>
      </c>
      <c r="Y150" t="s">
        <v>117</v>
      </c>
      <c r="Z150" t="s">
        <v>117</v>
      </c>
      <c r="AA150" t="s">
        <v>117</v>
      </c>
      <c r="AB150" t="s">
        <v>117</v>
      </c>
      <c r="AC150" t="s">
        <v>117</v>
      </c>
      <c r="AE150" t="s">
        <v>117</v>
      </c>
      <c r="AH150" t="s">
        <v>117</v>
      </c>
      <c r="AI150" s="6" t="s">
        <v>117</v>
      </c>
      <c r="AJ150" s="12" t="s">
        <v>117</v>
      </c>
      <c r="AK150" t="e">
        <f t="shared" si="264"/>
        <v>#VALUE!</v>
      </c>
      <c r="AL150" t="e">
        <f t="shared" si="265"/>
        <v>#VALUE!</v>
      </c>
      <c r="AM150" s="10" t="s">
        <v>105</v>
      </c>
      <c r="AN150" t="s">
        <v>117</v>
      </c>
      <c r="AO150" t="s">
        <v>117</v>
      </c>
      <c r="AP150" s="20" t="s">
        <v>117</v>
      </c>
      <c r="AQ150" t="s">
        <v>117</v>
      </c>
      <c r="AR150" t="s">
        <v>117</v>
      </c>
      <c r="AS150" t="s">
        <v>117</v>
      </c>
      <c r="AT150" s="25" t="s">
        <v>8</v>
      </c>
      <c r="AU150" t="s">
        <v>117</v>
      </c>
      <c r="AV150" t="s">
        <v>117</v>
      </c>
      <c r="AW150" t="s">
        <v>117</v>
      </c>
      <c r="AX150" s="25" t="s">
        <v>8</v>
      </c>
      <c r="AY150" t="e">
        <f t="shared" si="266"/>
        <v>#VALUE!</v>
      </c>
      <c r="AZ150" t="e">
        <f t="shared" si="267"/>
        <v>#VALUE!</v>
      </c>
      <c r="BA150" s="10" t="e">
        <f t="shared" si="268"/>
        <v>#VALUE!</v>
      </c>
      <c r="BB150" t="s">
        <v>117</v>
      </c>
      <c r="BC150" t="s">
        <v>117</v>
      </c>
      <c r="BD150" t="s">
        <v>117</v>
      </c>
    </row>
    <row r="151" spans="1:56" x14ac:dyDescent="0.25">
      <c r="A151" s="12" t="s">
        <v>591</v>
      </c>
      <c r="B151" s="12" t="s">
        <v>117</v>
      </c>
      <c r="C151" t="s">
        <v>477</v>
      </c>
      <c r="D151" t="s">
        <v>117</v>
      </c>
      <c r="E151" t="s">
        <v>117</v>
      </c>
      <c r="F151" s="64" t="s">
        <v>117</v>
      </c>
      <c r="G151" s="12" t="s">
        <v>117</v>
      </c>
      <c r="H151" s="12" t="s">
        <v>117</v>
      </c>
      <c r="I151" s="6" t="s">
        <v>117</v>
      </c>
      <c r="J151" t="s">
        <v>117</v>
      </c>
      <c r="L151" t="s">
        <v>117</v>
      </c>
      <c r="T151" s="12"/>
      <c r="U151" s="20" t="s">
        <v>117</v>
      </c>
      <c r="V151" t="s">
        <v>117</v>
      </c>
      <c r="W151" t="s">
        <v>117</v>
      </c>
      <c r="X151" t="s">
        <v>117</v>
      </c>
      <c r="Y151" t="s">
        <v>117</v>
      </c>
      <c r="Z151" t="s">
        <v>117</v>
      </c>
      <c r="AA151" t="s">
        <v>117</v>
      </c>
      <c r="AB151" t="s">
        <v>117</v>
      </c>
      <c r="AC151" t="s">
        <v>117</v>
      </c>
      <c r="AE151" t="s">
        <v>117</v>
      </c>
      <c r="AH151" t="s">
        <v>117</v>
      </c>
      <c r="AI151" s="6" t="s">
        <v>117</v>
      </c>
      <c r="AJ151" s="12" t="s">
        <v>117</v>
      </c>
      <c r="AK151" t="e">
        <f t="shared" si="264"/>
        <v>#VALUE!</v>
      </c>
      <c r="AL151" t="e">
        <f t="shared" si="265"/>
        <v>#VALUE!</v>
      </c>
      <c r="AM151" s="10" t="s">
        <v>105</v>
      </c>
      <c r="AN151" t="s">
        <v>117</v>
      </c>
      <c r="AO151" t="s">
        <v>117</v>
      </c>
      <c r="AP151" s="20" t="s">
        <v>117</v>
      </c>
      <c r="AQ151" t="s">
        <v>117</v>
      </c>
      <c r="AR151" t="s">
        <v>117</v>
      </c>
      <c r="AS151" t="s">
        <v>117</v>
      </c>
      <c r="AT151" s="25" t="s">
        <v>8</v>
      </c>
      <c r="AU151" t="s">
        <v>117</v>
      </c>
      <c r="AV151" t="s">
        <v>117</v>
      </c>
      <c r="AW151" t="s">
        <v>117</v>
      </c>
      <c r="AX151" s="25" t="s">
        <v>8</v>
      </c>
      <c r="AY151" t="e">
        <f t="shared" si="266"/>
        <v>#VALUE!</v>
      </c>
      <c r="AZ151" t="e">
        <f t="shared" si="267"/>
        <v>#VALUE!</v>
      </c>
      <c r="BA151" s="10" t="e">
        <f t="shared" si="268"/>
        <v>#VALUE!</v>
      </c>
      <c r="BB151" t="s">
        <v>117</v>
      </c>
      <c r="BC151" t="s">
        <v>117</v>
      </c>
      <c r="BD151" t="s">
        <v>117</v>
      </c>
    </row>
    <row r="152" spans="1:56" x14ac:dyDescent="0.25">
      <c r="A152" s="12" t="s">
        <v>592</v>
      </c>
      <c r="B152" s="12" t="s">
        <v>117</v>
      </c>
      <c r="C152" t="s">
        <v>117</v>
      </c>
      <c r="D152" t="s">
        <v>117</v>
      </c>
      <c r="E152" t="s">
        <v>117</v>
      </c>
      <c r="F152" s="64" t="s">
        <v>117</v>
      </c>
      <c r="G152" s="12" t="s">
        <v>117</v>
      </c>
      <c r="H152" s="12" t="s">
        <v>117</v>
      </c>
      <c r="I152" s="6" t="s">
        <v>117</v>
      </c>
      <c r="J152" t="s">
        <v>117</v>
      </c>
      <c r="L152" t="s">
        <v>117</v>
      </c>
      <c r="T152" s="12"/>
      <c r="U152" s="20" t="s">
        <v>117</v>
      </c>
      <c r="V152" t="s">
        <v>117</v>
      </c>
      <c r="W152" t="s">
        <v>117</v>
      </c>
      <c r="X152" t="s">
        <v>117</v>
      </c>
      <c r="Y152" t="s">
        <v>117</v>
      </c>
      <c r="Z152" t="s">
        <v>117</v>
      </c>
      <c r="AA152" t="s">
        <v>117</v>
      </c>
      <c r="AB152" t="s">
        <v>117</v>
      </c>
      <c r="AC152" t="s">
        <v>117</v>
      </c>
      <c r="AE152" t="s">
        <v>117</v>
      </c>
      <c r="AH152" t="s">
        <v>117</v>
      </c>
      <c r="AI152" s="6" t="s">
        <v>117</v>
      </c>
      <c r="AJ152" s="12" t="s">
        <v>117</v>
      </c>
      <c r="AK152" t="e">
        <f t="shared" si="264"/>
        <v>#VALUE!</v>
      </c>
      <c r="AL152" t="e">
        <f t="shared" si="265"/>
        <v>#VALUE!</v>
      </c>
      <c r="AM152" s="10" t="s">
        <v>105</v>
      </c>
      <c r="AN152" t="s">
        <v>117</v>
      </c>
      <c r="AO152" t="s">
        <v>117</v>
      </c>
      <c r="AP152" s="20" t="s">
        <v>117</v>
      </c>
      <c r="AQ152" t="s">
        <v>117</v>
      </c>
      <c r="AR152" t="s">
        <v>117</v>
      </c>
      <c r="AS152" t="s">
        <v>117</v>
      </c>
      <c r="AT152" s="25" t="s">
        <v>8</v>
      </c>
      <c r="AU152" t="s">
        <v>117</v>
      </c>
      <c r="AV152" t="s">
        <v>117</v>
      </c>
      <c r="AW152" t="s">
        <v>117</v>
      </c>
      <c r="AX152" s="25" t="s">
        <v>8</v>
      </c>
      <c r="AY152" t="e">
        <f t="shared" si="266"/>
        <v>#VALUE!</v>
      </c>
      <c r="AZ152" t="e">
        <f t="shared" si="267"/>
        <v>#VALUE!</v>
      </c>
      <c r="BA152" s="10" t="e">
        <f t="shared" si="268"/>
        <v>#VALUE!</v>
      </c>
      <c r="BB152" t="s">
        <v>117</v>
      </c>
      <c r="BC152" t="s">
        <v>117</v>
      </c>
      <c r="BD152" t="s">
        <v>117</v>
      </c>
    </row>
    <row r="153" spans="1:56" x14ac:dyDescent="0.25">
      <c r="A153" s="12" t="s">
        <v>117</v>
      </c>
      <c r="B153" s="12" t="s">
        <v>117</v>
      </c>
      <c r="C153" t="s">
        <v>117</v>
      </c>
      <c r="D153" t="s">
        <v>117</v>
      </c>
      <c r="E153" t="s">
        <v>117</v>
      </c>
      <c r="F153" s="64" t="s">
        <v>117</v>
      </c>
      <c r="G153" s="12" t="s">
        <v>117</v>
      </c>
      <c r="H153" s="12" t="s">
        <v>117</v>
      </c>
      <c r="I153" s="6" t="s">
        <v>117</v>
      </c>
      <c r="J153" t="s">
        <v>117</v>
      </c>
      <c r="L153" t="s">
        <v>117</v>
      </c>
      <c r="T153" s="12"/>
      <c r="U153" s="20" t="s">
        <v>117</v>
      </c>
      <c r="V153" t="s">
        <v>117</v>
      </c>
      <c r="W153" t="s">
        <v>117</v>
      </c>
      <c r="X153" t="s">
        <v>117</v>
      </c>
      <c r="Y153" t="s">
        <v>117</v>
      </c>
      <c r="Z153" t="s">
        <v>117</v>
      </c>
      <c r="AA153" t="s">
        <v>117</v>
      </c>
      <c r="AB153" t="s">
        <v>117</v>
      </c>
      <c r="AC153" t="s">
        <v>117</v>
      </c>
      <c r="AE153" t="s">
        <v>117</v>
      </c>
      <c r="AH153" t="s">
        <v>117</v>
      </c>
      <c r="AI153" s="6" t="s">
        <v>117</v>
      </c>
      <c r="AJ153" s="12" t="s">
        <v>117</v>
      </c>
      <c r="AK153" t="e">
        <f t="shared" ref="AK153" si="269">AI153+AJ153</f>
        <v>#VALUE!</v>
      </c>
      <c r="AL153" t="e">
        <f t="shared" ref="AL153" si="270" xml:space="preserve"> 1508.06553301511 + 0.00210606006752809 * (AQ153*AR153*AS153) * (AA153 / 5) + 441</f>
        <v>#VALUE!</v>
      </c>
      <c r="AM153" s="10" t="s">
        <v>105</v>
      </c>
      <c r="AN153" t="s">
        <v>117</v>
      </c>
      <c r="AO153" t="s">
        <v>117</v>
      </c>
      <c r="AP153" s="20" t="s">
        <v>117</v>
      </c>
      <c r="AQ153" t="s">
        <v>117</v>
      </c>
      <c r="AR153" t="s">
        <v>117</v>
      </c>
      <c r="AS153" t="s">
        <v>117</v>
      </c>
      <c r="AT153" s="25" t="s">
        <v>8</v>
      </c>
      <c r="AU153" t="s">
        <v>117</v>
      </c>
      <c r="AV153" t="s">
        <v>117</v>
      </c>
      <c r="AW153" t="s">
        <v>117</v>
      </c>
      <c r="AX153" s="25" t="s">
        <v>8</v>
      </c>
      <c r="AY153" t="e">
        <f t="shared" ref="AY153" si="271">AQ153-AU153</f>
        <v>#VALUE!</v>
      </c>
      <c r="AZ153" t="e">
        <f t="shared" ref="AZ153" si="272">AR153-AV153</f>
        <v>#VALUE!</v>
      </c>
      <c r="BA153" s="10" t="e">
        <f t="shared" ref="BA153" si="273">AS153-AW153</f>
        <v>#VALUE!</v>
      </c>
      <c r="BB153" t="s">
        <v>117</v>
      </c>
      <c r="BC153" t="s">
        <v>117</v>
      </c>
      <c r="BD153" t="s">
        <v>117</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cp:lastPrinted>2023-11-29T16:39:48Z</cp:lastPrinted>
  <dcterms:created xsi:type="dcterms:W3CDTF">2023-08-31T12:49:07Z</dcterms:created>
  <dcterms:modified xsi:type="dcterms:W3CDTF">2024-01-26T14:02:00Z</dcterms:modified>
</cp:coreProperties>
</file>