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DF5BB880-4F2E-49E1-B18A-717F122AD225}"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5" i="1" l="1"/>
  <c r="AF33" i="1"/>
  <c r="AF46" i="1"/>
  <c r="AF44" i="1"/>
  <c r="AF63" i="1"/>
  <c r="AF62" i="1"/>
  <c r="AF61" i="1"/>
  <c r="AF60" i="1"/>
  <c r="AF59" i="1"/>
  <c r="AF58" i="1"/>
  <c r="AF57" i="1"/>
  <c r="AF56" i="1"/>
  <c r="AF55" i="1"/>
  <c r="AF54" i="1"/>
  <c r="AF53" i="1"/>
  <c r="AF52" i="1"/>
  <c r="AF51" i="1"/>
  <c r="AF50" i="1"/>
  <c r="AF49" i="1"/>
  <c r="AF48" i="1"/>
  <c r="AF47" i="1"/>
  <c r="AF45" i="1"/>
  <c r="AF32" i="1"/>
  <c r="AF31" i="1"/>
  <c r="AF30" i="1"/>
  <c r="AF29" i="1"/>
  <c r="AF28" i="1"/>
  <c r="AF27" i="1"/>
  <c r="AF24" i="1"/>
  <c r="AF23" i="1"/>
  <c r="AF22" i="1"/>
  <c r="AF21" i="1"/>
  <c r="AF20" i="1"/>
  <c r="AF19" i="1"/>
  <c r="AF18" i="1"/>
  <c r="AF17" i="1"/>
  <c r="AF16" i="1"/>
  <c r="AF15" i="1"/>
  <c r="AF12" i="1"/>
  <c r="AF11" i="1"/>
  <c r="AF8" i="1"/>
  <c r="AF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U63" i="1"/>
  <c r="AI63" i="1" s="1"/>
  <c r="U62" i="1"/>
  <c r="AI62" i="1" s="1"/>
  <c r="U61" i="1"/>
  <c r="AI61" i="1" s="1"/>
  <c r="U60" i="1"/>
  <c r="AI60" i="1" s="1"/>
  <c r="U59" i="1"/>
  <c r="AI59" i="1" s="1"/>
  <c r="U58" i="1"/>
  <c r="AI58" i="1" s="1"/>
  <c r="U57" i="1"/>
  <c r="AI57" i="1" s="1"/>
  <c r="U56" i="1"/>
  <c r="AI56" i="1" s="1"/>
  <c r="U55" i="1"/>
  <c r="AI55" i="1" s="1"/>
  <c r="U54" i="1"/>
  <c r="AI54" i="1" s="1"/>
  <c r="U53" i="1"/>
  <c r="AI53" i="1" s="1"/>
  <c r="U52" i="1"/>
  <c r="AI52" i="1" s="1"/>
  <c r="U51" i="1"/>
  <c r="AI51" i="1" s="1"/>
  <c r="U50" i="1"/>
  <c r="AI50" i="1" s="1"/>
  <c r="U49" i="1"/>
  <c r="AI49" i="1" s="1"/>
  <c r="U48" i="1"/>
  <c r="AI48" i="1" s="1"/>
  <c r="U47" i="1"/>
  <c r="AI47" i="1" s="1"/>
  <c r="AW46" i="1"/>
  <c r="AV46" i="1"/>
  <c r="AU46" i="1"/>
  <c r="U46" i="1"/>
  <c r="AI46" i="1" s="1"/>
  <c r="U32" i="1"/>
  <c r="AI69" i="1"/>
  <c r="AU69" i="1"/>
  <c r="AV69" i="1"/>
  <c r="AW69" i="1"/>
  <c r="U2" i="1"/>
  <c r="U45" i="1"/>
  <c r="AI45" i="1" s="1"/>
  <c r="AU45" i="1"/>
  <c r="AV45" i="1"/>
  <c r="AW45" i="1"/>
  <c r="U43" i="1"/>
  <c r="AI43" i="1" s="1"/>
  <c r="AU43" i="1"/>
  <c r="AV43" i="1"/>
  <c r="AW43" i="1"/>
  <c r="U44" i="1"/>
  <c r="AI44" i="1" s="1"/>
  <c r="AU44" i="1"/>
  <c r="AV44" i="1"/>
  <c r="AW44" i="1"/>
  <c r="U42" i="1"/>
  <c r="AI42" i="1" s="1"/>
  <c r="AU42" i="1"/>
  <c r="AV42" i="1"/>
  <c r="AW42" i="1"/>
  <c r="U40" i="1"/>
  <c r="AI40" i="1" s="1"/>
  <c r="AU40" i="1"/>
  <c r="AV40" i="1"/>
  <c r="AW40" i="1"/>
  <c r="U41" i="1"/>
  <c r="AI41" i="1" s="1"/>
  <c r="AU41" i="1"/>
  <c r="AV41" i="1"/>
  <c r="AW41" i="1"/>
  <c r="U39" i="1"/>
  <c r="AI39" i="1" s="1"/>
  <c r="AU39" i="1"/>
  <c r="AV39" i="1"/>
  <c r="AW39" i="1"/>
  <c r="U38" i="1"/>
  <c r="AI38" i="1" s="1"/>
  <c r="AU38" i="1"/>
  <c r="AV38" i="1"/>
  <c r="AW38" i="1"/>
  <c r="U37" i="1"/>
  <c r="AI37" i="1" s="1"/>
  <c r="AU37" i="1"/>
  <c r="AV37" i="1"/>
  <c r="AW37" i="1"/>
  <c r="AU36" i="1"/>
  <c r="AV36" i="1"/>
  <c r="AW36" i="1"/>
  <c r="U36" i="1"/>
  <c r="AI36" i="1" s="1"/>
  <c r="U35" i="1"/>
  <c r="AI35" i="1" s="1"/>
  <c r="AU35" i="1"/>
  <c r="AV35" i="1"/>
  <c r="AW35" i="1"/>
  <c r="AW34" i="1"/>
  <c r="AV34" i="1"/>
  <c r="AU34" i="1"/>
  <c r="AW33" i="1"/>
  <c r="AV33" i="1"/>
  <c r="AU33" i="1"/>
  <c r="AW32" i="1"/>
  <c r="AV32" i="1"/>
  <c r="AU32" i="1"/>
  <c r="AW31" i="1"/>
  <c r="AV31" i="1"/>
  <c r="AU31" i="1"/>
  <c r="AW30" i="1"/>
  <c r="AV30" i="1"/>
  <c r="AU30" i="1"/>
  <c r="U34" i="1"/>
  <c r="AI34" i="1" s="1"/>
  <c r="U33" i="1"/>
  <c r="U31" i="1"/>
  <c r="U30" i="1"/>
  <c r="U29" i="1"/>
  <c r="U28" i="1"/>
  <c r="U27" i="1"/>
  <c r="U16" i="1"/>
  <c r="U4" i="1"/>
  <c r="U24" i="1"/>
  <c r="U23" i="1"/>
  <c r="U22" i="1"/>
  <c r="U21" i="1"/>
  <c r="U20" i="1"/>
  <c r="U19" i="1"/>
  <c r="U18" i="1"/>
  <c r="U17" i="1"/>
  <c r="U15" i="1"/>
  <c r="U14" i="1"/>
  <c r="U13" i="1"/>
  <c r="U12" i="1"/>
  <c r="U11" i="1"/>
  <c r="U10" i="1"/>
  <c r="U9" i="1"/>
  <c r="U8" i="1"/>
  <c r="U7" i="1"/>
  <c r="U6" i="1"/>
  <c r="U5" i="1"/>
  <c r="U3" i="1"/>
  <c r="AI33" i="1"/>
  <c r="AI32" i="1"/>
  <c r="AI31" i="1"/>
  <c r="AI30" i="1"/>
  <c r="AI29" i="1"/>
  <c r="AU29" i="1"/>
  <c r="AV29" i="1"/>
  <c r="AW29" i="1"/>
  <c r="AH28" i="1"/>
  <c r="AI28" i="1"/>
  <c r="AU28" i="1"/>
  <c r="AV28" i="1"/>
  <c r="AW28" i="1"/>
  <c r="AI27" i="1"/>
  <c r="AU27" i="1"/>
  <c r="AV27" i="1"/>
  <c r="AW27" i="1"/>
  <c r="AS9" i="1"/>
  <c r="AW9" i="1" s="1"/>
  <c r="AR9" i="1"/>
  <c r="AV9" i="1" s="1"/>
  <c r="AQ9" i="1"/>
  <c r="AU9" i="1" s="1"/>
</calcChain>
</file>

<file path=xl/sharedStrings.xml><?xml version="1.0" encoding="utf-8"?>
<sst xmlns="http://schemas.openxmlformats.org/spreadsheetml/2006/main" count="1767" uniqueCount="278">
  <si>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</si>
  <si>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</si>
  <si>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</si>
  <si>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</si>
  <si>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</si>
  <si>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</si>
  <si>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</si>
  <si>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</si>
  <si>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</si>
  <si>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</si>
  <si>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</si>
  <si>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</si>
  <si>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</si>
  <si>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</si>
  <si>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</si>
  <si>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</si>
  <si>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</si>
  <si>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</si>
  <si>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</si>
  <si>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</si>
  <si>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</si>
  <si>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</si>
  <si>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</si>
  <si>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</si>
  <si>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</si>
  <si>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</si>
  <si>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</si>
  <si>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</si>
  <si>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</si>
  <si>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</si>
  <si>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</si>
  <si>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</si>
  <si>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</si>
  <si>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</si>
  <si>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</si>
  <si>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</si>
  <si>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</si>
  <si>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</si>
  <si>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</si>
  <si>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</si>
  <si>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</si>
  <si>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</si>
  <si>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</si>
  <si>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</si>
  <si>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</si>
  <si>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</si>
  <si>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</si>
  <si>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</si>
  <si>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</si>
  <si>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</si>
  <si>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</si>
  <si>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</si>
  <si>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</si>
  <si>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</si>
  <si>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</si>
  <si>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</si>
  <si>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</si>
  <si>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</si>
  <si>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</si>
  <si>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</si>
  <si>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</si>
  <si>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</si>
  <si>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</si>
  <si>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</si>
  <si>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</si>
  <si>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</si>
  <si>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</si>
  <si>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</si>
  <si>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</si>
  <si>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</si>
  <si>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</si>
  <si>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</si>
  <si>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</si>
  <si>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</si>
  <si>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</si>
  <si>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</si>
  <si>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</si>
  <si>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</si>
  <si>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</si>
  <si>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</si>
  <si>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</si>
  <si>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</si>
  <si>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</si>
  <si>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</si>
  <si>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</si>
  <si>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</si>
  <si>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</si>
  <si>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</si>
  <si>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</si>
  <si>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</si>
  <si>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</si>
  <si>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</si>
  <si>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</si>
  <si>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</si>
  <si>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</si>
  <si>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</si>
  <si>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</si>
  <si>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</si>
  <si>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</si>
  <si>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</si>
  <si>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</si>
  <si>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</si>
  <si>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</si>
  <si>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</si>
  <si>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</si>
  <si>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</si>
  <si>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</si>
  <si>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</si>
  <si>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</si>
  <si>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</si>
  <si>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</si>
  <si>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</si>
  <si>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</si>
  <si>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</si>
  <si>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</si>
  <si>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</si>
  <si>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</si>
  <si>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</si>
  <si>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</si>
  <si>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</si>
  <si>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</si>
  <si>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</si>
  <si>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</si>
  <si>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</si>
  <si>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</si>
  <si>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</si>
  <si>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</si>
  <si>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</si>
  <si>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</si>
  <si>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</si>
  <si>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</si>
  <si>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</si>
  <si>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</si>
  <si>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</si>
  <si>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</si>
  <si>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</si>
  <si>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</si>
  <si>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</si>
  <si>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</si>
  <si>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</si>
  <si>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</si>
  <si>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</si>
  <si>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</si>
  <si>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</si>
  <si>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</si>
  <si>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</si>
  <si>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</si>
  <si>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</si>
  <si>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</si>
  <si>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</si>
  <si>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</si>
  <si>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</si>
  <si>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</si>
  <si>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</si>
  <si>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</si>
  <si>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</si>
  <si>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</si>
  <si>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</si>
  <si>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</si>
  <si>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</si>
  <si>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</si>
  <si>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</si>
  <si>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</si>
  <si>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</si>
  <si>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</si>
  <si>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</si>
  <si>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</si>
  <si>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</si>
  <si>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</si>
  <si>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</si>
  <si>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</si>
  <si>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</si>
  <si>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</si>
  <si>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</si>
  <si>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</si>
  <si>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</si>
  <si>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</si>
  <si>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</si>
  <si>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</si>
  <si>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</si>
  <si>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</si>
  <si>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</si>
  <si>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</si>
  <si>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</si>
  <si>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</si>
  <si>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</si>
  <si>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</si>
  <si>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</si>
  <si>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</si>
  <si>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</si>
  <si>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</si>
  <si>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</si>
  <si>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</si>
  <si>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</si>
  <si>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</si>
  <si>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</si>
  <si>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</si>
  <si>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</si>
  <si>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</si>
  <si>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</si>
  <si>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</si>
  <si>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</si>
  <si>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</si>
  <si>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</si>
  <si>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error, out of memory</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</si>
  <si>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</si>
  <si>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</si>
  <si>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</si>
  <si>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</si>
  <si>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</si>
  <si>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</si>
  <si>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</si>
  <si>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</si>
  <si>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</si>
  <si>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</si>
  <si>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</si>
  <si>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</si>
  <si>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</si>
  <si>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</si>
  <si>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</si>
  <si>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</si>
  <si>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(TBD wait till finish) running, nvidia-smi logs are being written. Needs a `cd ~/data/cloud; bash pull-script.sh`.</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</si>
  <si>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</si>
  <si>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</si>
  <si>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</si>
  <si>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Yes, the eval scores plateau was higher, but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input).</t>
  </si>
  <si>
    <t>train eval plateau, val eval decreases after peek, val eval peek same as previous runs</t>
  </si>
  <si>
    <t>VRAM free (MiB) nvidia-smi output</t>
  </si>
  <si>
    <t>dataset06</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</si>
  <si>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</si>
  <si>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</si>
  <si>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</si>
  <si>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</si>
  <si>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</si>
  <si>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</si>
  <si>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</si>
  <si>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</si>
  <si>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</si>
  <si>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</si>
  <si>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</si>
  <si>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</si>
  <si>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</si>
  <si>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</si>
  <si>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</si>
  <si>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</si>
  <si>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</si>
  <si>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</si>
  <si>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</si>
  <si>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</si>
  <si>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</si>
  <si>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</si>
  <si>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</si>
  <si>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</si>
  <si>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</si>
  <si>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</si>
  <si>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</si>
  <si>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</si>
  <si>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</si>
  <si>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</si>
  <si>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</si>
  <si>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</si>
  <si>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</si>
  <si>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</si>
  <si>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</si>
  <si>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</si>
  <si>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</si>
  <si>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</si>
  <si>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</si>
  <si>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</si>
  <si>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</si>
  <si>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</si>
  <si>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</si>
  <si>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</si>
  <si>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</si>
  <si>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del</t>
  </si>
  <si>
    <t>64,896,160</t>
  </si>
  <si>
    <t>32,128,80</t>
  </si>
  <si>
    <t>usage pre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</si>
</sst>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rgb="FFFF0000"/>
      <name val="Calibri"/>
      <family val="2"/>
      <scheme val="minor"/>
    </font>
    <font>
      <sz val="11"/>
      <name val="Calibri"/>
      <family val="2"/>
    </font>
  </fonts>
  <fills count="2">
    <fill>
      <patternFill patternType="none"/>
    </fill>
    <fill>
      <patternFill patternType="gray125"/>
    </fill>
  </fills>
  <borders count="1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
      <left/>
      <right/>
      <top style="medium">
        <color indexed="64"/>
      </top>
      <bottom/>
      <diagonal/>
    </border>
  </borders>
  <cellStyleXfs count="1">
    <xf numFmtId="0" fontId="0" fillId="0" borderId="0"/>
  </cellStyleXfs>
  <cellXfs count="26">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vertical="center"/>
    </xf>
    <xf numFmtId="0" fontId="4" fillId="0" borderId="1" xfId="0" applyFont="1" applyBorder="1"/>
    <xf numFmtId="0" fontId="4" fillId="0" borderId="0" xfId="0" applyFont="1"/>
    <xf numFmtId="0" fontId="4" fillId="0" borderId="4" xfId="0" applyFont="1" applyBorder="1"/>
    <xf numFmtId="0" fontId="4" fillId="0" borderId="6" xfId="0" applyFont="1" applyBorder="1"/>
    <xf numFmtId="0" fontId="5" fillId="0" borderId="0" xfId="0" applyFont="1" applyAlignment="1">
      <alignment vertical="center"/>
    </xf>
    <xf numFmtId="0" fontId="5" fillId="0" borderId="2" xfId="0" applyFont="1" applyBorder="1" applyAlignment="1">
      <alignment vertical="center"/>
    </xf>
    <xf numFmtId="0" fontId="3" fillId="0" borderId="0" xfId="0" applyFont="1"/>
    <xf numFmtId="0" fontId="3"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D76"/>
  <sheetViews>
    <sheetView tabSelected="1" zoomScale="85" zoomScaleNormal="85" workbookViewId="0">
      <selection activeCell="K19" sqref="K19"/>
    </sheetView>
  </sheetViews>
  <sheetFormatPr defaultRowHeight="15" outlineLevelCol="1" x14ac:dyDescent="0.25"/>
  <cols>
    <col min="1" max="1" width="21.5703125" bestFit="1" customWidth="1"/>
    <col min="2" max="2" width="15.140625" customWidth="1"/>
    <col min="3" max="3" width="20" customWidth="1" outlineLevel="1"/>
    <col min="4" max="4" width="15.7109375" customWidth="1" outlineLevel="1"/>
    <col min="5" max="5" width="17.5703125" customWidth="1" outlineLevel="1"/>
    <col min="6" max="6" width="14.5703125" style="10" customWidth="1" outlineLevel="1"/>
    <col min="7" max="7" width="7.42578125" customWidth="1" outlineLevel="1"/>
    <col min="8" max="8" width="30.7109375" customWidth="1" outlineLevel="1"/>
    <col min="9" max="9" width="7.42578125" customWidth="1" outlineLevel="1"/>
    <col min="10" max="10" width="33" customWidth="1"/>
    <col min="16" max="16" width="12.85546875" style="1" hidden="1" customWidth="1" outlineLevel="1"/>
    <col min="17" max="17" width="9.140625" hidden="1" customWidth="1" outlineLevel="1"/>
    <col min="18" max="18" width="9.140625" collapsed="1"/>
    <col min="19" max="19" width="6.7109375" hidden="1" customWidth="1" outlineLevel="1"/>
    <col min="20" max="20" width="5.140625" hidden="1" customWidth="1" outlineLevel="1"/>
    <col min="21" max="21" width="11.140625" hidden="1" customWidth="1" outlineLevel="1"/>
    <col min="22" max="22" width="6" hidden="1" customWidth="1" outlineLevel="1"/>
    <col min="23" max="23" width="14.28515625" hidden="1" customWidth="1" outlineLevel="1"/>
    <col min="24" max="24" width="7.85546875" hidden="1" customWidth="1" outlineLevel="1"/>
    <col min="25" max="25" width="8.7109375" hidden="1" customWidth="1" outlineLevel="1"/>
    <col min="26" max="26" width="15.42578125" hidden="1" customWidth="1" outlineLevel="1"/>
    <col min="27" max="27" width="7.7109375" hidden="1" customWidth="1" outlineLevel="1"/>
    <col min="28" max="28" width="9.7109375" hidden="1" customWidth="1" outlineLevel="1"/>
    <col min="29" max="29" width="16.7109375" style="10" customWidth="1" collapsed="1"/>
    <col min="30" max="30" width="16.7109375" customWidth="1"/>
    <col min="31" max="32" width="14.85546875" customWidth="1"/>
    <col min="33" max="35" width="9.140625" customWidth="1"/>
    <col min="36" max="36" width="7.28515625" style="1" customWidth="1" outlineLevel="1"/>
    <col min="37" max="38" width="7.28515625" customWidth="1" outlineLevel="1"/>
    <col min="39" max="39" width="26.28515625" customWidth="1" outlineLevel="1"/>
    <col min="40" max="40" width="6" style="10" bestFit="1" customWidth="1"/>
    <col min="41" max="42" width="6" bestFit="1" customWidth="1"/>
    <col min="43" max="43" width="5.28515625" style="1" customWidth="1"/>
    <col min="44" max="44" width="6.140625" customWidth="1"/>
    <col min="45" max="46" width="5" customWidth="1"/>
    <col min="47" max="47" width="6.140625" style="1" customWidth="1"/>
    <col min="48" max="48" width="6.5703125" customWidth="1"/>
    <col min="49" max="49" width="5" customWidth="1"/>
    <col min="50" max="50" width="6" customWidth="1"/>
    <col min="51" max="51" width="74.85546875" style="10" hidden="1" customWidth="1" outlineLevel="1"/>
    <col min="52" max="52" width="74.42578125" hidden="1" customWidth="1" outlineLevel="1"/>
    <col min="53" max="53" width="5.140625" customWidth="1" collapsed="1"/>
    <col min="54" max="54" width="73.85546875" hidden="1" customWidth="1" outlineLevel="1"/>
    <col min="55" max="55" width="206" hidden="1" customWidth="1" outlineLevel="1"/>
    <col min="56" max="56" width="20.140625" bestFit="1" customWidth="1" collapsed="1"/>
    <col min="57" max="57" width="14.28515625" bestFit="1" customWidth="1"/>
    <col min="58" max="58" width="20.28515625" bestFit="1" customWidth="1"/>
    <col min="59" max="59" width="12.7109375" customWidth="1"/>
    <col min="60" max="60" width="12.140625" customWidth="1"/>
  </cols>
  <sheetData>
    <row r="1" spans="1:55" s="2" customFormat="1" x14ac:dyDescent="0.25">
      <c r="A1" s="2" t="s">
        <v>38</v>
      </c>
      <c r="B1" s="2" t="s">
        <v>131</v>
      </c>
      <c r="C1" s="2" t="s">
        <v>57</v>
      </c>
      <c r="D1" s="2" t="s">
        <v>69</v>
      </c>
      <c r="E1" s="2" t="s">
        <v>173</v>
      </c>
      <c r="F1" s="9" t="s">
        <v>75</v>
      </c>
      <c r="G1" s="2" t="s">
        <v>145</v>
      </c>
      <c r="H1" s="2" t="s">
        <v>147</v>
      </c>
      <c r="I1" s="2" t="s">
        <v>144</v>
      </c>
      <c r="J1" s="2" t="s">
        <v>146</v>
      </c>
      <c r="K1" s="2" t="s">
        <v>128</v>
      </c>
      <c r="L1" s="2" t="s">
        <v>127</v>
      </c>
      <c r="M1" s="2" t="s">
        <v>154</v>
      </c>
      <c r="N1" s="2" t="s">
        <v>126</v>
      </c>
      <c r="O1" s="2" t="s">
        <v>129</v>
      </c>
      <c r="P1" s="6" t="s">
        <v>71</v>
      </c>
      <c r="Q1" s="2" t="s">
        <v>3</v>
      </c>
      <c r="R1" s="2" t="s">
        <v>4</v>
      </c>
      <c r="S1" s="2" t="s">
        <v>80</v>
      </c>
      <c r="T1" s="2" t="s">
        <v>81</v>
      </c>
      <c r="U1" s="2" t="s">
        <v>188</v>
      </c>
      <c r="V1" s="2" t="s">
        <v>229</v>
      </c>
      <c r="W1" s="2" t="s">
        <v>5</v>
      </c>
      <c r="X1" s="2" t="s">
        <v>83</v>
      </c>
      <c r="Y1" s="2" t="s">
        <v>103</v>
      </c>
      <c r="Z1" s="2" t="s">
        <v>82</v>
      </c>
      <c r="AA1" s="2" t="s">
        <v>84</v>
      </c>
      <c r="AB1" s="2" t="s">
        <v>101</v>
      </c>
      <c r="AC1" s="9" t="s">
        <v>120</v>
      </c>
      <c r="AD1" s="2" t="s">
        <v>277</v>
      </c>
      <c r="AE1" s="2" t="s">
        <v>227</v>
      </c>
      <c r="AG1" s="2" t="s">
        <v>122</v>
      </c>
      <c r="AH1" s="2" t="s">
        <v>119</v>
      </c>
      <c r="AI1" s="2" t="s">
        <v>163</v>
      </c>
      <c r="AJ1" s="6" t="s">
        <v>121</v>
      </c>
      <c r="AK1" s="2" t="s">
        <v>118</v>
      </c>
      <c r="AL1" s="2" t="s">
        <v>117</v>
      </c>
      <c r="AM1" s="2" t="s">
        <v>39</v>
      </c>
      <c r="AN1" s="9" t="s">
        <v>11</v>
      </c>
      <c r="AO1" s="2" t="s">
        <v>12</v>
      </c>
      <c r="AP1" s="2" t="s">
        <v>13</v>
      </c>
      <c r="AQ1" s="6" t="s">
        <v>0</v>
      </c>
      <c r="AR1" s="2" t="s">
        <v>1</v>
      </c>
      <c r="AS1" s="2" t="s">
        <v>2</v>
      </c>
      <c r="AT1" s="2" t="s">
        <v>54</v>
      </c>
      <c r="AU1" s="6" t="s">
        <v>77</v>
      </c>
      <c r="AV1" s="2" t="s">
        <v>78</v>
      </c>
      <c r="AW1" s="2" t="s">
        <v>79</v>
      </c>
      <c r="AX1" s="2" t="s">
        <v>55</v>
      </c>
      <c r="AY1" s="9" t="s">
        <v>23</v>
      </c>
      <c r="AZ1" s="2" t="s">
        <v>22</v>
      </c>
      <c r="BA1" s="2" t="s">
        <v>164</v>
      </c>
      <c r="BB1" s="2" t="s">
        <v>165</v>
      </c>
      <c r="BC1" s="2" t="s">
        <v>26</v>
      </c>
    </row>
    <row r="2" spans="1:55" x14ac:dyDescent="0.25">
      <c r="A2" t="s">
        <v>137</v>
      </c>
      <c r="B2" t="s">
        <v>132</v>
      </c>
      <c r="C2" t="s">
        <v>139</v>
      </c>
      <c r="D2" t="s">
        <v>141</v>
      </c>
      <c r="E2" t="s">
        <v>142</v>
      </c>
      <c r="F2" s="10">
        <v>0</v>
      </c>
      <c r="G2">
        <v>0</v>
      </c>
      <c r="H2" t="s">
        <v>8</v>
      </c>
      <c r="I2">
        <v>1</v>
      </c>
      <c r="J2" t="s">
        <v>149</v>
      </c>
      <c r="K2" t="s">
        <v>8</v>
      </c>
      <c r="L2" t="s">
        <v>8</v>
      </c>
      <c r="M2" t="s">
        <v>8</v>
      </c>
      <c r="N2" t="s">
        <v>8</v>
      </c>
      <c r="O2">
        <v>0</v>
      </c>
      <c r="P2" s="1" t="s">
        <v>72</v>
      </c>
      <c r="Q2">
        <v>5</v>
      </c>
      <c r="R2">
        <v>5</v>
      </c>
      <c r="S2">
        <v>3</v>
      </c>
      <c r="T2">
        <v>2</v>
      </c>
      <c r="U2">
        <f xml:space="preserve"> S2 + T2</f>
        <v>5</v>
      </c>
      <c r="V2" t="s">
        <v>8</v>
      </c>
      <c r="W2">
        <v>3</v>
      </c>
      <c r="X2">
        <v>16</v>
      </c>
      <c r="Y2" t="s">
        <v>100</v>
      </c>
      <c r="Z2">
        <v>1</v>
      </c>
      <c r="AA2">
        <v>8</v>
      </c>
      <c r="AB2" t="s">
        <v>102</v>
      </c>
      <c r="AC2" s="10">
        <v>0</v>
      </c>
      <c r="AE2" s="19" t="s">
        <v>8</v>
      </c>
      <c r="AF2" t="s">
        <v>8</v>
      </c>
      <c r="AG2" t="s">
        <v>8</v>
      </c>
      <c r="AH2" t="s">
        <v>8</v>
      </c>
      <c r="AI2" t="s">
        <v>8</v>
      </c>
      <c r="AJ2" s="18" t="s">
        <v>8</v>
      </c>
      <c r="AK2" t="s">
        <v>8</v>
      </c>
      <c r="AL2" t="s">
        <v>8</v>
      </c>
      <c r="AM2" s="19" t="s">
        <v>8</v>
      </c>
      <c r="AN2" s="10">
        <v>125</v>
      </c>
      <c r="AO2">
        <v>1169</v>
      </c>
      <c r="AP2">
        <v>414</v>
      </c>
      <c r="AQ2">
        <v>64</v>
      </c>
      <c r="AR2" s="19">
        <v>896</v>
      </c>
      <c r="AS2" s="19">
        <v>160</v>
      </c>
      <c r="AT2" s="19" t="s">
        <v>50</v>
      </c>
      <c r="AU2" s="18">
        <v>32</v>
      </c>
      <c r="AV2" s="19">
        <v>128</v>
      </c>
      <c r="AW2" s="19">
        <v>80</v>
      </c>
      <c r="AX2" s="19" t="s">
        <v>50</v>
      </c>
      <c r="AY2" s="20" t="s">
        <v>130</v>
      </c>
      <c r="AZ2" s="19" t="s">
        <v>130</v>
      </c>
      <c r="BA2">
        <v>1</v>
      </c>
      <c r="BB2" t="s">
        <v>150</v>
      </c>
      <c r="BC2" t="s">
        <v>8</v>
      </c>
    </row>
    <row r="3" spans="1:55" x14ac:dyDescent="0.25">
      <c r="A3" t="s">
        <v>138</v>
      </c>
      <c r="B3" t="s">
        <v>132</v>
      </c>
      <c r="C3" t="s">
        <v>139</v>
      </c>
      <c r="D3" t="s">
        <v>141</v>
      </c>
      <c r="E3" t="s">
        <v>143</v>
      </c>
      <c r="F3" s="10">
        <v>0</v>
      </c>
      <c r="G3">
        <v>0</v>
      </c>
      <c r="H3" t="s">
        <v>8</v>
      </c>
      <c r="I3">
        <v>1</v>
      </c>
      <c r="J3" t="s">
        <v>153</v>
      </c>
      <c r="K3">
        <v>0</v>
      </c>
      <c r="L3">
        <v>1</v>
      </c>
      <c r="M3">
        <v>0</v>
      </c>
      <c r="N3">
        <v>0</v>
      </c>
      <c r="O3">
        <v>1</v>
      </c>
      <c r="P3" s="1" t="s">
        <v>72</v>
      </c>
      <c r="Q3">
        <v>5</v>
      </c>
      <c r="R3">
        <v>5</v>
      </c>
      <c r="S3">
        <v>3</v>
      </c>
      <c r="T3">
        <v>2</v>
      </c>
      <c r="U3">
        <f t="shared" ref="U3:U24" si="0" xml:space="preserve"> S3 + T3</f>
        <v>5</v>
      </c>
      <c r="V3" t="s">
        <v>8</v>
      </c>
      <c r="W3">
        <v>3</v>
      </c>
      <c r="X3">
        <v>16</v>
      </c>
      <c r="Y3" t="s">
        <v>100</v>
      </c>
      <c r="Z3">
        <v>1</v>
      </c>
      <c r="AA3">
        <v>8</v>
      </c>
      <c r="AB3" t="s">
        <v>102</v>
      </c>
      <c r="AC3" s="10">
        <v>20769</v>
      </c>
      <c r="AE3" s="19">
        <v>11731</v>
      </c>
      <c r="AF3">
        <f>AC3+AE3</f>
        <v>32500</v>
      </c>
      <c r="AG3" t="s">
        <v>8</v>
      </c>
      <c r="AH3" t="s">
        <v>8</v>
      </c>
      <c r="AI3" t="s">
        <v>8</v>
      </c>
      <c r="AJ3" s="18" t="s">
        <v>274</v>
      </c>
      <c r="AK3" t="s">
        <v>8</v>
      </c>
      <c r="AL3" t="s">
        <v>8</v>
      </c>
      <c r="AM3" s="19" t="s">
        <v>34</v>
      </c>
      <c r="AN3" s="10">
        <v>125</v>
      </c>
      <c r="AO3">
        <v>1169</v>
      </c>
      <c r="AP3">
        <v>414</v>
      </c>
      <c r="AQ3" s="18">
        <v>64</v>
      </c>
      <c r="AR3" s="19">
        <v>896</v>
      </c>
      <c r="AS3" s="19">
        <v>160</v>
      </c>
      <c r="AT3" s="19" t="s">
        <v>50</v>
      </c>
      <c r="AU3" s="18">
        <v>32</v>
      </c>
      <c r="AV3" s="19">
        <v>128</v>
      </c>
      <c r="AW3" s="19">
        <v>80</v>
      </c>
      <c r="AX3" s="19" t="s">
        <v>50</v>
      </c>
      <c r="AY3" s="20" t="s">
        <v>130</v>
      </c>
      <c r="AZ3" s="19" t="s">
        <v>130</v>
      </c>
      <c r="BA3">
        <v>0</v>
      </c>
      <c r="BB3" t="s">
        <v>8</v>
      </c>
      <c r="BC3" t="s">
        <v>8</v>
      </c>
    </row>
    <row r="4" spans="1:55" s="12" customFormat="1" ht="15.75" thickBot="1" x14ac:dyDescent="0.3">
      <c r="A4" s="12" t="s">
        <v>56</v>
      </c>
      <c r="B4" s="12" t="s">
        <v>132</v>
      </c>
      <c r="C4" s="12" t="s">
        <v>133</v>
      </c>
      <c r="D4" s="12" t="s">
        <v>140</v>
      </c>
      <c r="E4" s="12" t="s">
        <v>85</v>
      </c>
      <c r="F4" s="13">
        <v>0</v>
      </c>
      <c r="G4" s="12">
        <v>1</v>
      </c>
      <c r="H4" s="12" t="s">
        <v>85</v>
      </c>
      <c r="I4" s="12">
        <v>0</v>
      </c>
      <c r="J4" s="12" t="s">
        <v>8</v>
      </c>
      <c r="K4" s="12" t="s">
        <v>8</v>
      </c>
      <c r="L4" s="12" t="s">
        <v>8</v>
      </c>
      <c r="M4" s="12" t="s">
        <v>8</v>
      </c>
      <c r="N4" s="12" t="s">
        <v>8</v>
      </c>
      <c r="O4" s="12">
        <v>0</v>
      </c>
      <c r="P4" s="14" t="s">
        <v>72</v>
      </c>
      <c r="Q4" s="12">
        <v>5</v>
      </c>
      <c r="R4" s="12">
        <v>5</v>
      </c>
      <c r="S4" s="12">
        <v>3</v>
      </c>
      <c r="T4" s="12">
        <v>2</v>
      </c>
      <c r="U4" s="12">
        <f t="shared" si="0"/>
        <v>5</v>
      </c>
      <c r="V4" s="12" t="s">
        <v>8</v>
      </c>
      <c r="W4" s="12">
        <v>3</v>
      </c>
      <c r="X4" s="12">
        <v>16</v>
      </c>
      <c r="Y4" s="12" t="s">
        <v>100</v>
      </c>
      <c r="Z4" s="12">
        <v>1</v>
      </c>
      <c r="AA4" s="12">
        <v>8</v>
      </c>
      <c r="AB4" s="12" t="s">
        <v>102</v>
      </c>
      <c r="AC4" s="13" t="s">
        <v>35</v>
      </c>
      <c r="AE4" s="21" t="s">
        <v>8</v>
      </c>
      <c r="AF4" s="12" t="s">
        <v>8</v>
      </c>
      <c r="AG4" s="12" t="s">
        <v>8</v>
      </c>
      <c r="AH4" s="12" t="s">
        <v>8</v>
      </c>
      <c r="AI4" s="12" t="s">
        <v>8</v>
      </c>
      <c r="AJ4" s="14">
        <v>32768</v>
      </c>
      <c r="AK4" s="12" t="s">
        <v>8</v>
      </c>
      <c r="AL4" s="12" t="s">
        <v>8</v>
      </c>
      <c r="AM4" s="12" t="s">
        <v>34</v>
      </c>
      <c r="AN4" s="13">
        <v>125</v>
      </c>
      <c r="AO4" s="12">
        <v>1169</v>
      </c>
      <c r="AP4" s="12">
        <v>414</v>
      </c>
      <c r="AQ4" s="14">
        <v>105</v>
      </c>
      <c r="AR4" s="12">
        <v>1149</v>
      </c>
      <c r="AS4" s="12">
        <v>394</v>
      </c>
      <c r="AT4" s="12" t="s">
        <v>50</v>
      </c>
      <c r="AU4" s="14">
        <v>10</v>
      </c>
      <c r="AV4" s="12">
        <v>10</v>
      </c>
      <c r="AW4" s="12">
        <v>10</v>
      </c>
      <c r="AX4" s="12" t="s">
        <v>50</v>
      </c>
      <c r="AY4" s="13" t="s">
        <v>24</v>
      </c>
      <c r="AZ4" s="12" t="s">
        <v>15</v>
      </c>
      <c r="BA4" s="12">
        <v>0</v>
      </c>
      <c r="BB4" s="12" t="s">
        <v>8</v>
      </c>
      <c r="BC4" s="12" t="s">
        <v>8</v>
      </c>
    </row>
    <row r="5" spans="1:55" x14ac:dyDescent="0.25">
      <c r="A5" t="s">
        <v>6</v>
      </c>
      <c r="B5" t="s">
        <v>132</v>
      </c>
      <c r="C5" t="s">
        <v>134</v>
      </c>
      <c r="D5" t="s">
        <v>104</v>
      </c>
      <c r="E5" t="s">
        <v>85</v>
      </c>
      <c r="F5" s="10">
        <v>0</v>
      </c>
      <c r="G5">
        <v>1</v>
      </c>
      <c r="H5" t="s">
        <v>85</v>
      </c>
      <c r="I5" s="16">
        <v>0</v>
      </c>
      <c r="J5" t="s">
        <v>8</v>
      </c>
      <c r="K5" t="s">
        <v>8</v>
      </c>
      <c r="L5" t="s">
        <v>8</v>
      </c>
      <c r="M5" t="s">
        <v>8</v>
      </c>
      <c r="N5" t="s">
        <v>8</v>
      </c>
      <c r="O5">
        <v>0</v>
      </c>
      <c r="P5" s="1" t="s">
        <v>72</v>
      </c>
      <c r="Q5">
        <v>5</v>
      </c>
      <c r="R5">
        <v>10</v>
      </c>
      <c r="S5">
        <v>3</v>
      </c>
      <c r="T5">
        <v>2</v>
      </c>
      <c r="U5">
        <f t="shared" si="0"/>
        <v>5</v>
      </c>
      <c r="V5" t="s">
        <v>8</v>
      </c>
      <c r="W5">
        <v>3</v>
      </c>
      <c r="X5">
        <v>16</v>
      </c>
      <c r="Y5" t="s">
        <v>100</v>
      </c>
      <c r="Z5">
        <v>1</v>
      </c>
      <c r="AA5">
        <v>8</v>
      </c>
      <c r="AB5" t="s">
        <v>102</v>
      </c>
      <c r="AC5" s="10" t="s">
        <v>35</v>
      </c>
      <c r="AD5" s="22">
        <v>31715</v>
      </c>
      <c r="AE5" s="24">
        <v>785</v>
      </c>
      <c r="AF5" t="e">
        <f>AC5+AE5</f>
        <v>#VALUE!</v>
      </c>
      <c r="AG5" t="s">
        <v>8</v>
      </c>
      <c r="AH5" t="s">
        <v>8</v>
      </c>
      <c r="AI5" t="s">
        <v>8</v>
      </c>
      <c r="AJ5" s="1">
        <v>32768</v>
      </c>
      <c r="AK5" t="s">
        <v>8</v>
      </c>
      <c r="AL5" t="s">
        <v>8</v>
      </c>
      <c r="AM5" t="s">
        <v>34</v>
      </c>
      <c r="AN5" s="10">
        <v>125</v>
      </c>
      <c r="AO5">
        <v>1169</v>
      </c>
      <c r="AP5">
        <v>414</v>
      </c>
      <c r="AQ5" s="1">
        <v>100</v>
      </c>
      <c r="AR5">
        <v>1100</v>
      </c>
      <c r="AS5">
        <v>390</v>
      </c>
      <c r="AT5" t="s">
        <v>50</v>
      </c>
      <c r="AU5" s="1">
        <v>10</v>
      </c>
      <c r="AV5">
        <v>10</v>
      </c>
      <c r="AW5">
        <v>10</v>
      </c>
      <c r="AX5" t="s">
        <v>50</v>
      </c>
      <c r="AY5" s="10" t="s">
        <v>24</v>
      </c>
      <c r="AZ5" t="s">
        <v>15</v>
      </c>
      <c r="BA5">
        <v>0</v>
      </c>
      <c r="BB5" t="s">
        <v>8</v>
      </c>
      <c r="BC5" t="s">
        <v>8</v>
      </c>
    </row>
    <row r="6" spans="1:55" x14ac:dyDescent="0.25">
      <c r="A6" t="s">
        <v>7</v>
      </c>
      <c r="B6" t="s">
        <v>132</v>
      </c>
      <c r="C6" t="s">
        <v>87</v>
      </c>
      <c r="D6" t="s">
        <v>49</v>
      </c>
      <c r="E6" t="s">
        <v>89</v>
      </c>
      <c r="F6" s="10">
        <v>0</v>
      </c>
      <c r="G6">
        <v>1</v>
      </c>
      <c r="H6" t="s">
        <v>202</v>
      </c>
      <c r="I6">
        <v>0</v>
      </c>
      <c r="J6" t="s">
        <v>8</v>
      </c>
      <c r="K6" t="s">
        <v>8</v>
      </c>
      <c r="L6" t="s">
        <v>8</v>
      </c>
      <c r="M6" t="s">
        <v>8</v>
      </c>
      <c r="N6" t="s">
        <v>8</v>
      </c>
      <c r="O6">
        <v>0</v>
      </c>
      <c r="P6" s="1" t="s">
        <v>72</v>
      </c>
      <c r="Q6">
        <v>5</v>
      </c>
      <c r="R6" t="s">
        <v>8</v>
      </c>
      <c r="S6">
        <v>3</v>
      </c>
      <c r="T6">
        <v>2</v>
      </c>
      <c r="U6">
        <f t="shared" si="0"/>
        <v>5</v>
      </c>
      <c r="V6" t="s">
        <v>8</v>
      </c>
      <c r="W6">
        <v>3</v>
      </c>
      <c r="X6">
        <v>16</v>
      </c>
      <c r="Y6" t="s">
        <v>100</v>
      </c>
      <c r="Z6">
        <v>1</v>
      </c>
      <c r="AA6">
        <v>8</v>
      </c>
      <c r="AB6" t="s">
        <v>102</v>
      </c>
      <c r="AC6" s="10" t="s">
        <v>8</v>
      </c>
      <c r="AD6" s="22">
        <v>957</v>
      </c>
      <c r="AE6" s="24">
        <v>31543</v>
      </c>
      <c r="AF6" t="s">
        <v>8</v>
      </c>
      <c r="AG6" t="s">
        <v>8</v>
      </c>
      <c r="AH6" t="s">
        <v>8</v>
      </c>
      <c r="AI6" t="s">
        <v>8</v>
      </c>
      <c r="AJ6" s="1">
        <v>32768</v>
      </c>
      <c r="AK6" t="s">
        <v>8</v>
      </c>
      <c r="AL6" t="s">
        <v>8</v>
      </c>
      <c r="AM6" t="s">
        <v>34</v>
      </c>
      <c r="AN6" s="10">
        <v>125</v>
      </c>
      <c r="AO6">
        <v>1169</v>
      </c>
      <c r="AP6">
        <v>414</v>
      </c>
      <c r="AQ6" s="1">
        <v>100</v>
      </c>
      <c r="AR6">
        <v>1100</v>
      </c>
      <c r="AS6">
        <v>390</v>
      </c>
      <c r="AT6" t="s">
        <v>50</v>
      </c>
      <c r="AU6" s="1">
        <v>26</v>
      </c>
      <c r="AV6">
        <v>70</v>
      </c>
      <c r="AW6">
        <v>25</v>
      </c>
      <c r="AX6" t="s">
        <v>50</v>
      </c>
      <c r="AY6" s="10" t="s">
        <v>24</v>
      </c>
      <c r="AZ6" t="s">
        <v>10</v>
      </c>
      <c r="BA6">
        <v>1</v>
      </c>
      <c r="BB6" t="s">
        <v>14</v>
      </c>
      <c r="BC6" t="s">
        <v>8</v>
      </c>
    </row>
    <row r="7" spans="1:55" x14ac:dyDescent="0.25">
      <c r="A7" t="s">
        <v>16</v>
      </c>
      <c r="B7" t="s">
        <v>132</v>
      </c>
      <c r="C7" t="s">
        <v>88</v>
      </c>
      <c r="D7" t="s">
        <v>49</v>
      </c>
      <c r="E7" t="s">
        <v>89</v>
      </c>
      <c r="F7" s="10">
        <v>0</v>
      </c>
      <c r="G7">
        <v>1</v>
      </c>
      <c r="H7" t="s">
        <v>202</v>
      </c>
      <c r="I7">
        <v>0</v>
      </c>
      <c r="J7" t="s">
        <v>8</v>
      </c>
      <c r="K7" t="s">
        <v>8</v>
      </c>
      <c r="L7" t="s">
        <v>8</v>
      </c>
      <c r="M7" t="s">
        <v>8</v>
      </c>
      <c r="N7" t="s">
        <v>8</v>
      </c>
      <c r="O7">
        <v>0</v>
      </c>
      <c r="P7" s="1" t="s">
        <v>72</v>
      </c>
      <c r="Q7">
        <v>5</v>
      </c>
      <c r="R7" t="s">
        <v>8</v>
      </c>
      <c r="S7">
        <v>3</v>
      </c>
      <c r="T7">
        <v>2</v>
      </c>
      <c r="U7">
        <f t="shared" si="0"/>
        <v>5</v>
      </c>
      <c r="V7" t="s">
        <v>8</v>
      </c>
      <c r="W7">
        <v>3</v>
      </c>
      <c r="X7">
        <v>16</v>
      </c>
      <c r="Y7" t="s">
        <v>100</v>
      </c>
      <c r="Z7">
        <v>1</v>
      </c>
      <c r="AA7">
        <v>8</v>
      </c>
      <c r="AB7" t="s">
        <v>102</v>
      </c>
      <c r="AC7" s="10" t="s">
        <v>8</v>
      </c>
      <c r="AD7" s="22">
        <v>957</v>
      </c>
      <c r="AE7" s="24">
        <v>31543</v>
      </c>
      <c r="AF7" t="s">
        <v>8</v>
      </c>
      <c r="AG7" t="s">
        <v>8</v>
      </c>
      <c r="AH7" t="s">
        <v>8</v>
      </c>
      <c r="AI7" t="s">
        <v>8</v>
      </c>
      <c r="AJ7" s="1">
        <v>32768</v>
      </c>
      <c r="AK7" t="s">
        <v>8</v>
      </c>
      <c r="AL7" t="s">
        <v>8</v>
      </c>
      <c r="AM7" t="s">
        <v>34</v>
      </c>
      <c r="AN7" s="10">
        <v>125</v>
      </c>
      <c r="AO7">
        <v>1169</v>
      </c>
      <c r="AP7">
        <v>414</v>
      </c>
      <c r="AQ7" s="1">
        <v>100</v>
      </c>
      <c r="AR7">
        <v>1100</v>
      </c>
      <c r="AS7">
        <v>390</v>
      </c>
      <c r="AT7" t="s">
        <v>50</v>
      </c>
      <c r="AU7" s="1">
        <v>25</v>
      </c>
      <c r="AV7">
        <v>69</v>
      </c>
      <c r="AW7">
        <v>24</v>
      </c>
      <c r="AX7" t="s">
        <v>50</v>
      </c>
      <c r="AY7" s="10" t="s">
        <v>24</v>
      </c>
      <c r="AZ7" t="s">
        <v>9</v>
      </c>
      <c r="BA7">
        <v>1</v>
      </c>
      <c r="BB7" t="s">
        <v>14</v>
      </c>
      <c r="BC7" t="s">
        <v>8</v>
      </c>
    </row>
    <row r="8" spans="1:55" x14ac:dyDescent="0.25">
      <c r="A8" t="s">
        <v>17</v>
      </c>
      <c r="B8" t="s">
        <v>132</v>
      </c>
      <c r="C8" t="s">
        <v>91</v>
      </c>
      <c r="D8" t="s">
        <v>50</v>
      </c>
      <c r="E8" t="s">
        <v>90</v>
      </c>
      <c r="F8" s="10">
        <v>0</v>
      </c>
      <c r="G8">
        <v>1</v>
      </c>
      <c r="H8" t="s">
        <v>85</v>
      </c>
      <c r="I8">
        <v>0</v>
      </c>
      <c r="J8" t="s">
        <v>8</v>
      </c>
      <c r="K8" t="s">
        <v>8</v>
      </c>
      <c r="L8" t="s">
        <v>8</v>
      </c>
      <c r="M8" t="s">
        <v>8</v>
      </c>
      <c r="N8" t="s">
        <v>8</v>
      </c>
      <c r="O8">
        <v>0</v>
      </c>
      <c r="P8" s="1" t="s">
        <v>72</v>
      </c>
      <c r="Q8">
        <v>5</v>
      </c>
      <c r="R8">
        <v>5</v>
      </c>
      <c r="S8">
        <v>3</v>
      </c>
      <c r="T8">
        <v>2</v>
      </c>
      <c r="U8">
        <f t="shared" si="0"/>
        <v>5</v>
      </c>
      <c r="V8" t="s">
        <v>8</v>
      </c>
      <c r="W8">
        <v>3</v>
      </c>
      <c r="X8">
        <v>16</v>
      </c>
      <c r="Y8" t="s">
        <v>100</v>
      </c>
      <c r="Z8">
        <v>1</v>
      </c>
      <c r="AA8">
        <v>8</v>
      </c>
      <c r="AB8" t="s">
        <v>102</v>
      </c>
      <c r="AC8" s="10" t="s">
        <v>35</v>
      </c>
      <c r="AD8" s="22">
        <v>31413</v>
      </c>
      <c r="AE8" s="24">
        <v>1087</v>
      </c>
      <c r="AF8" t="e">
        <f>AC8+AE8</f>
        <v>#VALUE!</v>
      </c>
      <c r="AG8" t="s">
        <v>8</v>
      </c>
      <c r="AH8" t="s">
        <v>8</v>
      </c>
      <c r="AI8" t="s">
        <v>8</v>
      </c>
      <c r="AJ8" s="1">
        <v>32768</v>
      </c>
      <c r="AK8" t="s">
        <v>8</v>
      </c>
      <c r="AL8" t="s">
        <v>8</v>
      </c>
      <c r="AM8" t="s">
        <v>34</v>
      </c>
      <c r="AN8" s="10">
        <v>125</v>
      </c>
      <c r="AO8">
        <v>1169</v>
      </c>
      <c r="AP8">
        <v>414</v>
      </c>
      <c r="AQ8" s="1">
        <v>101</v>
      </c>
      <c r="AR8">
        <v>1009</v>
      </c>
      <c r="AS8">
        <v>400</v>
      </c>
      <c r="AT8" t="s">
        <v>50</v>
      </c>
      <c r="AU8" s="1">
        <v>12</v>
      </c>
      <c r="AV8">
        <v>90</v>
      </c>
      <c r="AW8">
        <v>7</v>
      </c>
      <c r="AX8" t="s">
        <v>50</v>
      </c>
      <c r="AY8" s="10" t="s">
        <v>24</v>
      </c>
      <c r="AZ8" t="s">
        <v>15</v>
      </c>
      <c r="BA8">
        <v>1</v>
      </c>
      <c r="BB8" t="s">
        <v>21</v>
      </c>
      <c r="BC8" t="s">
        <v>8</v>
      </c>
    </row>
    <row r="9" spans="1:55" x14ac:dyDescent="0.25">
      <c r="A9" t="s">
        <v>18</v>
      </c>
      <c r="B9" t="s">
        <v>132</v>
      </c>
      <c r="C9" t="s">
        <v>134</v>
      </c>
      <c r="D9" t="s">
        <v>50</v>
      </c>
      <c r="E9" t="s">
        <v>86</v>
      </c>
      <c r="F9" s="10">
        <v>0</v>
      </c>
      <c r="G9">
        <v>1</v>
      </c>
      <c r="H9" t="s">
        <v>202</v>
      </c>
      <c r="I9">
        <v>0</v>
      </c>
      <c r="J9" t="s">
        <v>8</v>
      </c>
      <c r="K9" t="s">
        <v>8</v>
      </c>
      <c r="L9" t="s">
        <v>8</v>
      </c>
      <c r="M9" t="s">
        <v>8</v>
      </c>
      <c r="N9" t="s">
        <v>8</v>
      </c>
      <c r="O9">
        <v>0</v>
      </c>
      <c r="P9" s="1" t="s">
        <v>72</v>
      </c>
      <c r="Q9">
        <v>5</v>
      </c>
      <c r="R9">
        <v>5</v>
      </c>
      <c r="S9">
        <v>3</v>
      </c>
      <c r="T9">
        <v>2</v>
      </c>
      <c r="U9">
        <f t="shared" si="0"/>
        <v>5</v>
      </c>
      <c r="V9" t="s">
        <v>8</v>
      </c>
      <c r="W9">
        <v>3</v>
      </c>
      <c r="X9">
        <v>16</v>
      </c>
      <c r="Y9" t="s">
        <v>100</v>
      </c>
      <c r="Z9">
        <v>1</v>
      </c>
      <c r="AA9">
        <v>8</v>
      </c>
      <c r="AB9" t="s">
        <v>102</v>
      </c>
      <c r="AC9" s="10" t="s">
        <v>8</v>
      </c>
      <c r="AD9" s="22">
        <v>20319</v>
      </c>
      <c r="AE9" s="24">
        <v>12181</v>
      </c>
      <c r="AF9" t="s">
        <v>8</v>
      </c>
      <c r="AG9" t="s">
        <v>8</v>
      </c>
      <c r="AH9" t="s">
        <v>8</v>
      </c>
      <c r="AI9" t="s">
        <v>8</v>
      </c>
      <c r="AJ9" s="1">
        <v>32768</v>
      </c>
      <c r="AK9" t="s">
        <v>8</v>
      </c>
      <c r="AL9" t="s">
        <v>8</v>
      </c>
      <c r="AM9" t="s">
        <v>34</v>
      </c>
      <c r="AN9" s="10">
        <v>125</v>
      </c>
      <c r="AO9">
        <v>1169</v>
      </c>
      <c r="AP9">
        <v>414</v>
      </c>
      <c r="AQ9" s="1">
        <f>AN9-50</f>
        <v>75</v>
      </c>
      <c r="AR9">
        <f>AO9-240</f>
        <v>929</v>
      </c>
      <c r="AS9">
        <f>AP9-110</f>
        <v>304</v>
      </c>
      <c r="AT9" t="s">
        <v>50</v>
      </c>
      <c r="AU9" s="1">
        <f>(AN9-AQ9)/2</f>
        <v>25</v>
      </c>
      <c r="AV9">
        <f>(AO9-AR9)/2</f>
        <v>120</v>
      </c>
      <c r="AW9">
        <f>(AP9-AS9)/2</f>
        <v>55</v>
      </c>
      <c r="AX9" t="s">
        <v>50</v>
      </c>
      <c r="AY9" s="10" t="s">
        <v>24</v>
      </c>
      <c r="AZ9" t="s">
        <v>15</v>
      </c>
      <c r="BA9">
        <v>1</v>
      </c>
      <c r="BB9" t="s">
        <v>25</v>
      </c>
      <c r="BC9" t="s">
        <v>8</v>
      </c>
    </row>
    <row r="10" spans="1:55" x14ac:dyDescent="0.25">
      <c r="A10" t="s">
        <v>19</v>
      </c>
      <c r="B10" t="s">
        <v>132</v>
      </c>
      <c r="C10" t="s">
        <v>93</v>
      </c>
      <c r="D10" t="s">
        <v>50</v>
      </c>
      <c r="E10" t="s">
        <v>86</v>
      </c>
      <c r="F10" s="10">
        <v>0</v>
      </c>
      <c r="G10">
        <v>1</v>
      </c>
      <c r="H10" t="s">
        <v>202</v>
      </c>
      <c r="I10">
        <v>0</v>
      </c>
      <c r="J10" t="s">
        <v>8</v>
      </c>
      <c r="K10" t="s">
        <v>8</v>
      </c>
      <c r="L10" t="s">
        <v>8</v>
      </c>
      <c r="M10" t="s">
        <v>8</v>
      </c>
      <c r="N10" t="s">
        <v>8</v>
      </c>
      <c r="O10">
        <v>0</v>
      </c>
      <c r="P10" s="1" t="s">
        <v>72</v>
      </c>
      <c r="Q10">
        <v>5</v>
      </c>
      <c r="R10">
        <v>5</v>
      </c>
      <c r="S10">
        <v>3</v>
      </c>
      <c r="T10">
        <v>2</v>
      </c>
      <c r="U10">
        <f t="shared" si="0"/>
        <v>5</v>
      </c>
      <c r="V10" t="s">
        <v>8</v>
      </c>
      <c r="W10">
        <v>3</v>
      </c>
      <c r="X10">
        <v>16</v>
      </c>
      <c r="Y10" t="s">
        <v>100</v>
      </c>
      <c r="Z10">
        <v>1</v>
      </c>
      <c r="AA10">
        <v>8</v>
      </c>
      <c r="AB10" t="s">
        <v>102</v>
      </c>
      <c r="AC10" s="10" t="s">
        <v>8</v>
      </c>
      <c r="AD10" s="22">
        <v>19417</v>
      </c>
      <c r="AE10" s="24">
        <v>13083</v>
      </c>
      <c r="AF10" t="s">
        <v>8</v>
      </c>
      <c r="AG10" t="s">
        <v>8</v>
      </c>
      <c r="AH10" t="s">
        <v>8</v>
      </c>
      <c r="AI10" t="s">
        <v>8</v>
      </c>
      <c r="AJ10" s="1">
        <v>32768</v>
      </c>
      <c r="AK10" t="s">
        <v>8</v>
      </c>
      <c r="AL10" t="s">
        <v>8</v>
      </c>
      <c r="AM10" t="s">
        <v>34</v>
      </c>
      <c r="AN10" s="10">
        <v>125</v>
      </c>
      <c r="AO10">
        <v>1169</v>
      </c>
      <c r="AP10">
        <v>414</v>
      </c>
      <c r="AQ10" s="1">
        <v>72</v>
      </c>
      <c r="AR10">
        <v>928</v>
      </c>
      <c r="AS10">
        <v>304</v>
      </c>
      <c r="AT10" t="s">
        <v>50</v>
      </c>
      <c r="AU10" s="1">
        <v>24</v>
      </c>
      <c r="AV10">
        <v>120</v>
      </c>
      <c r="AW10">
        <v>48</v>
      </c>
      <c r="AX10" t="s">
        <v>50</v>
      </c>
      <c r="AY10" s="10" t="s">
        <v>29</v>
      </c>
      <c r="AZ10" t="s">
        <v>74</v>
      </c>
      <c r="BA10">
        <v>1</v>
      </c>
      <c r="BB10" t="s">
        <v>25</v>
      </c>
      <c r="BC10" t="s">
        <v>27</v>
      </c>
    </row>
    <row r="11" spans="1:55" ht="15.75" customHeight="1" x14ac:dyDescent="0.25">
      <c r="A11" t="s">
        <v>20</v>
      </c>
      <c r="B11" t="s">
        <v>132</v>
      </c>
      <c r="C11" t="s">
        <v>98</v>
      </c>
      <c r="D11" t="s">
        <v>50</v>
      </c>
      <c r="E11" t="s">
        <v>90</v>
      </c>
      <c r="F11" s="10">
        <v>0</v>
      </c>
      <c r="G11">
        <v>1</v>
      </c>
      <c r="H11" t="s">
        <v>85</v>
      </c>
      <c r="I11">
        <v>0</v>
      </c>
      <c r="J11" t="s">
        <v>8</v>
      </c>
      <c r="K11" t="s">
        <v>8</v>
      </c>
      <c r="L11" t="s">
        <v>8</v>
      </c>
      <c r="M11" t="s">
        <v>8</v>
      </c>
      <c r="N11" t="s">
        <v>8</v>
      </c>
      <c r="O11">
        <v>0</v>
      </c>
      <c r="P11" s="1" t="s">
        <v>72</v>
      </c>
      <c r="Q11">
        <v>5</v>
      </c>
      <c r="R11">
        <v>5</v>
      </c>
      <c r="S11">
        <v>3</v>
      </c>
      <c r="T11">
        <v>2</v>
      </c>
      <c r="U11">
        <f t="shared" si="0"/>
        <v>5</v>
      </c>
      <c r="V11" t="s">
        <v>8</v>
      </c>
      <c r="W11">
        <v>3</v>
      </c>
      <c r="X11">
        <v>16</v>
      </c>
      <c r="Y11" t="s">
        <v>100</v>
      </c>
      <c r="Z11">
        <v>1</v>
      </c>
      <c r="AA11">
        <v>8</v>
      </c>
      <c r="AB11" t="s">
        <v>102</v>
      </c>
      <c r="AC11" s="10" t="s">
        <v>35</v>
      </c>
      <c r="AD11" s="22">
        <v>30325</v>
      </c>
      <c r="AE11" s="24">
        <v>2175</v>
      </c>
      <c r="AF11" t="e">
        <f>AC11+AE11</f>
        <v>#VALUE!</v>
      </c>
      <c r="AG11" t="s">
        <v>8</v>
      </c>
      <c r="AH11" t="s">
        <v>8</v>
      </c>
      <c r="AI11" t="s">
        <v>8</v>
      </c>
      <c r="AJ11" s="1">
        <v>32768</v>
      </c>
      <c r="AK11" t="s">
        <v>8</v>
      </c>
      <c r="AL11" t="s">
        <v>8</v>
      </c>
      <c r="AM11" t="s">
        <v>34</v>
      </c>
      <c r="AN11" s="10">
        <v>125</v>
      </c>
      <c r="AO11">
        <v>1169</v>
      </c>
      <c r="AP11">
        <v>414</v>
      </c>
      <c r="AQ11" s="1">
        <v>64</v>
      </c>
      <c r="AR11">
        <v>928</v>
      </c>
      <c r="AS11">
        <v>304</v>
      </c>
      <c r="AT11" t="s">
        <v>50</v>
      </c>
      <c r="AU11" s="1">
        <v>24</v>
      </c>
      <c r="AV11">
        <v>120</v>
      </c>
      <c r="AW11">
        <v>40</v>
      </c>
      <c r="AX11" t="s">
        <v>50</v>
      </c>
      <c r="AY11" s="10" t="s">
        <v>28</v>
      </c>
      <c r="AZ11" t="s">
        <v>30</v>
      </c>
      <c r="BA11">
        <v>1</v>
      </c>
      <c r="BB11" t="s">
        <v>31</v>
      </c>
      <c r="BC11" s="3" t="s">
        <v>33</v>
      </c>
    </row>
    <row r="12" spans="1:55" x14ac:dyDescent="0.25">
      <c r="A12" t="s">
        <v>32</v>
      </c>
      <c r="B12" t="s">
        <v>132</v>
      </c>
      <c r="C12" t="s">
        <v>99</v>
      </c>
      <c r="D12" t="s">
        <v>50</v>
      </c>
      <c r="E12" t="s">
        <v>50</v>
      </c>
      <c r="F12" s="10">
        <v>0</v>
      </c>
      <c r="G12">
        <v>0</v>
      </c>
      <c r="H12" t="s">
        <v>8</v>
      </c>
      <c r="I12">
        <v>1</v>
      </c>
      <c r="J12" t="s">
        <v>152</v>
      </c>
      <c r="K12">
        <v>0</v>
      </c>
      <c r="L12">
        <v>0</v>
      </c>
      <c r="M12">
        <v>0</v>
      </c>
      <c r="N12">
        <v>0</v>
      </c>
      <c r="O12">
        <v>1</v>
      </c>
      <c r="P12" s="1" t="s">
        <v>72</v>
      </c>
      <c r="Q12">
        <v>5</v>
      </c>
      <c r="R12">
        <v>5</v>
      </c>
      <c r="S12">
        <v>3</v>
      </c>
      <c r="T12">
        <v>2</v>
      </c>
      <c r="U12">
        <f t="shared" si="0"/>
        <v>5</v>
      </c>
      <c r="V12" t="s">
        <v>8</v>
      </c>
      <c r="W12">
        <v>3</v>
      </c>
      <c r="X12">
        <v>16</v>
      </c>
      <c r="Y12" t="s">
        <v>100</v>
      </c>
      <c r="Z12">
        <v>1</v>
      </c>
      <c r="AA12">
        <v>8</v>
      </c>
      <c r="AB12" t="s">
        <v>102</v>
      </c>
      <c r="AC12" s="10">
        <v>10135</v>
      </c>
      <c r="AD12" s="22">
        <v>10135</v>
      </c>
      <c r="AE12" s="24">
        <v>22365</v>
      </c>
      <c r="AF12">
        <f>AC12+AE12</f>
        <v>32500</v>
      </c>
      <c r="AG12" t="s">
        <v>8</v>
      </c>
      <c r="AH12" t="s">
        <v>8</v>
      </c>
      <c r="AI12" t="s">
        <v>8</v>
      </c>
      <c r="AJ12" s="1">
        <v>32768</v>
      </c>
      <c r="AK12" t="s">
        <v>8</v>
      </c>
      <c r="AL12" t="s">
        <v>8</v>
      </c>
      <c r="AM12" t="s">
        <v>34</v>
      </c>
      <c r="AN12" s="10">
        <v>125</v>
      </c>
      <c r="AO12">
        <v>1169</v>
      </c>
      <c r="AP12">
        <v>414</v>
      </c>
      <c r="AQ12" s="1">
        <v>64</v>
      </c>
      <c r="AR12">
        <v>400</v>
      </c>
      <c r="AS12">
        <v>160</v>
      </c>
      <c r="AT12" t="s">
        <v>50</v>
      </c>
      <c r="AU12" s="1">
        <v>24</v>
      </c>
      <c r="AV12">
        <v>376</v>
      </c>
      <c r="AW12">
        <v>120</v>
      </c>
      <c r="AX12" t="s">
        <v>50</v>
      </c>
      <c r="AY12" s="10" t="s">
        <v>28</v>
      </c>
      <c r="AZ12" t="s">
        <v>30</v>
      </c>
      <c r="BA12">
        <v>0</v>
      </c>
      <c r="BB12" t="s">
        <v>8</v>
      </c>
      <c r="BC12" t="s">
        <v>8</v>
      </c>
    </row>
    <row r="13" spans="1:55" x14ac:dyDescent="0.25">
      <c r="A13" t="s">
        <v>37</v>
      </c>
      <c r="B13" t="s">
        <v>132</v>
      </c>
      <c r="C13" t="s">
        <v>41</v>
      </c>
      <c r="D13" t="s">
        <v>94</v>
      </c>
      <c r="E13" t="s">
        <v>49</v>
      </c>
      <c r="F13" s="10">
        <v>0</v>
      </c>
      <c r="G13">
        <v>1</v>
      </c>
      <c r="H13" t="s">
        <v>202</v>
      </c>
      <c r="I13">
        <v>0</v>
      </c>
      <c r="J13" t="s">
        <v>8</v>
      </c>
      <c r="K13" t="s">
        <v>8</v>
      </c>
      <c r="L13" t="s">
        <v>8</v>
      </c>
      <c r="M13" t="s">
        <v>8</v>
      </c>
      <c r="N13" t="s">
        <v>8</v>
      </c>
      <c r="O13">
        <v>0</v>
      </c>
      <c r="P13" s="1" t="s">
        <v>72</v>
      </c>
      <c r="Q13">
        <v>5</v>
      </c>
      <c r="R13">
        <v>5</v>
      </c>
      <c r="S13">
        <v>3</v>
      </c>
      <c r="T13">
        <v>2</v>
      </c>
      <c r="U13">
        <f t="shared" si="0"/>
        <v>5</v>
      </c>
      <c r="V13" t="s">
        <v>8</v>
      </c>
      <c r="W13">
        <v>3</v>
      </c>
      <c r="X13">
        <v>16</v>
      </c>
      <c r="Y13" t="s">
        <v>100</v>
      </c>
      <c r="Z13">
        <v>1</v>
      </c>
      <c r="AA13">
        <v>8</v>
      </c>
      <c r="AB13" t="s">
        <v>102</v>
      </c>
      <c r="AC13" s="10" t="s">
        <v>8</v>
      </c>
      <c r="AD13" s="22">
        <v>5881</v>
      </c>
      <c r="AE13" s="24">
        <v>26619</v>
      </c>
      <c r="AF13" t="s">
        <v>8</v>
      </c>
      <c r="AG13" t="s">
        <v>8</v>
      </c>
      <c r="AH13" t="s">
        <v>8</v>
      </c>
      <c r="AI13" t="s">
        <v>8</v>
      </c>
      <c r="AJ13" s="1">
        <v>32768</v>
      </c>
      <c r="AK13" t="s">
        <v>8</v>
      </c>
      <c r="AL13" t="s">
        <v>8</v>
      </c>
      <c r="AM13" t="s">
        <v>34</v>
      </c>
      <c r="AN13" s="10">
        <v>125</v>
      </c>
      <c r="AO13">
        <v>1169</v>
      </c>
      <c r="AP13">
        <v>414</v>
      </c>
      <c r="AQ13" s="1">
        <v>72</v>
      </c>
      <c r="AR13">
        <v>408</v>
      </c>
      <c r="AS13">
        <v>168</v>
      </c>
      <c r="AT13" t="s">
        <v>50</v>
      </c>
      <c r="AU13" s="1">
        <v>24</v>
      </c>
      <c r="AV13">
        <v>376</v>
      </c>
      <c r="AW13">
        <v>120</v>
      </c>
      <c r="AX13" t="s">
        <v>50</v>
      </c>
      <c r="AY13" s="10" t="s">
        <v>36</v>
      </c>
      <c r="AZ13" t="s">
        <v>30</v>
      </c>
      <c r="BA13">
        <v>1</v>
      </c>
      <c r="BB13" t="s">
        <v>40</v>
      </c>
      <c r="BC13" t="s">
        <v>27</v>
      </c>
    </row>
    <row r="14" spans="1:55" x14ac:dyDescent="0.25">
      <c r="A14" t="s">
        <v>45</v>
      </c>
      <c r="B14" t="s">
        <v>132</v>
      </c>
      <c r="C14" t="s">
        <v>42</v>
      </c>
      <c r="D14" t="s">
        <v>94</v>
      </c>
      <c r="E14" t="s">
        <v>49</v>
      </c>
      <c r="F14" s="10">
        <v>0</v>
      </c>
      <c r="G14">
        <v>1</v>
      </c>
      <c r="H14" t="s">
        <v>202</v>
      </c>
      <c r="I14">
        <v>0</v>
      </c>
      <c r="J14" t="s">
        <v>8</v>
      </c>
      <c r="K14" t="s">
        <v>8</v>
      </c>
      <c r="L14" t="s">
        <v>8</v>
      </c>
      <c r="M14" t="s">
        <v>8</v>
      </c>
      <c r="N14" t="s">
        <v>8</v>
      </c>
      <c r="O14">
        <v>0</v>
      </c>
      <c r="P14" s="1" t="s">
        <v>72</v>
      </c>
      <c r="Q14">
        <v>5</v>
      </c>
      <c r="R14">
        <v>5</v>
      </c>
      <c r="S14">
        <v>3</v>
      </c>
      <c r="T14">
        <v>2</v>
      </c>
      <c r="U14">
        <f t="shared" si="0"/>
        <v>5</v>
      </c>
      <c r="V14" t="s">
        <v>8</v>
      </c>
      <c r="W14">
        <v>3</v>
      </c>
      <c r="X14">
        <v>16</v>
      </c>
      <c r="Y14" t="s">
        <v>100</v>
      </c>
      <c r="Z14">
        <v>1</v>
      </c>
      <c r="AA14">
        <v>8</v>
      </c>
      <c r="AB14" t="s">
        <v>102</v>
      </c>
      <c r="AC14" s="10" t="s">
        <v>8</v>
      </c>
      <c r="AD14" s="22">
        <v>5881</v>
      </c>
      <c r="AE14" s="24">
        <v>26619</v>
      </c>
      <c r="AF14" t="s">
        <v>8</v>
      </c>
      <c r="AG14" t="s">
        <v>8</v>
      </c>
      <c r="AH14" t="s">
        <v>8</v>
      </c>
      <c r="AI14" t="s">
        <v>8</v>
      </c>
      <c r="AJ14" s="1">
        <v>32768</v>
      </c>
      <c r="AK14" t="s">
        <v>8</v>
      </c>
      <c r="AL14" t="s">
        <v>8</v>
      </c>
      <c r="AM14" t="s">
        <v>34</v>
      </c>
      <c r="AN14" s="10">
        <v>125</v>
      </c>
      <c r="AO14">
        <v>1169</v>
      </c>
      <c r="AP14">
        <v>414</v>
      </c>
      <c r="AQ14" s="1">
        <v>72</v>
      </c>
      <c r="AR14">
        <v>408</v>
      </c>
      <c r="AS14">
        <v>168</v>
      </c>
      <c r="AT14" t="s">
        <v>50</v>
      </c>
      <c r="AU14" s="1">
        <v>16</v>
      </c>
      <c r="AV14">
        <v>368</v>
      </c>
      <c r="AW14">
        <v>112</v>
      </c>
      <c r="AX14" t="s">
        <v>50</v>
      </c>
      <c r="AY14" s="10" t="s">
        <v>36</v>
      </c>
      <c r="AZ14" t="s">
        <v>48</v>
      </c>
      <c r="BA14">
        <v>1</v>
      </c>
      <c r="BB14" t="s">
        <v>40</v>
      </c>
      <c r="BC14" t="s">
        <v>27</v>
      </c>
    </row>
    <row r="15" spans="1:55" x14ac:dyDescent="0.25">
      <c r="A15" t="s">
        <v>46</v>
      </c>
      <c r="B15" t="s">
        <v>132</v>
      </c>
      <c r="C15" t="s">
        <v>43</v>
      </c>
      <c r="D15" t="s">
        <v>95</v>
      </c>
      <c r="E15" t="s">
        <v>50</v>
      </c>
      <c r="F15" s="10">
        <v>0</v>
      </c>
      <c r="G15">
        <v>0</v>
      </c>
      <c r="H15" t="s">
        <v>8</v>
      </c>
      <c r="I15">
        <v>1</v>
      </c>
      <c r="J15" t="s">
        <v>152</v>
      </c>
      <c r="K15">
        <v>0</v>
      </c>
      <c r="L15">
        <v>0</v>
      </c>
      <c r="M15">
        <v>0</v>
      </c>
      <c r="N15">
        <v>0</v>
      </c>
      <c r="O15">
        <v>1</v>
      </c>
      <c r="P15" s="1" t="s">
        <v>72</v>
      </c>
      <c r="Q15">
        <v>5</v>
      </c>
      <c r="R15">
        <v>5</v>
      </c>
      <c r="S15">
        <v>3</v>
      </c>
      <c r="T15">
        <v>2</v>
      </c>
      <c r="U15">
        <f t="shared" si="0"/>
        <v>5</v>
      </c>
      <c r="V15" t="s">
        <v>8</v>
      </c>
      <c r="W15">
        <v>3</v>
      </c>
      <c r="X15">
        <v>16</v>
      </c>
      <c r="Y15" t="s">
        <v>100</v>
      </c>
      <c r="Z15">
        <v>1</v>
      </c>
      <c r="AA15">
        <v>8</v>
      </c>
      <c r="AB15" t="s">
        <v>102</v>
      </c>
      <c r="AC15" s="10">
        <v>13843</v>
      </c>
      <c r="AD15" s="22">
        <v>13843</v>
      </c>
      <c r="AE15" s="24">
        <v>18657</v>
      </c>
      <c r="AF15">
        <f t="shared" ref="AF15:AF24" si="1">AC15+AE15</f>
        <v>32500</v>
      </c>
      <c r="AG15" t="s">
        <v>8</v>
      </c>
      <c r="AH15" t="s">
        <v>8</v>
      </c>
      <c r="AI15" t="s">
        <v>8</v>
      </c>
      <c r="AJ15" s="1">
        <v>32768</v>
      </c>
      <c r="AK15" t="s">
        <v>8</v>
      </c>
      <c r="AL15" t="s">
        <v>8</v>
      </c>
      <c r="AM15" t="s">
        <v>34</v>
      </c>
      <c r="AN15" s="10">
        <v>125</v>
      </c>
      <c r="AO15">
        <v>1169</v>
      </c>
      <c r="AP15">
        <v>414</v>
      </c>
      <c r="AQ15" s="1">
        <v>80</v>
      </c>
      <c r="AR15">
        <v>416</v>
      </c>
      <c r="AS15">
        <v>176</v>
      </c>
      <c r="AT15" t="s">
        <v>50</v>
      </c>
      <c r="AU15" s="1">
        <v>8</v>
      </c>
      <c r="AV15">
        <v>376</v>
      </c>
      <c r="AW15">
        <v>104</v>
      </c>
      <c r="AX15" t="s">
        <v>50</v>
      </c>
      <c r="AY15" s="10" t="s">
        <v>28</v>
      </c>
      <c r="AZ15" t="s">
        <v>30</v>
      </c>
      <c r="BA15">
        <v>0</v>
      </c>
      <c r="BB15" t="s">
        <v>8</v>
      </c>
      <c r="BC15" t="s">
        <v>8</v>
      </c>
    </row>
    <row r="16" spans="1:55" s="7" customFormat="1" x14ac:dyDescent="0.25">
      <c r="A16" s="7" t="s">
        <v>47</v>
      </c>
      <c r="B16" s="7" t="s">
        <v>132</v>
      </c>
      <c r="C16" s="7" t="s">
        <v>44</v>
      </c>
      <c r="D16" s="7" t="s">
        <v>95</v>
      </c>
      <c r="E16" s="7" t="s">
        <v>50</v>
      </c>
      <c r="F16" s="11">
        <v>0</v>
      </c>
      <c r="G16" s="7">
        <v>0</v>
      </c>
      <c r="H16" s="7" t="s">
        <v>8</v>
      </c>
      <c r="I16" s="7">
        <v>1</v>
      </c>
      <c r="J16" s="7" t="s">
        <v>152</v>
      </c>
      <c r="K16" s="7">
        <v>0</v>
      </c>
      <c r="L16" s="7">
        <v>0</v>
      </c>
      <c r="M16" s="7">
        <v>0</v>
      </c>
      <c r="N16" s="7">
        <v>0</v>
      </c>
      <c r="O16" s="7">
        <v>1</v>
      </c>
      <c r="P16" s="8" t="s">
        <v>72</v>
      </c>
      <c r="Q16" s="7">
        <v>5</v>
      </c>
      <c r="R16" s="7">
        <v>5</v>
      </c>
      <c r="S16" s="7">
        <v>3</v>
      </c>
      <c r="T16" s="7">
        <v>2</v>
      </c>
      <c r="U16" s="7">
        <f t="shared" si="0"/>
        <v>5</v>
      </c>
      <c r="V16" s="7" t="s">
        <v>8</v>
      </c>
      <c r="W16" s="7">
        <v>3</v>
      </c>
      <c r="X16" s="7">
        <v>16</v>
      </c>
      <c r="Y16" s="7" t="s">
        <v>100</v>
      </c>
      <c r="Z16" s="7">
        <v>1</v>
      </c>
      <c r="AA16" s="7">
        <v>8</v>
      </c>
      <c r="AB16" s="7" t="s">
        <v>102</v>
      </c>
      <c r="AC16" s="11">
        <v>13843</v>
      </c>
      <c r="AD16" s="23">
        <v>13843</v>
      </c>
      <c r="AE16" s="25">
        <v>18657</v>
      </c>
      <c r="AF16" s="7">
        <f t="shared" si="1"/>
        <v>32500</v>
      </c>
      <c r="AG16" s="7" t="s">
        <v>8</v>
      </c>
      <c r="AH16" s="7" t="s">
        <v>8</v>
      </c>
      <c r="AI16" s="7" t="s">
        <v>8</v>
      </c>
      <c r="AJ16" s="8">
        <v>32768</v>
      </c>
      <c r="AK16" s="7" t="s">
        <v>8</v>
      </c>
      <c r="AL16" s="7" t="s">
        <v>8</v>
      </c>
      <c r="AM16" s="7" t="s">
        <v>34</v>
      </c>
      <c r="AN16" s="11">
        <v>125</v>
      </c>
      <c r="AO16" s="7">
        <v>1169</v>
      </c>
      <c r="AP16" s="7">
        <v>414</v>
      </c>
      <c r="AQ16" s="8">
        <v>80</v>
      </c>
      <c r="AR16" s="7">
        <v>416</v>
      </c>
      <c r="AS16" s="7">
        <v>176</v>
      </c>
      <c r="AT16" s="7" t="s">
        <v>50</v>
      </c>
      <c r="AU16" s="8">
        <v>16</v>
      </c>
      <c r="AV16" s="7">
        <v>368</v>
      </c>
      <c r="AW16" s="7">
        <v>112</v>
      </c>
      <c r="AX16" s="7" t="s">
        <v>50</v>
      </c>
      <c r="AY16" s="11" t="s">
        <v>68</v>
      </c>
      <c r="AZ16" s="7" t="s">
        <v>48</v>
      </c>
      <c r="BA16" s="7">
        <v>0</v>
      </c>
      <c r="BB16" s="7" t="s">
        <v>8</v>
      </c>
      <c r="BC16" s="7" t="s">
        <v>8</v>
      </c>
    </row>
    <row r="17" spans="1:55" x14ac:dyDescent="0.25">
      <c r="A17" t="s">
        <v>51</v>
      </c>
      <c r="B17" t="s">
        <v>132</v>
      </c>
      <c r="C17" t="s">
        <v>62</v>
      </c>
      <c r="D17" t="s">
        <v>92</v>
      </c>
      <c r="E17" t="s">
        <v>66</v>
      </c>
      <c r="F17" s="10">
        <v>0</v>
      </c>
      <c r="G17">
        <v>0</v>
      </c>
      <c r="H17" t="s">
        <v>8</v>
      </c>
      <c r="I17">
        <v>1</v>
      </c>
      <c r="J17" t="s">
        <v>151</v>
      </c>
      <c r="K17">
        <v>0</v>
      </c>
      <c r="L17">
        <v>0</v>
      </c>
      <c r="M17">
        <v>0</v>
      </c>
      <c r="N17">
        <v>0</v>
      </c>
      <c r="O17">
        <v>1</v>
      </c>
      <c r="P17" s="1" t="s">
        <v>72</v>
      </c>
      <c r="Q17">
        <v>5</v>
      </c>
      <c r="R17" s="5">
        <v>10</v>
      </c>
      <c r="S17">
        <v>3</v>
      </c>
      <c r="T17">
        <v>2</v>
      </c>
      <c r="U17">
        <f t="shared" si="0"/>
        <v>5</v>
      </c>
      <c r="V17" t="s">
        <v>8</v>
      </c>
      <c r="W17">
        <v>3</v>
      </c>
      <c r="X17">
        <v>16</v>
      </c>
      <c r="Y17" t="s">
        <v>100</v>
      </c>
      <c r="Z17">
        <v>1</v>
      </c>
      <c r="AA17">
        <v>8</v>
      </c>
      <c r="AB17" t="s">
        <v>102</v>
      </c>
      <c r="AC17" s="10">
        <v>10135</v>
      </c>
      <c r="AD17" s="22">
        <v>10135</v>
      </c>
      <c r="AE17" s="24">
        <v>22365</v>
      </c>
      <c r="AF17">
        <f t="shared" si="1"/>
        <v>32500</v>
      </c>
      <c r="AG17" t="s">
        <v>8</v>
      </c>
      <c r="AH17" t="s">
        <v>8</v>
      </c>
      <c r="AI17" t="s">
        <v>8</v>
      </c>
      <c r="AJ17" s="1">
        <v>32768</v>
      </c>
      <c r="AK17" t="s">
        <v>8</v>
      </c>
      <c r="AL17" t="s">
        <v>8</v>
      </c>
      <c r="AM17" t="s">
        <v>34</v>
      </c>
      <c r="AN17" s="10">
        <v>125</v>
      </c>
      <c r="AO17">
        <v>1169</v>
      </c>
      <c r="AP17">
        <v>414</v>
      </c>
      <c r="AQ17" s="1">
        <v>64</v>
      </c>
      <c r="AR17">
        <v>400</v>
      </c>
      <c r="AS17">
        <v>160</v>
      </c>
      <c r="AT17" t="s">
        <v>50</v>
      </c>
      <c r="AU17" s="4">
        <v>8</v>
      </c>
      <c r="AV17">
        <v>368</v>
      </c>
      <c r="AW17">
        <v>96</v>
      </c>
      <c r="AX17" t="s">
        <v>50</v>
      </c>
      <c r="AY17" s="10" t="s">
        <v>68</v>
      </c>
      <c r="AZ17" t="s">
        <v>76</v>
      </c>
      <c r="BA17">
        <v>0</v>
      </c>
      <c r="BB17" t="s">
        <v>8</v>
      </c>
      <c r="BC17" t="s">
        <v>8</v>
      </c>
    </row>
    <row r="18" spans="1:55" x14ac:dyDescent="0.25">
      <c r="A18" t="s">
        <v>52</v>
      </c>
      <c r="B18" t="s">
        <v>132</v>
      </c>
      <c r="C18" t="s">
        <v>62</v>
      </c>
      <c r="D18" t="s">
        <v>96</v>
      </c>
      <c r="E18" t="s">
        <v>50</v>
      </c>
      <c r="F18" s="10">
        <v>0</v>
      </c>
      <c r="G18">
        <v>0</v>
      </c>
      <c r="H18" t="s">
        <v>8</v>
      </c>
      <c r="I18">
        <v>1</v>
      </c>
      <c r="J18" t="s">
        <v>151</v>
      </c>
      <c r="K18">
        <v>0</v>
      </c>
      <c r="L18">
        <v>0</v>
      </c>
      <c r="M18">
        <v>0</v>
      </c>
      <c r="N18">
        <v>0</v>
      </c>
      <c r="O18">
        <v>1</v>
      </c>
      <c r="P18" s="1" t="s">
        <v>72</v>
      </c>
      <c r="Q18">
        <v>5</v>
      </c>
      <c r="R18">
        <v>5</v>
      </c>
      <c r="S18">
        <v>3</v>
      </c>
      <c r="T18">
        <v>2</v>
      </c>
      <c r="U18">
        <f t="shared" si="0"/>
        <v>5</v>
      </c>
      <c r="V18" t="s">
        <v>8</v>
      </c>
      <c r="W18">
        <v>3</v>
      </c>
      <c r="X18">
        <v>16</v>
      </c>
      <c r="Y18" t="s">
        <v>100</v>
      </c>
      <c r="Z18">
        <v>1</v>
      </c>
      <c r="AA18">
        <v>8</v>
      </c>
      <c r="AB18" t="s">
        <v>102</v>
      </c>
      <c r="AC18" s="10">
        <v>10135</v>
      </c>
      <c r="AD18" s="22">
        <v>10135</v>
      </c>
      <c r="AE18" s="24">
        <v>22365</v>
      </c>
      <c r="AF18">
        <f t="shared" si="1"/>
        <v>32500</v>
      </c>
      <c r="AG18" t="s">
        <v>8</v>
      </c>
      <c r="AH18" t="s">
        <v>8</v>
      </c>
      <c r="AI18" t="s">
        <v>8</v>
      </c>
      <c r="AJ18" s="1">
        <v>32768</v>
      </c>
      <c r="AK18" t="s">
        <v>8</v>
      </c>
      <c r="AL18" t="s">
        <v>8</v>
      </c>
      <c r="AM18" t="s">
        <v>34</v>
      </c>
      <c r="AN18" s="10">
        <v>125</v>
      </c>
      <c r="AO18">
        <v>1169</v>
      </c>
      <c r="AP18">
        <v>414</v>
      </c>
      <c r="AQ18" s="1">
        <v>64</v>
      </c>
      <c r="AR18">
        <v>400</v>
      </c>
      <c r="AS18">
        <v>160</v>
      </c>
      <c r="AT18" t="s">
        <v>50</v>
      </c>
      <c r="AU18" s="1">
        <v>24</v>
      </c>
      <c r="AV18">
        <v>384</v>
      </c>
      <c r="AW18">
        <v>120</v>
      </c>
      <c r="AX18" t="s">
        <v>50</v>
      </c>
      <c r="AY18" s="10" t="s">
        <v>68</v>
      </c>
      <c r="AZ18" t="s">
        <v>73</v>
      </c>
      <c r="BA18">
        <v>0</v>
      </c>
      <c r="BB18" t="s">
        <v>8</v>
      </c>
      <c r="BC18" t="s">
        <v>8</v>
      </c>
    </row>
    <row r="19" spans="1:55" x14ac:dyDescent="0.25">
      <c r="A19" t="s">
        <v>53</v>
      </c>
      <c r="B19" t="s">
        <v>132</v>
      </c>
      <c r="C19" t="s">
        <v>63</v>
      </c>
      <c r="D19" t="s">
        <v>97</v>
      </c>
      <c r="E19" t="s">
        <v>50</v>
      </c>
      <c r="F19" s="10">
        <v>0</v>
      </c>
      <c r="G19">
        <v>0</v>
      </c>
      <c r="H19" t="s">
        <v>8</v>
      </c>
      <c r="I19">
        <v>1</v>
      </c>
      <c r="J19" t="s">
        <v>151</v>
      </c>
      <c r="K19">
        <v>0</v>
      </c>
      <c r="L19">
        <v>0</v>
      </c>
      <c r="M19">
        <v>0</v>
      </c>
      <c r="N19">
        <v>0</v>
      </c>
      <c r="O19">
        <v>1</v>
      </c>
      <c r="P19" s="1" t="s">
        <v>72</v>
      </c>
      <c r="Q19">
        <v>5</v>
      </c>
      <c r="R19">
        <v>5</v>
      </c>
      <c r="S19">
        <v>3</v>
      </c>
      <c r="T19">
        <v>2</v>
      </c>
      <c r="U19">
        <f t="shared" si="0"/>
        <v>5</v>
      </c>
      <c r="V19" t="s">
        <v>8</v>
      </c>
      <c r="W19">
        <v>3</v>
      </c>
      <c r="X19">
        <v>16</v>
      </c>
      <c r="Y19" t="s">
        <v>100</v>
      </c>
      <c r="Z19">
        <v>1</v>
      </c>
      <c r="AA19">
        <v>8</v>
      </c>
      <c r="AB19" t="s">
        <v>102</v>
      </c>
      <c r="AC19" s="10">
        <v>10999</v>
      </c>
      <c r="AD19" s="22">
        <v>10999</v>
      </c>
      <c r="AE19" s="24">
        <v>21501</v>
      </c>
      <c r="AF19">
        <f t="shared" si="1"/>
        <v>32500</v>
      </c>
      <c r="AG19" t="s">
        <v>8</v>
      </c>
      <c r="AH19" t="s">
        <v>8</v>
      </c>
      <c r="AI19" t="s">
        <v>8</v>
      </c>
      <c r="AJ19" s="1">
        <v>32768</v>
      </c>
      <c r="AK19" t="s">
        <v>8</v>
      </c>
      <c r="AL19" t="s">
        <v>8</v>
      </c>
      <c r="AM19" t="s">
        <v>34</v>
      </c>
      <c r="AN19" s="10">
        <v>125</v>
      </c>
      <c r="AO19">
        <v>1169</v>
      </c>
      <c r="AP19">
        <v>414</v>
      </c>
      <c r="AQ19" s="1">
        <v>64</v>
      </c>
      <c r="AR19">
        <v>400</v>
      </c>
      <c r="AS19">
        <v>176</v>
      </c>
      <c r="AT19" t="s">
        <v>50</v>
      </c>
      <c r="AU19" s="1">
        <v>24</v>
      </c>
      <c r="AV19">
        <v>384</v>
      </c>
      <c r="AW19">
        <v>112</v>
      </c>
      <c r="AX19" t="s">
        <v>50</v>
      </c>
      <c r="AY19" s="10" t="s">
        <v>68</v>
      </c>
      <c r="AZ19" t="s">
        <v>73</v>
      </c>
      <c r="BA19">
        <v>0</v>
      </c>
      <c r="BB19" t="s">
        <v>8</v>
      </c>
      <c r="BC19" t="s">
        <v>8</v>
      </c>
    </row>
    <row r="20" spans="1:55" x14ac:dyDescent="0.25">
      <c r="A20" t="s">
        <v>58</v>
      </c>
      <c r="B20" t="s">
        <v>132</v>
      </c>
      <c r="C20" t="s">
        <v>63</v>
      </c>
      <c r="D20" t="s">
        <v>97</v>
      </c>
      <c r="E20" t="s">
        <v>50</v>
      </c>
      <c r="F20" s="10">
        <v>0</v>
      </c>
      <c r="G20">
        <v>0</v>
      </c>
      <c r="H20" t="s">
        <v>8</v>
      </c>
      <c r="I20">
        <v>1</v>
      </c>
      <c r="J20" t="s">
        <v>151</v>
      </c>
      <c r="K20">
        <v>0</v>
      </c>
      <c r="L20">
        <v>0</v>
      </c>
      <c r="M20">
        <v>0</v>
      </c>
      <c r="N20">
        <v>0</v>
      </c>
      <c r="O20">
        <v>1</v>
      </c>
      <c r="P20" s="1" t="s">
        <v>72</v>
      </c>
      <c r="Q20">
        <v>5</v>
      </c>
      <c r="R20">
        <v>5</v>
      </c>
      <c r="S20">
        <v>3</v>
      </c>
      <c r="T20">
        <v>2</v>
      </c>
      <c r="U20">
        <f t="shared" si="0"/>
        <v>5</v>
      </c>
      <c r="V20" t="s">
        <v>8</v>
      </c>
      <c r="W20">
        <v>3</v>
      </c>
      <c r="X20">
        <v>16</v>
      </c>
      <c r="Y20" t="s">
        <v>100</v>
      </c>
      <c r="Z20">
        <v>1</v>
      </c>
      <c r="AA20">
        <v>8</v>
      </c>
      <c r="AB20" t="s">
        <v>102</v>
      </c>
      <c r="AC20" s="10">
        <v>11843</v>
      </c>
      <c r="AD20" s="22">
        <v>11843</v>
      </c>
      <c r="AE20" s="24">
        <v>20657</v>
      </c>
      <c r="AF20">
        <f t="shared" si="1"/>
        <v>32500</v>
      </c>
      <c r="AG20" t="s">
        <v>8</v>
      </c>
      <c r="AH20" t="s">
        <v>8</v>
      </c>
      <c r="AI20" t="s">
        <v>8</v>
      </c>
      <c r="AJ20" s="1">
        <v>32768</v>
      </c>
      <c r="AK20" t="s">
        <v>8</v>
      </c>
      <c r="AL20" t="s">
        <v>8</v>
      </c>
      <c r="AM20" t="s">
        <v>34</v>
      </c>
      <c r="AN20" s="10">
        <v>125</v>
      </c>
      <c r="AO20">
        <v>1169</v>
      </c>
      <c r="AP20">
        <v>414</v>
      </c>
      <c r="AQ20" s="1">
        <v>64</v>
      </c>
      <c r="AR20">
        <v>400</v>
      </c>
      <c r="AS20">
        <v>192</v>
      </c>
      <c r="AT20" t="s">
        <v>50</v>
      </c>
      <c r="AU20" s="1">
        <v>24</v>
      </c>
      <c r="AV20">
        <v>384</v>
      </c>
      <c r="AW20">
        <v>104</v>
      </c>
      <c r="AX20" t="s">
        <v>50</v>
      </c>
      <c r="AY20" s="10" t="s">
        <v>68</v>
      </c>
      <c r="AZ20" t="s">
        <v>73</v>
      </c>
      <c r="BA20">
        <v>0</v>
      </c>
      <c r="BB20" t="s">
        <v>8</v>
      </c>
      <c r="BC20" t="s">
        <v>8</v>
      </c>
    </row>
    <row r="21" spans="1:55" x14ac:dyDescent="0.25">
      <c r="A21" t="s">
        <v>59</v>
      </c>
      <c r="B21" t="s">
        <v>132</v>
      </c>
      <c r="C21" t="s">
        <v>64</v>
      </c>
      <c r="D21" t="s">
        <v>97</v>
      </c>
      <c r="E21" t="s">
        <v>50</v>
      </c>
      <c r="F21" s="10">
        <v>0</v>
      </c>
      <c r="G21">
        <v>0</v>
      </c>
      <c r="H21" t="s">
        <v>8</v>
      </c>
      <c r="I21">
        <v>1</v>
      </c>
      <c r="J21" t="s">
        <v>151</v>
      </c>
      <c r="K21">
        <v>0</v>
      </c>
      <c r="L21">
        <v>0</v>
      </c>
      <c r="M21">
        <v>0</v>
      </c>
      <c r="N21">
        <v>0</v>
      </c>
      <c r="O21">
        <v>1</v>
      </c>
      <c r="P21" s="1" t="s">
        <v>72</v>
      </c>
      <c r="Q21">
        <v>5</v>
      </c>
      <c r="R21">
        <v>5</v>
      </c>
      <c r="S21">
        <v>3</v>
      </c>
      <c r="T21">
        <v>2</v>
      </c>
      <c r="U21">
        <f t="shared" si="0"/>
        <v>5</v>
      </c>
      <c r="V21" t="s">
        <v>8</v>
      </c>
      <c r="W21">
        <v>3</v>
      </c>
      <c r="X21">
        <v>16</v>
      </c>
      <c r="Y21" t="s">
        <v>100</v>
      </c>
      <c r="Z21">
        <v>1</v>
      </c>
      <c r="AA21">
        <v>8</v>
      </c>
      <c r="AB21" t="s">
        <v>102</v>
      </c>
      <c r="AC21" s="10">
        <v>10473</v>
      </c>
      <c r="AD21" s="22">
        <v>10473</v>
      </c>
      <c r="AE21" s="24">
        <v>22027</v>
      </c>
      <c r="AF21">
        <f t="shared" si="1"/>
        <v>32500</v>
      </c>
      <c r="AG21" t="s">
        <v>8</v>
      </c>
      <c r="AH21" t="s">
        <v>8</v>
      </c>
      <c r="AI21" t="s">
        <v>8</v>
      </c>
      <c r="AJ21" s="1">
        <v>32768</v>
      </c>
      <c r="AK21" t="s">
        <v>8</v>
      </c>
      <c r="AL21" t="s">
        <v>8</v>
      </c>
      <c r="AM21" t="s">
        <v>34</v>
      </c>
      <c r="AN21" s="10">
        <v>125</v>
      </c>
      <c r="AO21">
        <v>1169</v>
      </c>
      <c r="AP21">
        <v>414</v>
      </c>
      <c r="AQ21" s="1">
        <v>64</v>
      </c>
      <c r="AR21">
        <v>416</v>
      </c>
      <c r="AS21">
        <v>160</v>
      </c>
      <c r="AT21" t="s">
        <v>50</v>
      </c>
      <c r="AU21" s="1">
        <v>24</v>
      </c>
      <c r="AV21">
        <v>376</v>
      </c>
      <c r="AW21">
        <v>120</v>
      </c>
      <c r="AX21" t="s">
        <v>50</v>
      </c>
      <c r="AY21" s="10" t="s">
        <v>68</v>
      </c>
      <c r="AZ21" t="s">
        <v>73</v>
      </c>
      <c r="BA21">
        <v>0</v>
      </c>
      <c r="BB21" t="s">
        <v>8</v>
      </c>
      <c r="BC21" t="s">
        <v>8</v>
      </c>
    </row>
    <row r="22" spans="1:55" x14ac:dyDescent="0.25">
      <c r="A22" t="s">
        <v>60</v>
      </c>
      <c r="B22" t="s">
        <v>132</v>
      </c>
      <c r="C22" t="s">
        <v>64</v>
      </c>
      <c r="D22" t="s">
        <v>97</v>
      </c>
      <c r="E22" t="s">
        <v>50</v>
      </c>
      <c r="F22" s="10">
        <v>0</v>
      </c>
      <c r="G22">
        <v>0</v>
      </c>
      <c r="H22" t="s">
        <v>8</v>
      </c>
      <c r="I22">
        <v>1</v>
      </c>
      <c r="J22" t="s">
        <v>151</v>
      </c>
      <c r="K22">
        <v>0</v>
      </c>
      <c r="L22">
        <v>0</v>
      </c>
      <c r="M22">
        <v>0</v>
      </c>
      <c r="N22">
        <v>0</v>
      </c>
      <c r="O22">
        <v>1</v>
      </c>
      <c r="P22" s="1" t="s">
        <v>72</v>
      </c>
      <c r="Q22">
        <v>5</v>
      </c>
      <c r="R22">
        <v>5</v>
      </c>
      <c r="S22">
        <v>3</v>
      </c>
      <c r="T22">
        <v>2</v>
      </c>
      <c r="U22">
        <f t="shared" si="0"/>
        <v>5</v>
      </c>
      <c r="V22" t="s">
        <v>8</v>
      </c>
      <c r="W22">
        <v>3</v>
      </c>
      <c r="X22">
        <v>16</v>
      </c>
      <c r="Y22" t="s">
        <v>100</v>
      </c>
      <c r="Z22">
        <v>1</v>
      </c>
      <c r="AA22">
        <v>8</v>
      </c>
      <c r="AB22" t="s">
        <v>102</v>
      </c>
      <c r="AC22" s="10">
        <v>10825</v>
      </c>
      <c r="AD22" s="22">
        <v>10825</v>
      </c>
      <c r="AE22" s="24">
        <v>21675</v>
      </c>
      <c r="AF22">
        <f t="shared" si="1"/>
        <v>32500</v>
      </c>
      <c r="AG22" t="s">
        <v>8</v>
      </c>
      <c r="AH22" t="s">
        <v>8</v>
      </c>
      <c r="AI22" t="s">
        <v>8</v>
      </c>
      <c r="AJ22" s="1">
        <v>32768</v>
      </c>
      <c r="AK22" t="s">
        <v>8</v>
      </c>
      <c r="AL22" t="s">
        <v>8</v>
      </c>
      <c r="AM22" t="s">
        <v>34</v>
      </c>
      <c r="AN22" s="10">
        <v>125</v>
      </c>
      <c r="AO22">
        <v>1169</v>
      </c>
      <c r="AP22">
        <v>414</v>
      </c>
      <c r="AQ22" s="1">
        <v>64</v>
      </c>
      <c r="AR22">
        <v>432</v>
      </c>
      <c r="AS22">
        <v>160</v>
      </c>
      <c r="AT22" t="s">
        <v>50</v>
      </c>
      <c r="AU22" s="1">
        <v>24</v>
      </c>
      <c r="AV22">
        <v>368</v>
      </c>
      <c r="AW22">
        <v>120</v>
      </c>
      <c r="AX22" t="s">
        <v>50</v>
      </c>
      <c r="AY22" s="10" t="s">
        <v>68</v>
      </c>
      <c r="AZ22" t="s">
        <v>73</v>
      </c>
      <c r="BA22">
        <v>0</v>
      </c>
      <c r="BB22" t="s">
        <v>8</v>
      </c>
      <c r="BC22" t="s">
        <v>8</v>
      </c>
    </row>
    <row r="23" spans="1:55" x14ac:dyDescent="0.25">
      <c r="A23" t="s">
        <v>61</v>
      </c>
      <c r="B23" t="s">
        <v>132</v>
      </c>
      <c r="C23" t="s">
        <v>65</v>
      </c>
      <c r="D23" t="s">
        <v>97</v>
      </c>
      <c r="E23" t="s">
        <v>50</v>
      </c>
      <c r="F23" s="10">
        <v>0</v>
      </c>
      <c r="G23">
        <v>0</v>
      </c>
      <c r="H23" t="s">
        <v>8</v>
      </c>
      <c r="I23">
        <v>1</v>
      </c>
      <c r="J23" t="s">
        <v>151</v>
      </c>
      <c r="K23">
        <v>0</v>
      </c>
      <c r="L23">
        <v>0</v>
      </c>
      <c r="M23">
        <v>0</v>
      </c>
      <c r="N23">
        <v>0</v>
      </c>
      <c r="O23">
        <v>1</v>
      </c>
      <c r="P23" s="1" t="s">
        <v>72</v>
      </c>
      <c r="Q23">
        <v>5</v>
      </c>
      <c r="R23">
        <v>5</v>
      </c>
      <c r="S23">
        <v>3</v>
      </c>
      <c r="T23">
        <v>2</v>
      </c>
      <c r="U23">
        <f t="shared" si="0"/>
        <v>5</v>
      </c>
      <c r="V23" t="s">
        <v>8</v>
      </c>
      <c r="W23">
        <v>3</v>
      </c>
      <c r="X23">
        <v>16</v>
      </c>
      <c r="Y23" t="s">
        <v>100</v>
      </c>
      <c r="Z23">
        <v>1</v>
      </c>
      <c r="AA23">
        <v>8</v>
      </c>
      <c r="AB23" t="s">
        <v>102</v>
      </c>
      <c r="AC23" s="10">
        <v>12317</v>
      </c>
      <c r="AD23" s="22">
        <v>12317</v>
      </c>
      <c r="AE23" s="24">
        <v>20183</v>
      </c>
      <c r="AF23">
        <f t="shared" si="1"/>
        <v>32500</v>
      </c>
      <c r="AG23" t="s">
        <v>8</v>
      </c>
      <c r="AH23" t="s">
        <v>8</v>
      </c>
      <c r="AI23" t="s">
        <v>8</v>
      </c>
      <c r="AJ23" s="1">
        <v>32768</v>
      </c>
      <c r="AK23" t="s">
        <v>8</v>
      </c>
      <c r="AL23" t="s">
        <v>8</v>
      </c>
      <c r="AM23" t="s">
        <v>34</v>
      </c>
      <c r="AN23" s="10">
        <v>125</v>
      </c>
      <c r="AO23">
        <v>1169</v>
      </c>
      <c r="AP23">
        <v>414</v>
      </c>
      <c r="AQ23" s="1">
        <v>80</v>
      </c>
      <c r="AR23">
        <v>400</v>
      </c>
      <c r="AS23">
        <v>160</v>
      </c>
      <c r="AT23" t="s">
        <v>50</v>
      </c>
      <c r="AU23" s="1">
        <v>16</v>
      </c>
      <c r="AV23">
        <v>384</v>
      </c>
      <c r="AW23">
        <v>120</v>
      </c>
      <c r="AX23" t="s">
        <v>50</v>
      </c>
      <c r="AY23" s="10" t="s">
        <v>68</v>
      </c>
      <c r="AZ23" t="s">
        <v>73</v>
      </c>
      <c r="BA23">
        <v>0</v>
      </c>
      <c r="BB23" t="s">
        <v>8</v>
      </c>
      <c r="BC23" t="s">
        <v>8</v>
      </c>
    </row>
    <row r="24" spans="1:55" x14ac:dyDescent="0.25">
      <c r="A24" t="s">
        <v>67</v>
      </c>
      <c r="B24" t="s">
        <v>132</v>
      </c>
      <c r="C24" t="s">
        <v>65</v>
      </c>
      <c r="D24" t="s">
        <v>97</v>
      </c>
      <c r="E24" t="s">
        <v>50</v>
      </c>
      <c r="F24" s="10">
        <v>0</v>
      </c>
      <c r="G24">
        <v>0</v>
      </c>
      <c r="H24" t="s">
        <v>8</v>
      </c>
      <c r="I24">
        <v>1</v>
      </c>
      <c r="J24" t="s">
        <v>151</v>
      </c>
      <c r="K24">
        <v>0</v>
      </c>
      <c r="L24">
        <v>0</v>
      </c>
      <c r="M24">
        <v>0</v>
      </c>
      <c r="N24">
        <v>0</v>
      </c>
      <c r="O24">
        <v>1</v>
      </c>
      <c r="P24" s="1" t="s">
        <v>72</v>
      </c>
      <c r="Q24">
        <v>5</v>
      </c>
      <c r="R24">
        <v>5</v>
      </c>
      <c r="S24">
        <v>3</v>
      </c>
      <c r="T24">
        <v>2</v>
      </c>
      <c r="U24">
        <f t="shared" si="0"/>
        <v>5</v>
      </c>
      <c r="V24" t="s">
        <v>8</v>
      </c>
      <c r="W24">
        <v>3</v>
      </c>
      <c r="X24">
        <v>16</v>
      </c>
      <c r="Y24" t="s">
        <v>100</v>
      </c>
      <c r="Z24">
        <v>1</v>
      </c>
      <c r="AA24">
        <v>8</v>
      </c>
      <c r="AB24" t="s">
        <v>102</v>
      </c>
      <c r="AC24" s="10">
        <v>14443</v>
      </c>
      <c r="AD24" s="22">
        <v>14443</v>
      </c>
      <c r="AE24" s="24">
        <v>18057</v>
      </c>
      <c r="AF24">
        <f t="shared" si="1"/>
        <v>32500</v>
      </c>
      <c r="AG24" t="s">
        <v>8</v>
      </c>
      <c r="AH24" t="s">
        <v>8</v>
      </c>
      <c r="AI24" t="s">
        <v>8</v>
      </c>
      <c r="AJ24" s="1">
        <v>32768</v>
      </c>
      <c r="AK24" t="s">
        <v>8</v>
      </c>
      <c r="AL24" t="s">
        <v>8</v>
      </c>
      <c r="AM24" t="s">
        <v>34</v>
      </c>
      <c r="AN24" s="10">
        <v>125</v>
      </c>
      <c r="AO24">
        <v>1169</v>
      </c>
      <c r="AP24">
        <v>414</v>
      </c>
      <c r="AQ24" s="1">
        <v>96</v>
      </c>
      <c r="AR24">
        <v>400</v>
      </c>
      <c r="AS24">
        <v>160</v>
      </c>
      <c r="AT24" t="s">
        <v>50</v>
      </c>
      <c r="AU24" s="1">
        <v>8</v>
      </c>
      <c r="AV24">
        <v>384</v>
      </c>
      <c r="AW24">
        <v>120</v>
      </c>
      <c r="AX24" t="s">
        <v>50</v>
      </c>
      <c r="AY24" s="10" t="s">
        <v>68</v>
      </c>
      <c r="AZ24" t="s">
        <v>73</v>
      </c>
      <c r="BA24">
        <v>0</v>
      </c>
      <c r="BB24" t="s">
        <v>8</v>
      </c>
      <c r="BC24" t="s">
        <v>8</v>
      </c>
    </row>
    <row r="25" spans="1:55" x14ac:dyDescent="0.25">
      <c r="A25" t="s">
        <v>105</v>
      </c>
      <c r="B25" t="s">
        <v>8</v>
      </c>
      <c r="C25" t="s">
        <v>8</v>
      </c>
      <c r="D25" t="s">
        <v>107</v>
      </c>
      <c r="E25" t="s">
        <v>108</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t="s">
        <v>8</v>
      </c>
      <c r="AC25" s="10" t="s">
        <v>8</v>
      </c>
      <c r="AD25" t="s">
        <v>8</v>
      </c>
      <c r="AE25" t="s">
        <v>8</v>
      </c>
      <c r="AF25" t="s">
        <v>8</v>
      </c>
      <c r="AG25" t="s">
        <v>8</v>
      </c>
      <c r="AH25" t="s">
        <v>8</v>
      </c>
      <c r="AI25" t="s">
        <v>8</v>
      </c>
      <c r="AJ25" s="1" t="s">
        <v>8</v>
      </c>
      <c r="AK25" t="s">
        <v>8</v>
      </c>
      <c r="AL25" t="s">
        <v>8</v>
      </c>
      <c r="AM25" t="s">
        <v>8</v>
      </c>
      <c r="AN25" s="10" t="s">
        <v>8</v>
      </c>
      <c r="AO25" t="s">
        <v>8</v>
      </c>
      <c r="AP25" t="s">
        <v>8</v>
      </c>
      <c r="AQ25" s="1" t="s">
        <v>8</v>
      </c>
      <c r="AR25" t="s">
        <v>8</v>
      </c>
      <c r="AS25" t="s">
        <v>8</v>
      </c>
      <c r="AT25" t="s">
        <v>8</v>
      </c>
      <c r="AU25" s="1" t="s">
        <v>8</v>
      </c>
      <c r="AV25" t="s">
        <v>8</v>
      </c>
      <c r="AW25" t="s">
        <v>8</v>
      </c>
      <c r="AX25" t="s">
        <v>8</v>
      </c>
      <c r="AY25" s="10" t="s">
        <v>8</v>
      </c>
      <c r="AZ25" t="s">
        <v>8</v>
      </c>
      <c r="BA25">
        <v>0</v>
      </c>
      <c r="BB25" t="s">
        <v>8</v>
      </c>
      <c r="BC25" t="s">
        <v>8</v>
      </c>
    </row>
    <row r="26" spans="1:55" s="7" customFormat="1" x14ac:dyDescent="0.25">
      <c r="A26" s="7" t="s">
        <v>105</v>
      </c>
      <c r="B26" s="7" t="s">
        <v>8</v>
      </c>
      <c r="C26" s="7" t="s">
        <v>8</v>
      </c>
      <c r="D26" s="7" t="s">
        <v>70</v>
      </c>
      <c r="E26" s="7" t="s">
        <v>109</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7" t="s">
        <v>8</v>
      </c>
      <c r="AC26" s="11" t="s">
        <v>8</v>
      </c>
      <c r="AD26" s="7" t="s">
        <v>8</v>
      </c>
      <c r="AE26" s="7" t="s">
        <v>8</v>
      </c>
      <c r="AF26" s="7" t="s">
        <v>8</v>
      </c>
      <c r="AG26" s="7" t="s">
        <v>8</v>
      </c>
      <c r="AH26" s="7" t="s">
        <v>8</v>
      </c>
      <c r="AI26" s="7" t="s">
        <v>8</v>
      </c>
      <c r="AJ26" s="8" t="s">
        <v>8</v>
      </c>
      <c r="AK26" s="7" t="s">
        <v>8</v>
      </c>
      <c r="AL26" s="7" t="s">
        <v>8</v>
      </c>
      <c r="AM26" s="7" t="s">
        <v>8</v>
      </c>
      <c r="AN26" s="11" t="s">
        <v>8</v>
      </c>
      <c r="AO26" s="7" t="s">
        <v>8</v>
      </c>
      <c r="AP26" s="7" t="s">
        <v>8</v>
      </c>
      <c r="AQ26" s="8" t="s">
        <v>8</v>
      </c>
      <c r="AR26" s="7" t="s">
        <v>8</v>
      </c>
      <c r="AS26" s="7" t="s">
        <v>8</v>
      </c>
      <c r="AT26" s="7" t="s">
        <v>8</v>
      </c>
      <c r="AU26" s="8" t="s">
        <v>8</v>
      </c>
      <c r="AV26" s="7" t="s">
        <v>8</v>
      </c>
      <c r="AW26" s="7" t="s">
        <v>8</v>
      </c>
      <c r="AX26" s="7" t="s">
        <v>8</v>
      </c>
      <c r="AY26" s="11" t="s">
        <v>8</v>
      </c>
      <c r="AZ26" s="7" t="s">
        <v>8</v>
      </c>
      <c r="BA26" s="7">
        <v>0</v>
      </c>
      <c r="BB26" s="7" t="s">
        <v>8</v>
      </c>
      <c r="BC26" s="7" t="s">
        <v>8</v>
      </c>
    </row>
    <row r="27" spans="1:55" x14ac:dyDescent="0.25">
      <c r="A27" t="s">
        <v>106</v>
      </c>
      <c r="B27" t="s">
        <v>132</v>
      </c>
      <c r="C27" t="s">
        <v>135</v>
      </c>
      <c r="D27" t="s">
        <v>113</v>
      </c>
      <c r="E27" t="s">
        <v>124</v>
      </c>
      <c r="F27" s="10">
        <v>0</v>
      </c>
      <c r="G27">
        <v>0</v>
      </c>
      <c r="H27" t="s">
        <v>8</v>
      </c>
      <c r="I27">
        <v>1</v>
      </c>
      <c r="J27" t="s">
        <v>148</v>
      </c>
      <c r="K27">
        <v>0</v>
      </c>
      <c r="L27">
        <v>0</v>
      </c>
      <c r="M27">
        <v>0</v>
      </c>
      <c r="N27">
        <v>0</v>
      </c>
      <c r="O27">
        <v>0</v>
      </c>
      <c r="P27" s="1" t="s">
        <v>72</v>
      </c>
      <c r="Q27">
        <v>5</v>
      </c>
      <c r="R27">
        <v>5</v>
      </c>
      <c r="S27">
        <v>3</v>
      </c>
      <c r="T27">
        <v>2</v>
      </c>
      <c r="U27">
        <f t="shared" ref="U27:U34" si="2" xml:space="preserve"> S27 + T27</f>
        <v>5</v>
      </c>
      <c r="V27" t="s">
        <v>8</v>
      </c>
      <c r="W27">
        <v>3</v>
      </c>
      <c r="X27">
        <v>16</v>
      </c>
      <c r="Y27" t="s">
        <v>100</v>
      </c>
      <c r="Z27">
        <v>1</v>
      </c>
      <c r="AA27">
        <v>8</v>
      </c>
      <c r="AB27" t="s">
        <v>102</v>
      </c>
      <c r="AC27" s="20">
        <v>80545</v>
      </c>
      <c r="AD27" s="19">
        <v>80545</v>
      </c>
      <c r="AE27" s="19">
        <v>507</v>
      </c>
      <c r="AF27">
        <f t="shared" ref="AF27:AF33" si="3">AC27+AE27</f>
        <v>81052</v>
      </c>
      <c r="AG27" t="s">
        <v>8</v>
      </c>
      <c r="AH27" t="s">
        <v>8</v>
      </c>
      <c r="AI27">
        <f t="shared" ref="AI27" si="4" xml:space="preserve"> 1508.06553301511 + 0.00210606006752809 * (AQ27*AR27*AS27)</f>
        <v>83027.753778838392</v>
      </c>
      <c r="AJ27" s="1">
        <v>81920</v>
      </c>
      <c r="AK27">
        <v>81049.600000000006</v>
      </c>
      <c r="AL27">
        <v>79.150000000000006</v>
      </c>
      <c r="AM27" t="s">
        <v>111</v>
      </c>
      <c r="AN27" s="10">
        <v>125</v>
      </c>
      <c r="AO27">
        <v>1169</v>
      </c>
      <c r="AP27">
        <v>414</v>
      </c>
      <c r="AQ27" s="1">
        <v>112</v>
      </c>
      <c r="AR27">
        <v>864</v>
      </c>
      <c r="AS27">
        <v>400</v>
      </c>
      <c r="AT27" t="s">
        <v>50</v>
      </c>
      <c r="AU27" s="1">
        <f t="shared" ref="AU27:AU34" si="5" xml:space="preserve"> _xlfn.FLOOR.MATH((AN27 - AQ27) / 2)</f>
        <v>6</v>
      </c>
      <c r="AV27">
        <f t="shared" ref="AV27" si="6" xml:space="preserve"> _xlfn.FLOOR.MATH((AO27 - AR27) / 2)</f>
        <v>152</v>
      </c>
      <c r="AW27">
        <f t="shared" ref="AW27" si="7" xml:space="preserve"> _xlfn.FLOOR.MATH((AP27 - AS27) / 2)</f>
        <v>7</v>
      </c>
      <c r="AX27" t="s">
        <v>50</v>
      </c>
      <c r="AY27" s="10" t="s">
        <v>68</v>
      </c>
      <c r="AZ27" t="s">
        <v>176</v>
      </c>
      <c r="BA27">
        <v>0</v>
      </c>
      <c r="BB27" t="s">
        <v>8</v>
      </c>
      <c r="BC27" t="s">
        <v>8</v>
      </c>
    </row>
    <row r="28" spans="1:55" x14ac:dyDescent="0.25">
      <c r="A28" t="s">
        <v>110</v>
      </c>
      <c r="B28" t="s">
        <v>132</v>
      </c>
      <c r="C28" t="s">
        <v>158</v>
      </c>
      <c r="D28" t="s">
        <v>112</v>
      </c>
      <c r="E28" t="s">
        <v>125</v>
      </c>
      <c r="F28" s="10">
        <v>0</v>
      </c>
      <c r="G28">
        <v>1</v>
      </c>
      <c r="H28" t="s">
        <v>85</v>
      </c>
      <c r="I28">
        <v>0</v>
      </c>
      <c r="J28" t="s">
        <v>8</v>
      </c>
      <c r="K28">
        <v>0</v>
      </c>
      <c r="L28">
        <v>0</v>
      </c>
      <c r="M28">
        <v>0</v>
      </c>
      <c r="N28">
        <v>0</v>
      </c>
      <c r="O28">
        <v>0</v>
      </c>
      <c r="P28" s="1" t="s">
        <v>72</v>
      </c>
      <c r="Q28">
        <v>5</v>
      </c>
      <c r="R28">
        <v>5</v>
      </c>
      <c r="S28">
        <v>3</v>
      </c>
      <c r="T28">
        <v>2</v>
      </c>
      <c r="U28">
        <f t="shared" si="2"/>
        <v>5</v>
      </c>
      <c r="V28" t="s">
        <v>8</v>
      </c>
      <c r="W28">
        <v>3</v>
      </c>
      <c r="X28">
        <v>16</v>
      </c>
      <c r="Y28" t="s">
        <v>100</v>
      </c>
      <c r="Z28">
        <v>1</v>
      </c>
      <c r="AA28">
        <v>8</v>
      </c>
      <c r="AB28" t="s">
        <v>102</v>
      </c>
      <c r="AC28" s="20" t="s">
        <v>114</v>
      </c>
      <c r="AD28" s="19"/>
      <c r="AE28" s="19" t="s">
        <v>130</v>
      </c>
      <c r="AF28" t="e">
        <f t="shared" si="3"/>
        <v>#VALUE!</v>
      </c>
      <c r="AG28">
        <v>82032.639999999999</v>
      </c>
      <c r="AH28">
        <f xml:space="preserve"> 75.58 + 4.53</f>
        <v>80.11</v>
      </c>
      <c r="AI28">
        <f t="shared" ref="AI28:AI33" si="8" xml:space="preserve"> 1508.06553301511 + 0.00210606006752809 * (AQ28*AR28*AS28)</f>
        <v>81518.129922434266</v>
      </c>
      <c r="AJ28" s="1">
        <v>81920</v>
      </c>
      <c r="AK28">
        <v>81049.600000000006</v>
      </c>
      <c r="AL28">
        <v>79.150000000000006</v>
      </c>
      <c r="AM28" t="s">
        <v>111</v>
      </c>
      <c r="AN28" s="10">
        <v>125</v>
      </c>
      <c r="AO28">
        <v>1169</v>
      </c>
      <c r="AP28">
        <v>414</v>
      </c>
      <c r="AQ28" s="1">
        <v>112</v>
      </c>
      <c r="AR28">
        <v>848</v>
      </c>
      <c r="AS28">
        <v>400</v>
      </c>
      <c r="AT28" t="s">
        <v>50</v>
      </c>
      <c r="AU28" s="1">
        <f t="shared" si="5"/>
        <v>6</v>
      </c>
      <c r="AV28">
        <f t="shared" ref="AV28" si="9" xml:space="preserve"> _xlfn.FLOOR.MATH((AO28 - AR28) / 2)</f>
        <v>160</v>
      </c>
      <c r="AW28">
        <f t="shared" ref="AW28" si="10" xml:space="preserve"> _xlfn.FLOOR.MATH((AP28 - AS28) / 2)</f>
        <v>7</v>
      </c>
      <c r="AX28" t="s">
        <v>50</v>
      </c>
      <c r="AY28" s="10" t="s">
        <v>68</v>
      </c>
      <c r="AZ28" t="s">
        <v>176</v>
      </c>
      <c r="BA28">
        <v>1</v>
      </c>
      <c r="BB28" t="s">
        <v>115</v>
      </c>
      <c r="BC28" t="s">
        <v>116</v>
      </c>
    </row>
    <row r="29" spans="1:55" x14ac:dyDescent="0.25">
      <c r="A29" t="s">
        <v>123</v>
      </c>
      <c r="B29" t="s">
        <v>132</v>
      </c>
      <c r="C29" t="s">
        <v>136</v>
      </c>
      <c r="D29" t="s">
        <v>156</v>
      </c>
      <c r="E29" t="s">
        <v>155</v>
      </c>
      <c r="F29" s="10">
        <v>0</v>
      </c>
      <c r="G29">
        <v>1</v>
      </c>
      <c r="H29" t="s">
        <v>174</v>
      </c>
      <c r="I29">
        <v>0</v>
      </c>
      <c r="J29" t="s">
        <v>8</v>
      </c>
      <c r="K29">
        <v>1</v>
      </c>
      <c r="L29">
        <v>0</v>
      </c>
      <c r="M29">
        <v>1</v>
      </c>
      <c r="N29" t="s">
        <v>8</v>
      </c>
      <c r="O29">
        <v>1</v>
      </c>
      <c r="P29" s="1" t="s">
        <v>72</v>
      </c>
      <c r="Q29">
        <v>5</v>
      </c>
      <c r="R29">
        <v>5</v>
      </c>
      <c r="S29">
        <v>3</v>
      </c>
      <c r="T29">
        <v>2</v>
      </c>
      <c r="U29">
        <f t="shared" si="2"/>
        <v>5</v>
      </c>
      <c r="V29" t="s">
        <v>8</v>
      </c>
      <c r="W29">
        <v>3</v>
      </c>
      <c r="X29">
        <v>16</v>
      </c>
      <c r="Y29" t="s">
        <v>100</v>
      </c>
      <c r="Z29">
        <v>1</v>
      </c>
      <c r="AA29">
        <v>8</v>
      </c>
      <c r="AB29" t="s">
        <v>102</v>
      </c>
      <c r="AC29" s="10">
        <v>77887</v>
      </c>
      <c r="AE29" s="19" t="s">
        <v>130</v>
      </c>
      <c r="AF29" t="e">
        <f t="shared" si="3"/>
        <v>#VALUE!</v>
      </c>
      <c r="AG29" t="s">
        <v>8</v>
      </c>
      <c r="AH29" t="s">
        <v>8</v>
      </c>
      <c r="AI29">
        <f t="shared" si="8"/>
        <v>76989.258353221856</v>
      </c>
      <c r="AJ29" s="1">
        <v>81920</v>
      </c>
      <c r="AK29">
        <v>81049.600000000006</v>
      </c>
      <c r="AL29">
        <v>79.150000000000006</v>
      </c>
      <c r="AM29" t="s">
        <v>111</v>
      </c>
      <c r="AN29" s="10">
        <v>125</v>
      </c>
      <c r="AO29">
        <v>1169</v>
      </c>
      <c r="AP29">
        <v>414</v>
      </c>
      <c r="AQ29" s="1">
        <v>112</v>
      </c>
      <c r="AR29">
        <v>800</v>
      </c>
      <c r="AS29">
        <v>400</v>
      </c>
      <c r="AT29" t="s">
        <v>50</v>
      </c>
      <c r="AU29" s="1">
        <f t="shared" si="5"/>
        <v>6</v>
      </c>
      <c r="AV29">
        <f t="shared" ref="AV29" si="11" xml:space="preserve"> _xlfn.FLOOR.MATH((AO29 - AR29) / 2)</f>
        <v>184</v>
      </c>
      <c r="AW29">
        <f t="shared" ref="AW29" si="12" xml:space="preserve"> _xlfn.FLOOR.MATH((AP29 - AS29) / 2)</f>
        <v>7</v>
      </c>
      <c r="AX29" t="s">
        <v>50</v>
      </c>
      <c r="AY29" s="10" t="s">
        <v>178</v>
      </c>
      <c r="AZ29" t="s">
        <v>176</v>
      </c>
      <c r="BA29">
        <v>0</v>
      </c>
      <c r="BB29" t="s">
        <v>8</v>
      </c>
      <c r="BC29" t="s">
        <v>8</v>
      </c>
    </row>
    <row r="30" spans="1:55" x14ac:dyDescent="0.25">
      <c r="A30" t="s">
        <v>157</v>
      </c>
      <c r="B30" t="s">
        <v>132</v>
      </c>
      <c r="C30" t="s">
        <v>166</v>
      </c>
      <c r="D30" t="s">
        <v>162</v>
      </c>
      <c r="E30" t="s">
        <v>167</v>
      </c>
      <c r="F30" s="10">
        <v>0</v>
      </c>
      <c r="G30">
        <v>0</v>
      </c>
      <c r="H30" t="s">
        <v>8</v>
      </c>
      <c r="I30">
        <v>1</v>
      </c>
      <c r="J30" t="s">
        <v>152</v>
      </c>
      <c r="K30">
        <v>0</v>
      </c>
      <c r="L30">
        <v>0</v>
      </c>
      <c r="M30">
        <v>0</v>
      </c>
      <c r="N30">
        <v>0</v>
      </c>
      <c r="O30">
        <v>1</v>
      </c>
      <c r="P30" s="1" t="s">
        <v>72</v>
      </c>
      <c r="Q30">
        <v>5</v>
      </c>
      <c r="R30">
        <v>5</v>
      </c>
      <c r="S30">
        <v>3</v>
      </c>
      <c r="T30">
        <v>2</v>
      </c>
      <c r="U30">
        <f t="shared" si="2"/>
        <v>5</v>
      </c>
      <c r="V30" t="s">
        <v>8</v>
      </c>
      <c r="W30">
        <v>3</v>
      </c>
      <c r="X30">
        <v>16</v>
      </c>
      <c r="Y30" t="s">
        <v>100</v>
      </c>
      <c r="Z30">
        <v>1</v>
      </c>
      <c r="AA30">
        <v>8</v>
      </c>
      <c r="AB30" t="s">
        <v>102</v>
      </c>
      <c r="AC30" s="10">
        <v>77885</v>
      </c>
      <c r="AE30" s="19" t="s">
        <v>130</v>
      </c>
      <c r="AF30" t="e">
        <f t="shared" si="3"/>
        <v>#VALUE!</v>
      </c>
      <c r="AG30" t="s">
        <v>8</v>
      </c>
      <c r="AH30" t="s">
        <v>8</v>
      </c>
      <c r="AI30">
        <f t="shared" si="8"/>
        <v>76989.258353221856</v>
      </c>
      <c r="AJ30" s="1">
        <v>81920</v>
      </c>
      <c r="AK30">
        <v>81049.600000000006</v>
      </c>
      <c r="AL30">
        <v>79.150000000000006</v>
      </c>
      <c r="AM30" s="15" t="s">
        <v>111</v>
      </c>
      <c r="AN30" s="10">
        <v>125</v>
      </c>
      <c r="AO30">
        <v>1169</v>
      </c>
      <c r="AP30">
        <v>414</v>
      </c>
      <c r="AQ30" s="1">
        <v>112</v>
      </c>
      <c r="AR30">
        <v>800</v>
      </c>
      <c r="AS30">
        <v>400</v>
      </c>
      <c r="AT30" t="s">
        <v>50</v>
      </c>
      <c r="AU30" s="1">
        <f t="shared" si="5"/>
        <v>6</v>
      </c>
      <c r="AV30">
        <f t="shared" ref="AV30:AV34" si="13" xml:space="preserve"> _xlfn.FLOOR.MATH((AO30 - AR30) / 2)</f>
        <v>184</v>
      </c>
      <c r="AW30">
        <f t="shared" ref="AW30:AW34" si="14" xml:space="preserve"> _xlfn.FLOOR.MATH((AP30 - AS30) / 2)</f>
        <v>7</v>
      </c>
      <c r="AX30" t="s">
        <v>50</v>
      </c>
      <c r="AY30" s="10" t="s">
        <v>178</v>
      </c>
      <c r="AZ30" t="s">
        <v>176</v>
      </c>
      <c r="BA30">
        <v>0</v>
      </c>
      <c r="BB30" t="s">
        <v>8</v>
      </c>
      <c r="BC30" t="s">
        <v>8</v>
      </c>
    </row>
    <row r="31" spans="1:55" x14ac:dyDescent="0.25">
      <c r="A31" t="s">
        <v>161</v>
      </c>
      <c r="B31" t="s">
        <v>132</v>
      </c>
      <c r="C31" t="s">
        <v>159</v>
      </c>
      <c r="D31" t="s">
        <v>160</v>
      </c>
      <c r="E31" t="s">
        <v>171</v>
      </c>
      <c r="F31" s="10">
        <v>0</v>
      </c>
      <c r="G31">
        <v>1</v>
      </c>
      <c r="H31" t="s">
        <v>174</v>
      </c>
      <c r="I31">
        <v>0</v>
      </c>
      <c r="J31" t="s">
        <v>8</v>
      </c>
      <c r="K31">
        <v>1</v>
      </c>
      <c r="L31">
        <v>0</v>
      </c>
      <c r="M31">
        <v>1</v>
      </c>
      <c r="N31">
        <v>1</v>
      </c>
      <c r="O31">
        <v>1</v>
      </c>
      <c r="P31" s="1" t="s">
        <v>72</v>
      </c>
      <c r="Q31">
        <v>5</v>
      </c>
      <c r="R31">
        <v>5</v>
      </c>
      <c r="S31">
        <v>3</v>
      </c>
      <c r="T31">
        <v>2</v>
      </c>
      <c r="U31">
        <f t="shared" si="2"/>
        <v>5</v>
      </c>
      <c r="V31" t="s">
        <v>8</v>
      </c>
      <c r="W31">
        <v>3</v>
      </c>
      <c r="X31">
        <v>16</v>
      </c>
      <c r="Y31" t="s">
        <v>100</v>
      </c>
      <c r="Z31">
        <v>1</v>
      </c>
      <c r="AA31">
        <v>8</v>
      </c>
      <c r="AB31" t="s">
        <v>102</v>
      </c>
      <c r="AC31" s="10">
        <v>78017</v>
      </c>
      <c r="AE31" s="19" t="s">
        <v>130</v>
      </c>
      <c r="AF31" t="e">
        <f t="shared" si="3"/>
        <v>#VALUE!</v>
      </c>
      <c r="AG31" t="s">
        <v>8</v>
      </c>
      <c r="AH31" t="s">
        <v>8</v>
      </c>
      <c r="AI31">
        <f t="shared" si="8"/>
        <v>76989.258353221856</v>
      </c>
      <c r="AJ31" s="1">
        <v>81920</v>
      </c>
      <c r="AK31">
        <v>81049.600000000006</v>
      </c>
      <c r="AL31">
        <v>79.150000000000006</v>
      </c>
      <c r="AM31" t="s">
        <v>111</v>
      </c>
      <c r="AN31" s="10">
        <v>125</v>
      </c>
      <c r="AO31">
        <v>1169</v>
      </c>
      <c r="AP31">
        <v>414</v>
      </c>
      <c r="AQ31" s="1">
        <v>112</v>
      </c>
      <c r="AR31">
        <v>800</v>
      </c>
      <c r="AS31">
        <v>400</v>
      </c>
      <c r="AT31" t="s">
        <v>50</v>
      </c>
      <c r="AU31" s="1">
        <f t="shared" si="5"/>
        <v>6</v>
      </c>
      <c r="AV31">
        <f t="shared" si="13"/>
        <v>184</v>
      </c>
      <c r="AW31">
        <f t="shared" si="14"/>
        <v>7</v>
      </c>
      <c r="AX31" t="s">
        <v>50</v>
      </c>
      <c r="AY31" s="10" t="s">
        <v>178</v>
      </c>
      <c r="AZ31" t="s">
        <v>176</v>
      </c>
      <c r="BA31">
        <v>0</v>
      </c>
      <c r="BB31" t="s">
        <v>8</v>
      </c>
      <c r="BC31" t="s">
        <v>8</v>
      </c>
    </row>
    <row r="32" spans="1:55" x14ac:dyDescent="0.25">
      <c r="A32" t="s">
        <v>168</v>
      </c>
      <c r="B32" t="s">
        <v>132</v>
      </c>
      <c r="C32" t="s">
        <v>169</v>
      </c>
      <c r="D32" t="s">
        <v>170</v>
      </c>
      <c r="E32" t="s">
        <v>172</v>
      </c>
      <c r="F32" s="10">
        <v>0</v>
      </c>
      <c r="G32">
        <v>0</v>
      </c>
      <c r="H32" t="s">
        <v>8</v>
      </c>
      <c r="I32">
        <v>1</v>
      </c>
      <c r="J32" t="s">
        <v>175</v>
      </c>
      <c r="K32">
        <v>1</v>
      </c>
      <c r="L32">
        <v>1</v>
      </c>
      <c r="M32">
        <v>1</v>
      </c>
      <c r="N32">
        <v>1</v>
      </c>
      <c r="O32">
        <v>1</v>
      </c>
      <c r="P32" s="1" t="s">
        <v>72</v>
      </c>
      <c r="Q32">
        <v>5</v>
      </c>
      <c r="R32">
        <v>5</v>
      </c>
      <c r="S32">
        <v>3</v>
      </c>
      <c r="T32">
        <v>2</v>
      </c>
      <c r="U32">
        <f t="shared" si="2"/>
        <v>5</v>
      </c>
      <c r="V32" t="s">
        <v>8</v>
      </c>
      <c r="W32">
        <v>3</v>
      </c>
      <c r="X32">
        <v>16</v>
      </c>
      <c r="Y32" t="s">
        <v>100</v>
      </c>
      <c r="Z32">
        <v>1</v>
      </c>
      <c r="AA32">
        <v>8</v>
      </c>
      <c r="AB32" t="s">
        <v>102</v>
      </c>
      <c r="AC32" s="20" t="s">
        <v>114</v>
      </c>
      <c r="AD32" s="19"/>
      <c r="AE32" s="19" t="s">
        <v>130</v>
      </c>
      <c r="AF32" t="e">
        <f t="shared" si="3"/>
        <v>#VALUE!</v>
      </c>
      <c r="AG32" t="s">
        <v>8</v>
      </c>
      <c r="AH32" t="s">
        <v>8</v>
      </c>
      <c r="AI32">
        <f t="shared" si="8"/>
        <v>76989.258353221856</v>
      </c>
      <c r="AJ32" s="1">
        <v>81920</v>
      </c>
      <c r="AK32">
        <v>81049.600000000006</v>
      </c>
      <c r="AL32">
        <v>79.150000000000006</v>
      </c>
      <c r="AM32" t="s">
        <v>111</v>
      </c>
      <c r="AN32" s="10">
        <v>125</v>
      </c>
      <c r="AO32">
        <v>1169</v>
      </c>
      <c r="AP32">
        <v>414</v>
      </c>
      <c r="AQ32" s="1">
        <v>112</v>
      </c>
      <c r="AR32">
        <v>800</v>
      </c>
      <c r="AS32">
        <v>400</v>
      </c>
      <c r="AT32" t="s">
        <v>50</v>
      </c>
      <c r="AU32" s="1">
        <f t="shared" si="5"/>
        <v>6</v>
      </c>
      <c r="AV32">
        <f t="shared" si="13"/>
        <v>184</v>
      </c>
      <c r="AW32">
        <f t="shared" si="14"/>
        <v>7</v>
      </c>
      <c r="AX32" t="s">
        <v>50</v>
      </c>
      <c r="AY32" s="10" t="s">
        <v>178</v>
      </c>
      <c r="AZ32" t="s">
        <v>176</v>
      </c>
      <c r="BA32">
        <v>0</v>
      </c>
      <c r="BB32" t="s">
        <v>8</v>
      </c>
      <c r="BC32" t="s">
        <v>8</v>
      </c>
    </row>
    <row r="33" spans="1:55" x14ac:dyDescent="0.25">
      <c r="A33" t="s">
        <v>181</v>
      </c>
      <c r="B33" t="s">
        <v>132</v>
      </c>
      <c r="C33" t="s">
        <v>183</v>
      </c>
      <c r="D33" t="s">
        <v>184</v>
      </c>
      <c r="E33" t="s">
        <v>185</v>
      </c>
      <c r="F33" s="10">
        <v>0</v>
      </c>
      <c r="G33">
        <v>1</v>
      </c>
      <c r="H33" t="s">
        <v>204</v>
      </c>
      <c r="I33">
        <v>0</v>
      </c>
      <c r="J33" t="s">
        <v>8</v>
      </c>
      <c r="K33" t="s">
        <v>8</v>
      </c>
      <c r="L33" t="s">
        <v>8</v>
      </c>
      <c r="M33" t="s">
        <v>8</v>
      </c>
      <c r="N33" t="s">
        <v>8</v>
      </c>
      <c r="O33">
        <v>0</v>
      </c>
      <c r="P33" s="1" t="s">
        <v>177</v>
      </c>
      <c r="Q33">
        <v>6</v>
      </c>
      <c r="R33">
        <v>6</v>
      </c>
      <c r="S33">
        <v>5</v>
      </c>
      <c r="T33">
        <v>1</v>
      </c>
      <c r="U33">
        <f t="shared" si="2"/>
        <v>6</v>
      </c>
      <c r="V33" t="s">
        <v>8</v>
      </c>
      <c r="W33">
        <v>3</v>
      </c>
      <c r="X33">
        <v>16</v>
      </c>
      <c r="Y33" t="s">
        <v>100</v>
      </c>
      <c r="Z33">
        <v>1</v>
      </c>
      <c r="AA33">
        <v>8</v>
      </c>
      <c r="AB33" t="s">
        <v>102</v>
      </c>
      <c r="AC33" s="10" t="s">
        <v>186</v>
      </c>
      <c r="AE33" s="19" t="s">
        <v>130</v>
      </c>
      <c r="AF33" t="e">
        <f t="shared" si="3"/>
        <v>#VALUE!</v>
      </c>
      <c r="AG33" t="s">
        <v>8</v>
      </c>
      <c r="AH33" t="s">
        <v>8</v>
      </c>
      <c r="AI33">
        <f t="shared" si="8"/>
        <v>76989.258353221856</v>
      </c>
      <c r="AJ33" s="1">
        <v>81920</v>
      </c>
      <c r="AK33">
        <v>81049.600000000006</v>
      </c>
      <c r="AL33">
        <v>79.150000000000006</v>
      </c>
      <c r="AM33" t="s">
        <v>111</v>
      </c>
      <c r="AN33" s="10">
        <v>125</v>
      </c>
      <c r="AO33">
        <v>1169</v>
      </c>
      <c r="AP33">
        <v>414</v>
      </c>
      <c r="AQ33" s="1">
        <v>112</v>
      </c>
      <c r="AR33">
        <v>800</v>
      </c>
      <c r="AS33">
        <v>400</v>
      </c>
      <c r="AT33" t="s">
        <v>50</v>
      </c>
      <c r="AU33" s="1">
        <f t="shared" si="5"/>
        <v>6</v>
      </c>
      <c r="AV33">
        <f t="shared" si="13"/>
        <v>184</v>
      </c>
      <c r="AW33">
        <f t="shared" si="14"/>
        <v>7</v>
      </c>
      <c r="AX33" t="s">
        <v>50</v>
      </c>
      <c r="AY33" s="10" t="s">
        <v>178</v>
      </c>
      <c r="AZ33" t="s">
        <v>176</v>
      </c>
      <c r="BA33">
        <v>1</v>
      </c>
      <c r="BB33" t="s">
        <v>187</v>
      </c>
      <c r="BC33" t="s">
        <v>8</v>
      </c>
    </row>
    <row r="34" spans="1:55" x14ac:dyDescent="0.25">
      <c r="A34" t="s">
        <v>182</v>
      </c>
      <c r="B34" t="s">
        <v>132</v>
      </c>
      <c r="C34" t="s">
        <v>179</v>
      </c>
      <c r="D34" t="s">
        <v>180</v>
      </c>
      <c r="E34" t="s">
        <v>191</v>
      </c>
      <c r="F34" s="10">
        <v>0</v>
      </c>
      <c r="G34">
        <v>0</v>
      </c>
      <c r="H34" t="s">
        <v>8</v>
      </c>
      <c r="I34">
        <v>1</v>
      </c>
      <c r="J34" t="s">
        <v>189</v>
      </c>
      <c r="K34" t="s">
        <v>8</v>
      </c>
      <c r="L34" t="s">
        <v>8</v>
      </c>
      <c r="M34" t="s">
        <v>8</v>
      </c>
      <c r="N34" t="s">
        <v>8</v>
      </c>
      <c r="O34">
        <v>0</v>
      </c>
      <c r="P34" s="1" t="s">
        <v>177</v>
      </c>
      <c r="Q34">
        <v>6</v>
      </c>
      <c r="R34" t="s">
        <v>8</v>
      </c>
      <c r="S34">
        <v>5</v>
      </c>
      <c r="T34">
        <v>1</v>
      </c>
      <c r="U34">
        <f t="shared" si="2"/>
        <v>6</v>
      </c>
      <c r="V34" t="s">
        <v>8</v>
      </c>
      <c r="W34">
        <v>3</v>
      </c>
      <c r="X34">
        <v>16</v>
      </c>
      <c r="Y34" t="s">
        <v>100</v>
      </c>
      <c r="Z34">
        <v>1</v>
      </c>
      <c r="AA34">
        <v>8</v>
      </c>
      <c r="AB34" t="s">
        <v>102</v>
      </c>
      <c r="AC34" s="10" t="s">
        <v>8</v>
      </c>
      <c r="AE34" t="s">
        <v>8</v>
      </c>
      <c r="AF34" t="s">
        <v>8</v>
      </c>
      <c r="AG34" t="s">
        <v>8</v>
      </c>
      <c r="AH34" t="s">
        <v>8</v>
      </c>
      <c r="AI34">
        <f t="shared" ref="AI34:AI45" si="15" xml:space="preserve"> 1508.06553301511 + 0.00210606006752809 * (AQ34*AR34*AS34) / 5 * U34</f>
        <v>74549.706201272784</v>
      </c>
      <c r="AJ34" s="1">
        <v>81920</v>
      </c>
      <c r="AK34">
        <v>81049.600000000006</v>
      </c>
      <c r="AL34">
        <v>79.150000000000006</v>
      </c>
      <c r="AM34" t="s">
        <v>111</v>
      </c>
      <c r="AN34" s="10">
        <v>125</v>
      </c>
      <c r="AO34">
        <v>1169</v>
      </c>
      <c r="AP34">
        <v>414</v>
      </c>
      <c r="AQ34" s="1">
        <v>96</v>
      </c>
      <c r="AR34">
        <v>784</v>
      </c>
      <c r="AS34">
        <v>384</v>
      </c>
      <c r="AT34" t="s">
        <v>50</v>
      </c>
      <c r="AU34" s="1">
        <f t="shared" si="5"/>
        <v>14</v>
      </c>
      <c r="AV34">
        <f t="shared" si="13"/>
        <v>192</v>
      </c>
      <c r="AW34">
        <f t="shared" si="14"/>
        <v>15</v>
      </c>
      <c r="AX34" t="s">
        <v>50</v>
      </c>
      <c r="AY34" s="10" t="s">
        <v>178</v>
      </c>
      <c r="AZ34" t="s">
        <v>176</v>
      </c>
      <c r="BA34">
        <v>1</v>
      </c>
      <c r="BB34" t="s">
        <v>190</v>
      </c>
      <c r="BC34" t="s">
        <v>8</v>
      </c>
    </row>
    <row r="35" spans="1:55" x14ac:dyDescent="0.25">
      <c r="A35" t="s">
        <v>192</v>
      </c>
      <c r="B35" t="s">
        <v>132</v>
      </c>
      <c r="C35" t="s">
        <v>193</v>
      </c>
      <c r="D35" t="s">
        <v>180</v>
      </c>
      <c r="E35" t="s">
        <v>194</v>
      </c>
      <c r="F35" s="10">
        <v>0</v>
      </c>
      <c r="G35">
        <v>1</v>
      </c>
      <c r="H35" t="s">
        <v>196</v>
      </c>
      <c r="I35">
        <v>0</v>
      </c>
      <c r="J35" t="s">
        <v>8</v>
      </c>
      <c r="K35" t="s">
        <v>8</v>
      </c>
      <c r="L35" t="s">
        <v>8</v>
      </c>
      <c r="M35" t="s">
        <v>8</v>
      </c>
      <c r="N35" t="s">
        <v>8</v>
      </c>
      <c r="O35">
        <v>0</v>
      </c>
      <c r="P35" s="1" t="s">
        <v>177</v>
      </c>
      <c r="Q35">
        <v>6</v>
      </c>
      <c r="R35">
        <v>6</v>
      </c>
      <c r="S35">
        <v>5</v>
      </c>
      <c r="T35">
        <v>1</v>
      </c>
      <c r="U35">
        <f t="shared" ref="U35" si="16" xml:space="preserve"> S35 + T35</f>
        <v>6</v>
      </c>
      <c r="V35" t="s">
        <v>8</v>
      </c>
      <c r="W35">
        <v>3</v>
      </c>
      <c r="X35">
        <v>16</v>
      </c>
      <c r="Y35" t="s">
        <v>100</v>
      </c>
      <c r="Z35">
        <v>1</v>
      </c>
      <c r="AA35">
        <v>8</v>
      </c>
      <c r="AB35" t="s">
        <v>102</v>
      </c>
      <c r="AC35" s="10" t="s">
        <v>8</v>
      </c>
      <c r="AE35" t="s">
        <v>8</v>
      </c>
      <c r="AF35" t="s">
        <v>8</v>
      </c>
      <c r="AG35" t="s">
        <v>8</v>
      </c>
      <c r="AH35" t="s">
        <v>8</v>
      </c>
      <c r="AI35">
        <f t="shared" si="15"/>
        <v>76071.407048528155</v>
      </c>
      <c r="AJ35" s="1">
        <v>81920</v>
      </c>
      <c r="AK35">
        <v>81049.600000000006</v>
      </c>
      <c r="AL35">
        <v>79.150000000000006</v>
      </c>
      <c r="AM35" t="s">
        <v>111</v>
      </c>
      <c r="AN35" s="10">
        <v>125</v>
      </c>
      <c r="AO35">
        <v>1169</v>
      </c>
      <c r="AP35">
        <v>414</v>
      </c>
      <c r="AQ35" s="1">
        <v>98</v>
      </c>
      <c r="AR35">
        <v>784</v>
      </c>
      <c r="AS35">
        <v>384</v>
      </c>
      <c r="AT35" t="s">
        <v>50</v>
      </c>
      <c r="AU35" s="1">
        <f t="shared" ref="AU35" si="17" xml:space="preserve"> _xlfn.FLOOR.MATH((AN35 - AQ35) / 2)</f>
        <v>13</v>
      </c>
      <c r="AV35">
        <f t="shared" ref="AV35" si="18" xml:space="preserve"> _xlfn.FLOOR.MATH((AO35 - AR35) / 2)</f>
        <v>192</v>
      </c>
      <c r="AW35">
        <f t="shared" ref="AW35" si="19" xml:space="preserve"> _xlfn.FLOOR.MATH((AP35 - AS35) / 2)</f>
        <v>15</v>
      </c>
      <c r="AX35" t="s">
        <v>50</v>
      </c>
      <c r="AY35" s="10" t="s">
        <v>178</v>
      </c>
      <c r="AZ35" t="s">
        <v>176</v>
      </c>
      <c r="BA35">
        <v>1</v>
      </c>
      <c r="BB35" t="s">
        <v>198</v>
      </c>
      <c r="BC35" t="s">
        <v>8</v>
      </c>
    </row>
    <row r="36" spans="1:55" x14ac:dyDescent="0.25">
      <c r="A36" t="s">
        <v>197</v>
      </c>
      <c r="B36" t="s">
        <v>132</v>
      </c>
      <c r="C36" t="s">
        <v>195</v>
      </c>
      <c r="D36" t="s">
        <v>180</v>
      </c>
      <c r="E36" t="s">
        <v>199</v>
      </c>
      <c r="F36" s="10">
        <v>0</v>
      </c>
      <c r="G36">
        <v>1</v>
      </c>
      <c r="H36" t="s">
        <v>202</v>
      </c>
      <c r="I36">
        <v>0</v>
      </c>
      <c r="J36" t="s">
        <v>8</v>
      </c>
      <c r="K36" t="s">
        <v>8</v>
      </c>
      <c r="L36" t="s">
        <v>8</v>
      </c>
      <c r="M36" t="s">
        <v>8</v>
      </c>
      <c r="N36" t="s">
        <v>8</v>
      </c>
      <c r="O36">
        <v>0</v>
      </c>
      <c r="P36" s="1" t="s">
        <v>177</v>
      </c>
      <c r="Q36">
        <v>6</v>
      </c>
      <c r="R36">
        <v>6</v>
      </c>
      <c r="S36">
        <v>5</v>
      </c>
      <c r="T36">
        <v>1</v>
      </c>
      <c r="U36">
        <f t="shared" ref="U36" si="20" xml:space="preserve"> S36 + T36</f>
        <v>6</v>
      </c>
      <c r="V36" t="s">
        <v>8</v>
      </c>
      <c r="W36">
        <v>3</v>
      </c>
      <c r="X36">
        <v>16</v>
      </c>
      <c r="Y36" t="s">
        <v>100</v>
      </c>
      <c r="Z36">
        <v>1</v>
      </c>
      <c r="AA36">
        <v>8</v>
      </c>
      <c r="AB36" t="s">
        <v>102</v>
      </c>
      <c r="AC36" s="10" t="s">
        <v>8</v>
      </c>
      <c r="AE36" t="s">
        <v>8</v>
      </c>
      <c r="AF36" t="s">
        <v>8</v>
      </c>
      <c r="AG36" t="s">
        <v>8</v>
      </c>
      <c r="AH36" t="s">
        <v>8</v>
      </c>
      <c r="AI36">
        <f t="shared" si="15"/>
        <v>76071.407048528155</v>
      </c>
      <c r="AJ36" s="1">
        <v>81920</v>
      </c>
      <c r="AK36">
        <v>81049.600000000006</v>
      </c>
      <c r="AL36">
        <v>79.150000000000006</v>
      </c>
      <c r="AM36" t="s">
        <v>111</v>
      </c>
      <c r="AN36" s="10">
        <v>125</v>
      </c>
      <c r="AO36">
        <v>1169</v>
      </c>
      <c r="AP36">
        <v>414</v>
      </c>
      <c r="AQ36" s="1">
        <v>98</v>
      </c>
      <c r="AR36">
        <v>784</v>
      </c>
      <c r="AS36">
        <v>384</v>
      </c>
      <c r="AT36" t="s">
        <v>50</v>
      </c>
      <c r="AU36" s="1">
        <f t="shared" ref="AU36" si="21" xml:space="preserve"> _xlfn.FLOOR.MATH((AN36 - AQ36) / 2)</f>
        <v>13</v>
      </c>
      <c r="AV36">
        <f t="shared" ref="AV36" si="22" xml:space="preserve"> _xlfn.FLOOR.MATH((AO36 - AR36) / 2)</f>
        <v>192</v>
      </c>
      <c r="AW36">
        <f t="shared" ref="AW36" si="23" xml:space="preserve"> _xlfn.FLOOR.MATH((AP36 - AS36) / 2)</f>
        <v>15</v>
      </c>
      <c r="AX36" t="s">
        <v>50</v>
      </c>
      <c r="AY36" s="10" t="s">
        <v>178</v>
      </c>
      <c r="AZ36" t="s">
        <v>176</v>
      </c>
      <c r="BA36">
        <v>1</v>
      </c>
      <c r="BB36" t="s">
        <v>203</v>
      </c>
      <c r="BC36" t="s">
        <v>27</v>
      </c>
    </row>
    <row r="37" spans="1:55" x14ac:dyDescent="0.25">
      <c r="A37" t="s">
        <v>200</v>
      </c>
      <c r="B37" t="s">
        <v>132</v>
      </c>
      <c r="C37" t="s">
        <v>201</v>
      </c>
      <c r="D37" t="s">
        <v>180</v>
      </c>
      <c r="E37" t="s">
        <v>205</v>
      </c>
      <c r="F37" s="10">
        <v>0</v>
      </c>
      <c r="G37">
        <v>1</v>
      </c>
      <c r="H37" t="s">
        <v>204</v>
      </c>
      <c r="I37">
        <v>0</v>
      </c>
      <c r="J37" t="s">
        <v>8</v>
      </c>
      <c r="K37" t="s">
        <v>8</v>
      </c>
      <c r="L37" t="s">
        <v>8</v>
      </c>
      <c r="M37" t="s">
        <v>8</v>
      </c>
      <c r="N37" t="s">
        <v>8</v>
      </c>
      <c r="O37">
        <v>0</v>
      </c>
      <c r="P37" s="1" t="s">
        <v>177</v>
      </c>
      <c r="Q37">
        <v>6</v>
      </c>
      <c r="R37">
        <v>6</v>
      </c>
      <c r="S37">
        <v>5</v>
      </c>
      <c r="T37">
        <v>1</v>
      </c>
      <c r="U37">
        <f t="shared" ref="U37" si="24" xml:space="preserve"> S37 + T37</f>
        <v>6</v>
      </c>
      <c r="V37" t="s">
        <v>8</v>
      </c>
      <c r="W37">
        <v>3</v>
      </c>
      <c r="X37">
        <v>16</v>
      </c>
      <c r="Y37" t="s">
        <v>100</v>
      </c>
      <c r="Z37">
        <v>1</v>
      </c>
      <c r="AA37">
        <v>8</v>
      </c>
      <c r="AB37" t="s">
        <v>102</v>
      </c>
      <c r="AC37" s="10" t="s">
        <v>8</v>
      </c>
      <c r="AE37" t="s">
        <v>8</v>
      </c>
      <c r="AF37" t="s">
        <v>8</v>
      </c>
      <c r="AG37" t="s">
        <v>8</v>
      </c>
      <c r="AH37" t="s">
        <v>8</v>
      </c>
      <c r="AI37">
        <f t="shared" si="15"/>
        <v>74549.706201272784</v>
      </c>
      <c r="AJ37" s="1">
        <v>81920</v>
      </c>
      <c r="AK37">
        <v>81049.600000000006</v>
      </c>
      <c r="AL37">
        <v>79.150000000000006</v>
      </c>
      <c r="AM37" t="s">
        <v>111</v>
      </c>
      <c r="AN37" s="10">
        <v>125</v>
      </c>
      <c r="AO37">
        <v>1169</v>
      </c>
      <c r="AP37">
        <v>414</v>
      </c>
      <c r="AQ37" s="1">
        <v>96</v>
      </c>
      <c r="AR37">
        <v>784</v>
      </c>
      <c r="AS37">
        <v>384</v>
      </c>
      <c r="AT37" t="s">
        <v>50</v>
      </c>
      <c r="AU37" s="1">
        <f t="shared" ref="AU37" si="25" xml:space="preserve"> _xlfn.FLOOR.MATH((AN37 - AQ37) / 2)</f>
        <v>14</v>
      </c>
      <c r="AV37">
        <f t="shared" ref="AV37" si="26" xml:space="preserve"> _xlfn.FLOOR.MATH((AO37 - AR37) / 2)</f>
        <v>192</v>
      </c>
      <c r="AW37">
        <f t="shared" ref="AW37" si="27" xml:space="preserve"> _xlfn.FLOOR.MATH((AP37 - AS37) / 2)</f>
        <v>15</v>
      </c>
      <c r="AX37" t="s">
        <v>50</v>
      </c>
      <c r="AY37" s="10" t="s">
        <v>178</v>
      </c>
      <c r="AZ37" t="s">
        <v>176</v>
      </c>
      <c r="BA37">
        <v>1</v>
      </c>
      <c r="BB37" t="s">
        <v>208</v>
      </c>
      <c r="BC37" t="s">
        <v>8</v>
      </c>
    </row>
    <row r="38" spans="1:55" x14ac:dyDescent="0.25">
      <c r="A38" t="s">
        <v>206</v>
      </c>
      <c r="B38" t="s">
        <v>132</v>
      </c>
      <c r="C38" t="s">
        <v>207</v>
      </c>
      <c r="D38" t="s">
        <v>180</v>
      </c>
      <c r="E38" t="s">
        <v>211</v>
      </c>
      <c r="F38" s="10">
        <v>0</v>
      </c>
      <c r="G38">
        <v>0</v>
      </c>
      <c r="H38" t="s">
        <v>8</v>
      </c>
      <c r="I38">
        <v>1</v>
      </c>
      <c r="J38" t="s">
        <v>212</v>
      </c>
      <c r="K38" t="s">
        <v>8</v>
      </c>
      <c r="L38" t="s">
        <v>8</v>
      </c>
      <c r="M38" t="s">
        <v>8</v>
      </c>
      <c r="N38" t="s">
        <v>8</v>
      </c>
      <c r="O38">
        <v>0</v>
      </c>
      <c r="P38" s="1" t="s">
        <v>177</v>
      </c>
      <c r="Q38">
        <v>6</v>
      </c>
      <c r="R38">
        <v>6</v>
      </c>
      <c r="S38">
        <v>5</v>
      </c>
      <c r="T38">
        <v>1</v>
      </c>
      <c r="U38">
        <f t="shared" ref="U38" si="28" xml:space="preserve"> S38 + T38</f>
        <v>6</v>
      </c>
      <c r="V38" t="s">
        <v>8</v>
      </c>
      <c r="W38">
        <v>3</v>
      </c>
      <c r="X38">
        <v>16</v>
      </c>
      <c r="Y38" t="s">
        <v>100</v>
      </c>
      <c r="Z38">
        <v>1</v>
      </c>
      <c r="AA38">
        <v>8</v>
      </c>
      <c r="AB38" t="s">
        <v>102</v>
      </c>
      <c r="AC38" s="10" t="s">
        <v>8</v>
      </c>
      <c r="AE38" t="s">
        <v>8</v>
      </c>
      <c r="AF38" t="s">
        <v>8</v>
      </c>
      <c r="AG38" t="s">
        <v>8</v>
      </c>
      <c r="AH38" t="s">
        <v>8</v>
      </c>
      <c r="AI38">
        <f t="shared" si="15"/>
        <v>74549.706201272784</v>
      </c>
      <c r="AJ38" s="1">
        <v>81920</v>
      </c>
      <c r="AK38">
        <v>81049.600000000006</v>
      </c>
      <c r="AL38">
        <v>79.150000000000006</v>
      </c>
      <c r="AM38" t="s">
        <v>111</v>
      </c>
      <c r="AN38" s="10">
        <v>125</v>
      </c>
      <c r="AO38">
        <v>1169</v>
      </c>
      <c r="AP38">
        <v>414</v>
      </c>
      <c r="AQ38" s="1">
        <v>96</v>
      </c>
      <c r="AR38">
        <v>784</v>
      </c>
      <c r="AS38">
        <v>384</v>
      </c>
      <c r="AT38" t="s">
        <v>50</v>
      </c>
      <c r="AU38" s="1">
        <f t="shared" ref="AU38" si="29" xml:space="preserve"> _xlfn.FLOOR.MATH((AN38 - AQ38) / 2)</f>
        <v>14</v>
      </c>
      <c r="AV38">
        <f t="shared" ref="AV38" si="30" xml:space="preserve"> _xlfn.FLOOR.MATH((AO38 - AR38) / 2)</f>
        <v>192</v>
      </c>
      <c r="AW38">
        <f t="shared" ref="AW38" si="31" xml:space="preserve"> _xlfn.FLOOR.MATH((AP38 - AS38) / 2)</f>
        <v>15</v>
      </c>
      <c r="AX38" t="s">
        <v>50</v>
      </c>
      <c r="AY38" s="10" t="s">
        <v>178</v>
      </c>
      <c r="AZ38" t="s">
        <v>176</v>
      </c>
      <c r="BA38">
        <v>0</v>
      </c>
      <c r="BB38" t="s">
        <v>8</v>
      </c>
      <c r="BC38" t="s">
        <v>8</v>
      </c>
    </row>
    <row r="39" spans="1:55" x14ac:dyDescent="0.25">
      <c r="A39" t="s">
        <v>209</v>
      </c>
      <c r="B39" t="s">
        <v>132</v>
      </c>
      <c r="C39" t="s">
        <v>210</v>
      </c>
      <c r="D39" t="s">
        <v>180</v>
      </c>
      <c r="E39" t="s">
        <v>211</v>
      </c>
      <c r="F39" s="10">
        <v>0</v>
      </c>
      <c r="G39">
        <v>0</v>
      </c>
      <c r="H39" t="s">
        <v>8</v>
      </c>
      <c r="I39">
        <v>1</v>
      </c>
      <c r="J39" t="s">
        <v>212</v>
      </c>
      <c r="K39" t="s">
        <v>8</v>
      </c>
      <c r="L39" t="s">
        <v>8</v>
      </c>
      <c r="M39" t="s">
        <v>8</v>
      </c>
      <c r="N39" t="s">
        <v>8</v>
      </c>
      <c r="O39">
        <v>0</v>
      </c>
      <c r="P39" s="1" t="s">
        <v>177</v>
      </c>
      <c r="Q39">
        <v>6</v>
      </c>
      <c r="R39">
        <v>6</v>
      </c>
      <c r="S39">
        <v>5</v>
      </c>
      <c r="T39">
        <v>1</v>
      </c>
      <c r="U39">
        <f t="shared" ref="U39" si="32" xml:space="preserve"> S39 + T39</f>
        <v>6</v>
      </c>
      <c r="V39" t="s">
        <v>8</v>
      </c>
      <c r="W39">
        <v>3</v>
      </c>
      <c r="X39">
        <v>16</v>
      </c>
      <c r="Y39" t="s">
        <v>100</v>
      </c>
      <c r="Z39">
        <v>1</v>
      </c>
      <c r="AA39">
        <v>8</v>
      </c>
      <c r="AB39" t="s">
        <v>102</v>
      </c>
      <c r="AC39" s="10" t="s">
        <v>8</v>
      </c>
      <c r="AE39" t="s">
        <v>8</v>
      </c>
      <c r="AF39" t="s">
        <v>8</v>
      </c>
      <c r="AG39" t="s">
        <v>8</v>
      </c>
      <c r="AH39" t="s">
        <v>8</v>
      </c>
      <c r="AI39">
        <f t="shared" si="15"/>
        <v>74549.706201272784</v>
      </c>
      <c r="AJ39" s="1">
        <v>81920</v>
      </c>
      <c r="AK39">
        <v>81049.600000000006</v>
      </c>
      <c r="AL39">
        <v>79.150000000000006</v>
      </c>
      <c r="AM39" t="s">
        <v>111</v>
      </c>
      <c r="AN39" s="10">
        <v>125</v>
      </c>
      <c r="AO39">
        <v>1169</v>
      </c>
      <c r="AP39">
        <v>414</v>
      </c>
      <c r="AQ39" s="1">
        <v>96</v>
      </c>
      <c r="AR39">
        <v>784</v>
      </c>
      <c r="AS39">
        <v>384</v>
      </c>
      <c r="AT39" t="s">
        <v>50</v>
      </c>
      <c r="AU39" s="1">
        <f t="shared" ref="AU39" si="33" xml:space="preserve"> _xlfn.FLOOR.MATH((AN39 - AQ39) / 2)</f>
        <v>14</v>
      </c>
      <c r="AV39">
        <f t="shared" ref="AV39" si="34" xml:space="preserve"> _xlfn.FLOOR.MATH((AO39 - AR39) / 2)</f>
        <v>192</v>
      </c>
      <c r="AW39">
        <f t="shared" ref="AW39" si="35" xml:space="preserve"> _xlfn.FLOOR.MATH((AP39 - AS39) / 2)</f>
        <v>15</v>
      </c>
      <c r="AX39" t="s">
        <v>50</v>
      </c>
      <c r="AY39" s="10" t="s">
        <v>178</v>
      </c>
      <c r="AZ39" t="s">
        <v>176</v>
      </c>
      <c r="BA39">
        <v>0</v>
      </c>
      <c r="BB39" t="s">
        <v>8</v>
      </c>
      <c r="BC39" t="s">
        <v>8</v>
      </c>
    </row>
    <row r="40" spans="1:55" x14ac:dyDescent="0.25">
      <c r="A40" t="s">
        <v>213</v>
      </c>
      <c r="B40" t="s">
        <v>132</v>
      </c>
      <c r="C40" t="s">
        <v>210</v>
      </c>
      <c r="D40" t="s">
        <v>180</v>
      </c>
      <c r="E40" t="s">
        <v>215</v>
      </c>
      <c r="F40" s="10">
        <v>0</v>
      </c>
      <c r="G40">
        <v>0</v>
      </c>
      <c r="H40" t="s">
        <v>8</v>
      </c>
      <c r="I40">
        <v>1</v>
      </c>
      <c r="J40" t="s">
        <v>212</v>
      </c>
      <c r="K40" t="s">
        <v>8</v>
      </c>
      <c r="L40" t="s">
        <v>8</v>
      </c>
      <c r="M40" t="s">
        <v>8</v>
      </c>
      <c r="N40" t="s">
        <v>8</v>
      </c>
      <c r="O40">
        <v>0</v>
      </c>
      <c r="P40" s="1" t="s">
        <v>177</v>
      </c>
      <c r="Q40">
        <v>6</v>
      </c>
      <c r="R40">
        <v>6</v>
      </c>
      <c r="S40">
        <v>5</v>
      </c>
      <c r="T40">
        <v>1</v>
      </c>
      <c r="U40">
        <f t="shared" ref="U40" si="36" xml:space="preserve"> S40 + T40</f>
        <v>6</v>
      </c>
      <c r="V40" t="s">
        <v>8</v>
      </c>
      <c r="W40">
        <v>3</v>
      </c>
      <c r="X40">
        <v>16</v>
      </c>
      <c r="Y40" t="s">
        <v>100</v>
      </c>
      <c r="Z40">
        <v>1</v>
      </c>
      <c r="AA40">
        <v>8</v>
      </c>
      <c r="AB40" t="s">
        <v>102</v>
      </c>
      <c r="AC40" s="10" t="s">
        <v>8</v>
      </c>
      <c r="AE40" t="s">
        <v>8</v>
      </c>
      <c r="AF40" t="s">
        <v>8</v>
      </c>
      <c r="AG40" t="s">
        <v>8</v>
      </c>
      <c r="AH40" t="s">
        <v>8</v>
      </c>
      <c r="AI40">
        <f t="shared" si="15"/>
        <v>74549.706201272784</v>
      </c>
      <c r="AJ40" s="1">
        <v>81920</v>
      </c>
      <c r="AK40">
        <v>81049.600000000006</v>
      </c>
      <c r="AL40">
        <v>79.150000000000006</v>
      </c>
      <c r="AM40" t="s">
        <v>111</v>
      </c>
      <c r="AN40" s="10">
        <v>125</v>
      </c>
      <c r="AO40">
        <v>1169</v>
      </c>
      <c r="AP40">
        <v>414</v>
      </c>
      <c r="AQ40" s="1">
        <v>96</v>
      </c>
      <c r="AR40">
        <v>784</v>
      </c>
      <c r="AS40">
        <v>384</v>
      </c>
      <c r="AT40" t="s">
        <v>50</v>
      </c>
      <c r="AU40" s="1">
        <f t="shared" ref="AU40" si="37" xml:space="preserve"> _xlfn.FLOOR.MATH((AN40 - AQ40) / 2)</f>
        <v>14</v>
      </c>
      <c r="AV40">
        <f t="shared" ref="AV40" si="38" xml:space="preserve"> _xlfn.FLOOR.MATH((AO40 - AR40) / 2)</f>
        <v>192</v>
      </c>
      <c r="AW40">
        <f t="shared" ref="AW40" si="39" xml:space="preserve"> _xlfn.FLOOR.MATH((AP40 - AS40) / 2)</f>
        <v>15</v>
      </c>
      <c r="AX40" t="s">
        <v>50</v>
      </c>
      <c r="AY40" s="10" t="s">
        <v>178</v>
      </c>
      <c r="AZ40" t="s">
        <v>176</v>
      </c>
      <c r="BA40">
        <v>0</v>
      </c>
      <c r="BB40" t="s">
        <v>8</v>
      </c>
      <c r="BC40" t="s">
        <v>8</v>
      </c>
    </row>
    <row r="41" spans="1:55" x14ac:dyDescent="0.25">
      <c r="A41" t="s">
        <v>214</v>
      </c>
      <c r="B41" t="s">
        <v>132</v>
      </c>
      <c r="C41" t="s">
        <v>210</v>
      </c>
      <c r="D41" t="s">
        <v>180</v>
      </c>
      <c r="E41" t="s">
        <v>217</v>
      </c>
      <c r="F41" s="10">
        <v>0</v>
      </c>
      <c r="G41">
        <v>0</v>
      </c>
      <c r="H41" t="s">
        <v>8</v>
      </c>
      <c r="I41">
        <v>1</v>
      </c>
      <c r="J41" t="s">
        <v>189</v>
      </c>
      <c r="K41" t="s">
        <v>8</v>
      </c>
      <c r="L41" t="s">
        <v>8</v>
      </c>
      <c r="M41" t="s">
        <v>8</v>
      </c>
      <c r="N41" t="s">
        <v>8</v>
      </c>
      <c r="O41">
        <v>0</v>
      </c>
      <c r="P41" s="1" t="s">
        <v>177</v>
      </c>
      <c r="Q41">
        <v>6</v>
      </c>
      <c r="R41" t="s">
        <v>8</v>
      </c>
      <c r="S41">
        <v>5</v>
      </c>
      <c r="T41">
        <v>1</v>
      </c>
      <c r="U41">
        <f t="shared" ref="U41" si="40" xml:space="preserve"> S41 + T41</f>
        <v>6</v>
      </c>
      <c r="V41" t="s">
        <v>8</v>
      </c>
      <c r="W41">
        <v>3</v>
      </c>
      <c r="X41">
        <v>16</v>
      </c>
      <c r="Y41" t="s">
        <v>100</v>
      </c>
      <c r="Z41">
        <v>1</v>
      </c>
      <c r="AA41">
        <v>8</v>
      </c>
      <c r="AB41" t="s">
        <v>102</v>
      </c>
      <c r="AC41" s="10" t="s">
        <v>8</v>
      </c>
      <c r="AE41" t="s">
        <v>8</v>
      </c>
      <c r="AF41" t="s">
        <v>8</v>
      </c>
      <c r="AG41" t="s">
        <v>8</v>
      </c>
      <c r="AH41" t="s">
        <v>8</v>
      </c>
      <c r="AI41">
        <f t="shared" si="15"/>
        <v>74549.706201272784</v>
      </c>
      <c r="AJ41" s="1">
        <v>81920</v>
      </c>
      <c r="AK41">
        <v>81049.600000000006</v>
      </c>
      <c r="AL41">
        <v>79.150000000000006</v>
      </c>
      <c r="AM41" t="s">
        <v>111</v>
      </c>
      <c r="AN41" s="10">
        <v>125</v>
      </c>
      <c r="AO41">
        <v>1169</v>
      </c>
      <c r="AP41">
        <v>414</v>
      </c>
      <c r="AQ41" s="1">
        <v>96</v>
      </c>
      <c r="AR41">
        <v>784</v>
      </c>
      <c r="AS41">
        <v>384</v>
      </c>
      <c r="AT41" t="s">
        <v>50</v>
      </c>
      <c r="AU41" s="1">
        <f t="shared" ref="AU41" si="41" xml:space="preserve"> _xlfn.FLOOR.MATH((AN41 - AQ41) / 2)</f>
        <v>14</v>
      </c>
      <c r="AV41">
        <f t="shared" ref="AV41" si="42" xml:space="preserve"> _xlfn.FLOOR.MATH((AO41 - AR41) / 2)</f>
        <v>192</v>
      </c>
      <c r="AW41">
        <f t="shared" ref="AW41" si="43" xml:space="preserve"> _xlfn.FLOOR.MATH((AP41 - AS41) / 2)</f>
        <v>15</v>
      </c>
      <c r="AX41" t="s">
        <v>50</v>
      </c>
      <c r="AY41" s="10" t="s">
        <v>178</v>
      </c>
      <c r="AZ41" t="s">
        <v>176</v>
      </c>
      <c r="BA41">
        <v>1</v>
      </c>
      <c r="BB41" t="s">
        <v>218</v>
      </c>
      <c r="BC41" t="s">
        <v>8</v>
      </c>
    </row>
    <row r="42" spans="1:55" x14ac:dyDescent="0.25">
      <c r="A42" t="s">
        <v>216</v>
      </c>
      <c r="B42" t="s">
        <v>132</v>
      </c>
      <c r="C42" t="s">
        <v>210</v>
      </c>
      <c r="D42" t="s">
        <v>180</v>
      </c>
      <c r="E42" t="s">
        <v>211</v>
      </c>
      <c r="F42" s="10">
        <v>0</v>
      </c>
      <c r="G42">
        <v>0</v>
      </c>
      <c r="H42" t="s">
        <v>8</v>
      </c>
      <c r="I42">
        <v>1</v>
      </c>
      <c r="J42" t="s">
        <v>212</v>
      </c>
      <c r="K42" t="s">
        <v>8</v>
      </c>
      <c r="L42" t="s">
        <v>8</v>
      </c>
      <c r="M42" t="s">
        <v>8</v>
      </c>
      <c r="N42" t="s">
        <v>8</v>
      </c>
      <c r="O42">
        <v>0</v>
      </c>
      <c r="P42" s="1" t="s">
        <v>177</v>
      </c>
      <c r="Q42">
        <v>6</v>
      </c>
      <c r="R42">
        <v>6</v>
      </c>
      <c r="S42">
        <v>5</v>
      </c>
      <c r="T42">
        <v>1</v>
      </c>
      <c r="U42">
        <f t="shared" ref="U42" si="44" xml:space="preserve"> S42 + T42</f>
        <v>6</v>
      </c>
      <c r="V42" t="s">
        <v>8</v>
      </c>
      <c r="W42">
        <v>3</v>
      </c>
      <c r="X42">
        <v>16</v>
      </c>
      <c r="Y42" t="s">
        <v>100</v>
      </c>
      <c r="Z42">
        <v>1</v>
      </c>
      <c r="AA42">
        <v>8</v>
      </c>
      <c r="AB42" t="s">
        <v>102</v>
      </c>
      <c r="AC42" s="10" t="s">
        <v>8</v>
      </c>
      <c r="AE42" t="s">
        <v>8</v>
      </c>
      <c r="AF42" t="s">
        <v>8</v>
      </c>
      <c r="AG42" t="s">
        <v>8</v>
      </c>
      <c r="AH42" t="s">
        <v>8</v>
      </c>
      <c r="AI42">
        <f t="shared" si="15"/>
        <v>74549.706201272784</v>
      </c>
      <c r="AJ42" s="1">
        <v>81920</v>
      </c>
      <c r="AK42">
        <v>81049.600000000006</v>
      </c>
      <c r="AL42">
        <v>79.150000000000006</v>
      </c>
      <c r="AM42" t="s">
        <v>111</v>
      </c>
      <c r="AN42" s="10">
        <v>125</v>
      </c>
      <c r="AO42">
        <v>1169</v>
      </c>
      <c r="AP42">
        <v>414</v>
      </c>
      <c r="AQ42" s="1">
        <v>96</v>
      </c>
      <c r="AR42">
        <v>784</v>
      </c>
      <c r="AS42">
        <v>384</v>
      </c>
      <c r="AT42" t="s">
        <v>50</v>
      </c>
      <c r="AU42" s="1">
        <f t="shared" ref="AU42" si="45" xml:space="preserve"> _xlfn.FLOOR.MATH((AN42 - AQ42) / 2)</f>
        <v>14</v>
      </c>
      <c r="AV42">
        <f t="shared" ref="AV42" si="46" xml:space="preserve"> _xlfn.FLOOR.MATH((AO42 - AR42) / 2)</f>
        <v>192</v>
      </c>
      <c r="AW42">
        <f t="shared" ref="AW42" si="47" xml:space="preserve"> _xlfn.FLOOR.MATH((AP42 - AS42) / 2)</f>
        <v>15</v>
      </c>
      <c r="AX42" t="s">
        <v>50</v>
      </c>
      <c r="AY42" s="10" t="s">
        <v>178</v>
      </c>
      <c r="AZ42" t="s">
        <v>176</v>
      </c>
      <c r="BA42">
        <v>0</v>
      </c>
      <c r="BB42" t="s">
        <v>8</v>
      </c>
      <c r="BC42" t="s">
        <v>8</v>
      </c>
    </row>
    <row r="43" spans="1:55" x14ac:dyDescent="0.25">
      <c r="A43" t="s">
        <v>219</v>
      </c>
      <c r="B43" t="s">
        <v>132</v>
      </c>
      <c r="C43" t="s">
        <v>210</v>
      </c>
      <c r="D43" t="s">
        <v>180</v>
      </c>
      <c r="E43" t="s">
        <v>211</v>
      </c>
      <c r="F43" s="10">
        <v>0</v>
      </c>
      <c r="G43">
        <v>0</v>
      </c>
      <c r="H43" t="s">
        <v>8</v>
      </c>
      <c r="I43">
        <v>1</v>
      </c>
      <c r="J43" t="s">
        <v>212</v>
      </c>
      <c r="K43" t="s">
        <v>8</v>
      </c>
      <c r="L43" t="s">
        <v>8</v>
      </c>
      <c r="M43" t="s">
        <v>8</v>
      </c>
      <c r="N43" t="s">
        <v>8</v>
      </c>
      <c r="O43">
        <v>0</v>
      </c>
      <c r="P43" s="1" t="s">
        <v>177</v>
      </c>
      <c r="Q43">
        <v>6</v>
      </c>
      <c r="R43">
        <v>6</v>
      </c>
      <c r="S43">
        <v>5</v>
      </c>
      <c r="T43">
        <v>1</v>
      </c>
      <c r="U43">
        <f t="shared" ref="U43" si="48" xml:space="preserve"> S43 + T43</f>
        <v>6</v>
      </c>
      <c r="V43" t="s">
        <v>8</v>
      </c>
      <c r="W43">
        <v>3</v>
      </c>
      <c r="X43">
        <v>16</v>
      </c>
      <c r="Y43" t="s">
        <v>100</v>
      </c>
      <c r="Z43">
        <v>1</v>
      </c>
      <c r="AA43">
        <v>8</v>
      </c>
      <c r="AB43" t="s">
        <v>102</v>
      </c>
      <c r="AC43" s="10" t="s">
        <v>8</v>
      </c>
      <c r="AE43" t="s">
        <v>8</v>
      </c>
      <c r="AF43" t="s">
        <v>8</v>
      </c>
      <c r="AG43" t="s">
        <v>8</v>
      </c>
      <c r="AH43" t="s">
        <v>8</v>
      </c>
      <c r="AI43">
        <f t="shared" si="15"/>
        <v>74549.706201272784</v>
      </c>
      <c r="AJ43" s="1">
        <v>81920</v>
      </c>
      <c r="AK43">
        <v>81049.600000000006</v>
      </c>
      <c r="AL43">
        <v>79.150000000000006</v>
      </c>
      <c r="AM43" t="s">
        <v>111</v>
      </c>
      <c r="AN43" s="10">
        <v>125</v>
      </c>
      <c r="AO43">
        <v>1169</v>
      </c>
      <c r="AP43">
        <v>414</v>
      </c>
      <c r="AQ43" s="1">
        <v>96</v>
      </c>
      <c r="AR43">
        <v>784</v>
      </c>
      <c r="AS43">
        <v>384</v>
      </c>
      <c r="AT43" t="s">
        <v>50</v>
      </c>
      <c r="AU43" s="1">
        <f t="shared" ref="AU43" si="49" xml:space="preserve"> _xlfn.FLOOR.MATH((AN43 - AQ43) / 2)</f>
        <v>14</v>
      </c>
      <c r="AV43">
        <f t="shared" ref="AV43" si="50" xml:space="preserve"> _xlfn.FLOOR.MATH((AO43 - AR43) / 2)</f>
        <v>192</v>
      </c>
      <c r="AW43">
        <f t="shared" ref="AW43" si="51" xml:space="preserve"> _xlfn.FLOOR.MATH((AP43 - AS43) / 2)</f>
        <v>15</v>
      </c>
      <c r="AX43" t="s">
        <v>50</v>
      </c>
      <c r="AY43" s="10" t="s">
        <v>178</v>
      </c>
      <c r="AZ43" t="s">
        <v>176</v>
      </c>
      <c r="BA43">
        <v>0</v>
      </c>
      <c r="BB43" t="s">
        <v>8</v>
      </c>
      <c r="BC43" t="s">
        <v>8</v>
      </c>
    </row>
    <row r="44" spans="1:55" x14ac:dyDescent="0.25">
      <c r="A44" t="s">
        <v>220</v>
      </c>
      <c r="B44" t="s">
        <v>132</v>
      </c>
      <c r="C44" t="s">
        <v>210</v>
      </c>
      <c r="D44" t="s">
        <v>180</v>
      </c>
      <c r="E44" t="s">
        <v>221</v>
      </c>
      <c r="F44" s="10">
        <v>1</v>
      </c>
      <c r="G44">
        <v>0</v>
      </c>
      <c r="H44" t="s">
        <v>8</v>
      </c>
      <c r="I44">
        <v>0</v>
      </c>
      <c r="J44" t="s">
        <v>8</v>
      </c>
      <c r="K44">
        <v>1</v>
      </c>
      <c r="L44">
        <v>1</v>
      </c>
      <c r="M44">
        <v>1</v>
      </c>
      <c r="N44">
        <v>1</v>
      </c>
      <c r="O44">
        <v>1</v>
      </c>
      <c r="P44" s="1" t="s">
        <v>177</v>
      </c>
      <c r="Q44">
        <v>6</v>
      </c>
      <c r="R44">
        <v>6</v>
      </c>
      <c r="S44">
        <v>5</v>
      </c>
      <c r="T44">
        <v>1</v>
      </c>
      <c r="U44">
        <f t="shared" ref="U44" si="52" xml:space="preserve"> S44 + T44</f>
        <v>6</v>
      </c>
      <c r="V44" t="s">
        <v>8</v>
      </c>
      <c r="W44">
        <v>3</v>
      </c>
      <c r="X44">
        <v>16</v>
      </c>
      <c r="Y44" t="s">
        <v>100</v>
      </c>
      <c r="Z44">
        <v>1</v>
      </c>
      <c r="AA44">
        <v>8</v>
      </c>
      <c r="AB44" t="s">
        <v>102</v>
      </c>
      <c r="AC44" s="10">
        <v>74967</v>
      </c>
      <c r="AE44">
        <v>6085</v>
      </c>
      <c r="AF44">
        <f t="shared" ref="AF44:AF63" si="53">AC44+AE44</f>
        <v>81052</v>
      </c>
      <c r="AG44" t="s">
        <v>8</v>
      </c>
      <c r="AH44" t="s">
        <v>8</v>
      </c>
      <c r="AI44">
        <f t="shared" si="15"/>
        <v>74549.706201272784</v>
      </c>
      <c r="AJ44" s="1">
        <v>81920</v>
      </c>
      <c r="AK44">
        <v>81049.600000000006</v>
      </c>
      <c r="AL44">
        <v>79.150000000000006</v>
      </c>
      <c r="AM44" t="s">
        <v>111</v>
      </c>
      <c r="AN44" s="10">
        <v>125</v>
      </c>
      <c r="AO44">
        <v>1169</v>
      </c>
      <c r="AP44">
        <v>414</v>
      </c>
      <c r="AQ44" s="1">
        <v>96</v>
      </c>
      <c r="AR44">
        <v>784</v>
      </c>
      <c r="AS44">
        <v>384</v>
      </c>
      <c r="AT44" t="s">
        <v>50</v>
      </c>
      <c r="AU44" s="1">
        <f t="shared" ref="AU44" si="54" xml:space="preserve"> _xlfn.FLOOR.MATH((AN44 - AQ44) / 2)</f>
        <v>14</v>
      </c>
      <c r="AV44">
        <f t="shared" ref="AV44" si="55" xml:space="preserve"> _xlfn.FLOOR.MATH((AO44 - AR44) / 2)</f>
        <v>192</v>
      </c>
      <c r="AW44">
        <f t="shared" ref="AW44" si="56" xml:space="preserve"> _xlfn.FLOOR.MATH((AP44 - AS44) / 2)</f>
        <v>15</v>
      </c>
      <c r="AX44" t="s">
        <v>50</v>
      </c>
      <c r="AY44" s="10" t="s">
        <v>178</v>
      </c>
      <c r="AZ44" t="s">
        <v>176</v>
      </c>
      <c r="BA44">
        <v>0</v>
      </c>
      <c r="BB44" t="s">
        <v>8</v>
      </c>
      <c r="BC44" t="s">
        <v>8</v>
      </c>
    </row>
    <row r="45" spans="1:55" s="7" customFormat="1" x14ac:dyDescent="0.25">
      <c r="A45" s="7" t="s">
        <v>222</v>
      </c>
      <c r="B45" s="7" t="s">
        <v>132</v>
      </c>
      <c r="C45" s="7" t="s">
        <v>223</v>
      </c>
      <c r="D45" s="7" t="s">
        <v>224</v>
      </c>
      <c r="E45" s="7" t="s">
        <v>225</v>
      </c>
      <c r="F45" s="11">
        <v>0</v>
      </c>
      <c r="G45" s="7">
        <v>0</v>
      </c>
      <c r="H45" s="7" t="s">
        <v>8</v>
      </c>
      <c r="I45" s="7">
        <v>1</v>
      </c>
      <c r="J45" s="7" t="s">
        <v>226</v>
      </c>
      <c r="K45" s="7">
        <v>1</v>
      </c>
      <c r="L45" s="7">
        <v>1</v>
      </c>
      <c r="M45" s="7">
        <v>1</v>
      </c>
      <c r="N45" s="7">
        <v>1</v>
      </c>
      <c r="O45" s="7">
        <v>1</v>
      </c>
      <c r="P45" s="8" t="s">
        <v>177</v>
      </c>
      <c r="Q45" s="7">
        <v>6</v>
      </c>
      <c r="R45" s="7">
        <v>6</v>
      </c>
      <c r="S45" s="7">
        <v>5</v>
      </c>
      <c r="T45" s="7">
        <v>1</v>
      </c>
      <c r="U45" s="7">
        <f t="shared" ref="U45:U63" si="57" xml:space="preserve"> S45 + T45</f>
        <v>6</v>
      </c>
      <c r="V45" s="7" t="s">
        <v>8</v>
      </c>
      <c r="W45" s="7">
        <v>3</v>
      </c>
      <c r="X45" s="7">
        <v>16</v>
      </c>
      <c r="Y45" s="7" t="s">
        <v>100</v>
      </c>
      <c r="Z45" s="7">
        <v>1</v>
      </c>
      <c r="AA45" s="7">
        <v>8</v>
      </c>
      <c r="AB45" s="7" t="s">
        <v>102</v>
      </c>
      <c r="AC45" s="11">
        <v>74965</v>
      </c>
      <c r="AE45" s="7">
        <v>6087</v>
      </c>
      <c r="AF45" s="7">
        <f t="shared" si="53"/>
        <v>81052</v>
      </c>
      <c r="AG45" s="7" t="s">
        <v>8</v>
      </c>
      <c r="AH45" s="7" t="s">
        <v>8</v>
      </c>
      <c r="AI45" s="7">
        <f t="shared" si="15"/>
        <v>74549.706201272784</v>
      </c>
      <c r="AJ45" s="8">
        <v>81920</v>
      </c>
      <c r="AK45" s="7">
        <v>81049.600000000006</v>
      </c>
      <c r="AL45" s="7">
        <v>79.150000000000006</v>
      </c>
      <c r="AM45" s="7" t="s">
        <v>111</v>
      </c>
      <c r="AN45" s="11">
        <v>125</v>
      </c>
      <c r="AO45" s="7">
        <v>1169</v>
      </c>
      <c r="AP45" s="7">
        <v>414</v>
      </c>
      <c r="AQ45" s="8">
        <v>96</v>
      </c>
      <c r="AR45" s="7">
        <v>784</v>
      </c>
      <c r="AS45" s="7">
        <v>384</v>
      </c>
      <c r="AT45" s="7" t="s">
        <v>50</v>
      </c>
      <c r="AU45" s="8">
        <f t="shared" ref="AU45" si="58" xml:space="preserve"> _xlfn.FLOOR.MATH((AN45 - AQ45) / 2)</f>
        <v>14</v>
      </c>
      <c r="AV45" s="7">
        <f t="shared" ref="AV45" si="59" xml:space="preserve"> _xlfn.FLOOR.MATH((AO45 - AR45) / 2)</f>
        <v>192</v>
      </c>
      <c r="AW45" s="7">
        <f t="shared" ref="AW45" si="60" xml:space="preserve"> _xlfn.FLOOR.MATH((AP45 - AS45) / 2)</f>
        <v>15</v>
      </c>
      <c r="AX45" s="7" t="s">
        <v>50</v>
      </c>
      <c r="AY45" s="11" t="s">
        <v>178</v>
      </c>
      <c r="AZ45" s="7" t="s">
        <v>176</v>
      </c>
      <c r="BA45" s="7">
        <v>0</v>
      </c>
      <c r="BB45" s="7" t="s">
        <v>8</v>
      </c>
      <c r="BC45" s="7" t="s">
        <v>8</v>
      </c>
    </row>
    <row r="46" spans="1:55" x14ac:dyDescent="0.25">
      <c r="A46" s="17" t="s">
        <v>256</v>
      </c>
      <c r="B46" t="s">
        <v>132</v>
      </c>
      <c r="C46" s="17" t="s">
        <v>230</v>
      </c>
      <c r="F46" s="20" t="s">
        <v>130</v>
      </c>
      <c r="G46" s="19" t="s">
        <v>130</v>
      </c>
      <c r="H46" s="19" t="s">
        <v>130</v>
      </c>
      <c r="I46" s="19" t="s">
        <v>130</v>
      </c>
      <c r="J46" s="19" t="s">
        <v>130</v>
      </c>
      <c r="K46" s="19" t="s">
        <v>130</v>
      </c>
      <c r="L46" s="19" t="s">
        <v>130</v>
      </c>
      <c r="M46" s="19" t="s">
        <v>130</v>
      </c>
      <c r="N46" s="19" t="s">
        <v>130</v>
      </c>
      <c r="O46">
        <v>1</v>
      </c>
      <c r="P46" s="1" t="s">
        <v>248</v>
      </c>
      <c r="Q46">
        <v>6</v>
      </c>
      <c r="R46">
        <v>6</v>
      </c>
      <c r="S46">
        <v>5</v>
      </c>
      <c r="T46">
        <v>1</v>
      </c>
      <c r="U46">
        <f t="shared" si="57"/>
        <v>6</v>
      </c>
      <c r="V46" t="s">
        <v>8</v>
      </c>
      <c r="W46">
        <v>3</v>
      </c>
      <c r="X46">
        <v>16</v>
      </c>
      <c r="Y46" t="s">
        <v>100</v>
      </c>
      <c r="Z46">
        <v>1</v>
      </c>
      <c r="AA46">
        <v>8</v>
      </c>
      <c r="AB46" t="s">
        <v>102</v>
      </c>
      <c r="AC46" s="10">
        <v>74967</v>
      </c>
      <c r="AE46">
        <v>6085</v>
      </c>
      <c r="AF46">
        <f t="shared" si="53"/>
        <v>81052</v>
      </c>
      <c r="AG46" s="19" t="s">
        <v>130</v>
      </c>
      <c r="AH46" s="19" t="s">
        <v>130</v>
      </c>
      <c r="AI46">
        <f t="shared" ref="AI46:AI63" si="61" xml:space="preserve"> 1508.06553301511 + 0.00210606006752809 * (AQ46*AR46*AS46) * ((W46*X46 + Z46*AA46) / (3*16 + 1*8)) * (U46 / 5)</f>
        <v>74549.706201272769</v>
      </c>
      <c r="AJ46" s="18" t="s">
        <v>130</v>
      </c>
      <c r="AK46" s="19" t="s">
        <v>130</v>
      </c>
      <c r="AL46" s="19" t="s">
        <v>130</v>
      </c>
      <c r="AM46" t="s">
        <v>111</v>
      </c>
      <c r="AN46" s="10">
        <v>125</v>
      </c>
      <c r="AO46">
        <v>1169</v>
      </c>
      <c r="AP46">
        <v>414</v>
      </c>
      <c r="AQ46" s="1">
        <v>96</v>
      </c>
      <c r="AR46">
        <v>784</v>
      </c>
      <c r="AS46">
        <v>384</v>
      </c>
      <c r="AT46" t="s">
        <v>50</v>
      </c>
      <c r="AU46" s="1">
        <f t="shared" ref="AU46:AU47" si="62" xml:space="preserve"> _xlfn.FLOOR.MATH((AN46 - AQ46) / 2)</f>
        <v>14</v>
      </c>
      <c r="AV46">
        <f t="shared" ref="AV46:AV47" si="63" xml:space="preserve"> _xlfn.FLOOR.MATH((AO46 - AR46) / 2)</f>
        <v>192</v>
      </c>
      <c r="AW46">
        <f t="shared" ref="AW46:AW47" si="64" xml:space="preserve"> _xlfn.FLOOR.MATH((AP46 - AS46) / 2)</f>
        <v>15</v>
      </c>
      <c r="AX46" t="s">
        <v>50</v>
      </c>
      <c r="AY46" s="10" t="s">
        <v>254</v>
      </c>
      <c r="AZ46" t="s">
        <v>176</v>
      </c>
      <c r="BA46" s="19">
        <v>0</v>
      </c>
      <c r="BB46" s="19" t="s">
        <v>130</v>
      </c>
      <c r="BC46" s="19" t="s">
        <v>130</v>
      </c>
    </row>
    <row r="47" spans="1:55" x14ac:dyDescent="0.25">
      <c r="A47" s="17" t="s">
        <v>257</v>
      </c>
      <c r="B47" t="s">
        <v>132</v>
      </c>
      <c r="C47" s="17" t="s">
        <v>231</v>
      </c>
      <c r="F47" s="20" t="s">
        <v>130</v>
      </c>
      <c r="G47" s="19" t="s">
        <v>130</v>
      </c>
      <c r="H47" s="19" t="s">
        <v>130</v>
      </c>
      <c r="I47" s="19" t="s">
        <v>130</v>
      </c>
      <c r="J47" s="19" t="s">
        <v>130</v>
      </c>
      <c r="K47" s="19" t="s">
        <v>130</v>
      </c>
      <c r="L47" s="19" t="s">
        <v>130</v>
      </c>
      <c r="M47" s="19" t="s">
        <v>130</v>
      </c>
      <c r="N47" s="19" t="s">
        <v>130</v>
      </c>
      <c r="O47">
        <v>1</v>
      </c>
      <c r="P47" s="1" t="s">
        <v>248</v>
      </c>
      <c r="Q47">
        <v>6</v>
      </c>
      <c r="R47">
        <v>6</v>
      </c>
      <c r="S47">
        <v>5</v>
      </c>
      <c r="T47">
        <v>1</v>
      </c>
      <c r="U47">
        <f t="shared" si="57"/>
        <v>6</v>
      </c>
      <c r="V47" t="s">
        <v>8</v>
      </c>
      <c r="W47">
        <v>3</v>
      </c>
      <c r="X47">
        <v>16</v>
      </c>
      <c r="Y47" t="s">
        <v>100</v>
      </c>
      <c r="Z47">
        <v>1</v>
      </c>
      <c r="AA47">
        <v>8</v>
      </c>
      <c r="AB47" t="s">
        <v>102</v>
      </c>
      <c r="AC47" s="10">
        <v>23033</v>
      </c>
      <c r="AE47">
        <v>58019</v>
      </c>
      <c r="AF47">
        <f t="shared" si="53"/>
        <v>81052</v>
      </c>
      <c r="AG47" s="19" t="s">
        <v>130</v>
      </c>
      <c r="AH47" s="19" t="s">
        <v>130</v>
      </c>
      <c r="AI47">
        <f t="shared" si="61"/>
        <v>22708.360330151121</v>
      </c>
      <c r="AJ47" s="18" t="s">
        <v>130</v>
      </c>
      <c r="AK47" s="19" t="s">
        <v>130</v>
      </c>
      <c r="AL47" s="19" t="s">
        <v>130</v>
      </c>
      <c r="AM47" t="s">
        <v>111</v>
      </c>
      <c r="AN47" s="10">
        <v>125</v>
      </c>
      <c r="AO47">
        <v>1169</v>
      </c>
      <c r="AP47">
        <v>414</v>
      </c>
      <c r="AQ47" s="1">
        <v>64</v>
      </c>
      <c r="AR47">
        <v>512</v>
      </c>
      <c r="AS47">
        <v>256</v>
      </c>
      <c r="AT47" t="s">
        <v>50</v>
      </c>
      <c r="AU47" s="1">
        <f t="shared" si="62"/>
        <v>30</v>
      </c>
      <c r="AV47">
        <f t="shared" si="63"/>
        <v>328</v>
      </c>
      <c r="AW47">
        <f t="shared" si="64"/>
        <v>79</v>
      </c>
      <c r="AX47" t="s">
        <v>50</v>
      </c>
      <c r="AY47" s="10" t="s">
        <v>255</v>
      </c>
      <c r="AZ47" t="s">
        <v>176</v>
      </c>
      <c r="BA47" s="19">
        <v>0</v>
      </c>
      <c r="BB47" s="19" t="s">
        <v>130</v>
      </c>
      <c r="BC47" s="19" t="s">
        <v>130</v>
      </c>
    </row>
    <row r="48" spans="1:55" x14ac:dyDescent="0.25">
      <c r="A48" s="17" t="s">
        <v>258</v>
      </c>
      <c r="B48" t="s">
        <v>132</v>
      </c>
      <c r="C48" s="17" t="s">
        <v>232</v>
      </c>
      <c r="F48" s="20" t="s">
        <v>130</v>
      </c>
      <c r="G48" s="19" t="s">
        <v>130</v>
      </c>
      <c r="H48" s="19" t="s">
        <v>130</v>
      </c>
      <c r="I48" s="19" t="s">
        <v>130</v>
      </c>
      <c r="J48" s="19" t="s">
        <v>130</v>
      </c>
      <c r="K48" s="19" t="s">
        <v>130</v>
      </c>
      <c r="L48" s="19" t="s">
        <v>130</v>
      </c>
      <c r="M48" s="19" t="s">
        <v>130</v>
      </c>
      <c r="N48" s="19" t="s">
        <v>130</v>
      </c>
      <c r="O48">
        <v>1</v>
      </c>
      <c r="P48" s="1" t="s">
        <v>248</v>
      </c>
      <c r="Q48">
        <v>6</v>
      </c>
      <c r="R48">
        <v>6</v>
      </c>
      <c r="S48">
        <v>5</v>
      </c>
      <c r="T48">
        <v>1</v>
      </c>
      <c r="U48">
        <f t="shared" si="57"/>
        <v>6</v>
      </c>
      <c r="V48" t="s">
        <v>8</v>
      </c>
      <c r="W48">
        <v>3</v>
      </c>
      <c r="X48">
        <v>16</v>
      </c>
      <c r="Y48" t="s">
        <v>100</v>
      </c>
      <c r="Z48">
        <v>1</v>
      </c>
      <c r="AA48">
        <v>8</v>
      </c>
      <c r="AB48" t="s">
        <v>102</v>
      </c>
      <c r="AC48" s="10">
        <v>4739</v>
      </c>
      <c r="AE48">
        <v>76313</v>
      </c>
      <c r="AF48">
        <f t="shared" si="53"/>
        <v>81052</v>
      </c>
      <c r="AG48" s="19" t="s">
        <v>130</v>
      </c>
      <c r="AH48" s="19" t="s">
        <v>130</v>
      </c>
      <c r="AI48">
        <f t="shared" si="61"/>
        <v>4158.1023826571118</v>
      </c>
      <c r="AJ48" s="18" t="s">
        <v>130</v>
      </c>
      <c r="AK48" s="19" t="s">
        <v>130</v>
      </c>
      <c r="AL48" s="19" t="s">
        <v>130</v>
      </c>
      <c r="AM48" t="s">
        <v>111</v>
      </c>
      <c r="AN48" s="10">
        <v>125</v>
      </c>
      <c r="AO48">
        <v>1169</v>
      </c>
      <c r="AP48">
        <v>414</v>
      </c>
      <c r="AQ48" s="1">
        <v>32</v>
      </c>
      <c r="AR48">
        <v>256</v>
      </c>
      <c r="AS48">
        <v>128</v>
      </c>
      <c r="AT48" t="s">
        <v>50</v>
      </c>
      <c r="AU48" s="1">
        <f t="shared" ref="AU48:AU63" si="65" xml:space="preserve"> _xlfn.FLOOR.MATH((AN48 - AQ48) / 2)</f>
        <v>46</v>
      </c>
      <c r="AV48">
        <f t="shared" ref="AV48:AV63" si="66" xml:space="preserve"> _xlfn.FLOOR.MATH((AO48 - AR48) / 2)</f>
        <v>456</v>
      </c>
      <c r="AW48">
        <f t="shared" ref="AW48:AW63" si="67" xml:space="preserve"> _xlfn.FLOOR.MATH((AP48 - AS48) / 2)</f>
        <v>143</v>
      </c>
      <c r="AX48" t="s">
        <v>50</v>
      </c>
      <c r="AY48" s="10" t="s">
        <v>255</v>
      </c>
      <c r="AZ48" t="s">
        <v>176</v>
      </c>
      <c r="BA48" s="19">
        <v>0</v>
      </c>
      <c r="BB48" s="19" t="s">
        <v>130</v>
      </c>
      <c r="BC48" s="19" t="s">
        <v>130</v>
      </c>
    </row>
    <row r="49" spans="1:55" x14ac:dyDescent="0.25">
      <c r="A49" s="17" t="s">
        <v>259</v>
      </c>
      <c r="B49" t="s">
        <v>132</v>
      </c>
      <c r="C49" s="17" t="s">
        <v>233</v>
      </c>
      <c r="F49" s="20" t="s">
        <v>130</v>
      </c>
      <c r="G49" s="19" t="s">
        <v>130</v>
      </c>
      <c r="H49" s="19" t="s">
        <v>130</v>
      </c>
      <c r="I49" s="19" t="s">
        <v>130</v>
      </c>
      <c r="J49" s="19" t="s">
        <v>130</v>
      </c>
      <c r="K49" s="19" t="s">
        <v>130</v>
      </c>
      <c r="L49" s="19" t="s">
        <v>130</v>
      </c>
      <c r="M49" s="19" t="s">
        <v>130</v>
      </c>
      <c r="N49" s="19" t="s">
        <v>130</v>
      </c>
      <c r="O49">
        <v>1</v>
      </c>
      <c r="P49" s="1" t="s">
        <v>249</v>
      </c>
      <c r="Q49">
        <v>6</v>
      </c>
      <c r="R49">
        <v>6</v>
      </c>
      <c r="S49">
        <v>5</v>
      </c>
      <c r="T49">
        <v>1</v>
      </c>
      <c r="U49">
        <f t="shared" si="57"/>
        <v>6</v>
      </c>
      <c r="V49" t="s">
        <v>8</v>
      </c>
      <c r="W49">
        <v>2</v>
      </c>
      <c r="X49">
        <v>16</v>
      </c>
      <c r="Y49" t="s">
        <v>100</v>
      </c>
      <c r="Z49">
        <v>1</v>
      </c>
      <c r="AA49">
        <v>8</v>
      </c>
      <c r="AB49" t="s">
        <v>102</v>
      </c>
      <c r="AC49" s="10">
        <v>74853</v>
      </c>
      <c r="AE49">
        <v>6199</v>
      </c>
      <c r="AF49">
        <f t="shared" si="53"/>
        <v>81052</v>
      </c>
      <c r="AG49" s="19" t="s">
        <v>130</v>
      </c>
      <c r="AH49" s="19" t="s">
        <v>130</v>
      </c>
      <c r="AI49">
        <f t="shared" si="61"/>
        <v>53680.666010342022</v>
      </c>
      <c r="AJ49" s="18" t="s">
        <v>130</v>
      </c>
      <c r="AK49" s="19" t="s">
        <v>130</v>
      </c>
      <c r="AL49" s="19" t="s">
        <v>130</v>
      </c>
      <c r="AM49" t="s">
        <v>111</v>
      </c>
      <c r="AN49" s="10">
        <v>125</v>
      </c>
      <c r="AO49">
        <v>1169</v>
      </c>
      <c r="AP49">
        <v>414</v>
      </c>
      <c r="AQ49" s="1">
        <v>96</v>
      </c>
      <c r="AR49">
        <v>784</v>
      </c>
      <c r="AS49">
        <v>384</v>
      </c>
      <c r="AT49" t="s">
        <v>50</v>
      </c>
      <c r="AU49" s="1">
        <f t="shared" si="65"/>
        <v>14</v>
      </c>
      <c r="AV49">
        <f t="shared" si="66"/>
        <v>192</v>
      </c>
      <c r="AW49">
        <f t="shared" si="67"/>
        <v>15</v>
      </c>
      <c r="AX49" t="s">
        <v>50</v>
      </c>
      <c r="AY49" s="10" t="s">
        <v>254</v>
      </c>
      <c r="AZ49" t="s">
        <v>176</v>
      </c>
      <c r="BA49" s="19">
        <v>0</v>
      </c>
      <c r="BB49" s="19" t="s">
        <v>130</v>
      </c>
      <c r="BC49" s="19" t="s">
        <v>130</v>
      </c>
    </row>
    <row r="50" spans="1:55" x14ac:dyDescent="0.25">
      <c r="A50" s="17" t="s">
        <v>260</v>
      </c>
      <c r="B50" t="s">
        <v>132</v>
      </c>
      <c r="C50" s="17" t="s">
        <v>234</v>
      </c>
      <c r="F50" s="20" t="s">
        <v>130</v>
      </c>
      <c r="G50" s="19" t="s">
        <v>130</v>
      </c>
      <c r="H50" s="19" t="s">
        <v>130</v>
      </c>
      <c r="I50" s="19" t="s">
        <v>130</v>
      </c>
      <c r="J50" s="19" t="s">
        <v>130</v>
      </c>
      <c r="K50" s="19" t="s">
        <v>130</v>
      </c>
      <c r="L50" s="19" t="s">
        <v>130</v>
      </c>
      <c r="M50" s="19" t="s">
        <v>130</v>
      </c>
      <c r="N50" s="19" t="s">
        <v>130</v>
      </c>
      <c r="O50">
        <v>1</v>
      </c>
      <c r="P50" s="1" t="s">
        <v>249</v>
      </c>
      <c r="Q50">
        <v>6</v>
      </c>
      <c r="R50">
        <v>6</v>
      </c>
      <c r="S50">
        <v>5</v>
      </c>
      <c r="T50">
        <v>1</v>
      </c>
      <c r="U50">
        <f t="shared" si="57"/>
        <v>6</v>
      </c>
      <c r="V50" t="s">
        <v>8</v>
      </c>
      <c r="W50">
        <v>2</v>
      </c>
      <c r="X50">
        <v>16</v>
      </c>
      <c r="Y50" t="s">
        <v>100</v>
      </c>
      <c r="Z50">
        <v>1</v>
      </c>
      <c r="AA50">
        <v>8</v>
      </c>
      <c r="AB50" t="s">
        <v>102</v>
      </c>
      <c r="AC50" s="10">
        <v>22999</v>
      </c>
      <c r="AE50">
        <v>58053</v>
      </c>
      <c r="AF50">
        <f t="shared" si="53"/>
        <v>81052</v>
      </c>
      <c r="AG50" s="19" t="s">
        <v>130</v>
      </c>
      <c r="AH50" s="19" t="s">
        <v>130</v>
      </c>
      <c r="AI50">
        <f t="shared" si="61"/>
        <v>16651.133245255118</v>
      </c>
      <c r="AJ50" s="18" t="s">
        <v>130</v>
      </c>
      <c r="AK50" s="19" t="s">
        <v>130</v>
      </c>
      <c r="AL50" s="19" t="s">
        <v>130</v>
      </c>
      <c r="AM50" t="s">
        <v>111</v>
      </c>
      <c r="AN50" s="10">
        <v>125</v>
      </c>
      <c r="AO50">
        <v>1169</v>
      </c>
      <c r="AP50">
        <v>414</v>
      </c>
      <c r="AQ50" s="1">
        <v>64</v>
      </c>
      <c r="AR50">
        <v>512</v>
      </c>
      <c r="AS50">
        <v>256</v>
      </c>
      <c r="AT50" t="s">
        <v>50</v>
      </c>
      <c r="AU50" s="1">
        <f t="shared" si="65"/>
        <v>30</v>
      </c>
      <c r="AV50">
        <f t="shared" si="66"/>
        <v>328</v>
      </c>
      <c r="AW50">
        <f t="shared" si="67"/>
        <v>79</v>
      </c>
      <c r="AX50" t="s">
        <v>50</v>
      </c>
      <c r="AY50" s="10" t="s">
        <v>255</v>
      </c>
      <c r="AZ50" t="s">
        <v>176</v>
      </c>
      <c r="BA50" s="19">
        <v>0</v>
      </c>
      <c r="BB50" s="19" t="s">
        <v>130</v>
      </c>
      <c r="BC50" s="19" t="s">
        <v>130</v>
      </c>
    </row>
    <row r="51" spans="1:55" x14ac:dyDescent="0.25">
      <c r="A51" s="17" t="s">
        <v>261</v>
      </c>
      <c r="B51" t="s">
        <v>132</v>
      </c>
      <c r="C51" s="17" t="s">
        <v>235</v>
      </c>
      <c r="F51" s="20" t="s">
        <v>130</v>
      </c>
      <c r="G51" s="19" t="s">
        <v>130</v>
      </c>
      <c r="H51" s="19" t="s">
        <v>130</v>
      </c>
      <c r="I51" s="19" t="s">
        <v>130</v>
      </c>
      <c r="J51" s="19" t="s">
        <v>130</v>
      </c>
      <c r="K51" s="19" t="s">
        <v>130</v>
      </c>
      <c r="L51" s="19" t="s">
        <v>130</v>
      </c>
      <c r="M51" s="19" t="s">
        <v>130</v>
      </c>
      <c r="N51" s="19" t="s">
        <v>130</v>
      </c>
      <c r="O51">
        <v>1</v>
      </c>
      <c r="P51" s="1" t="s">
        <v>249</v>
      </c>
      <c r="Q51">
        <v>6</v>
      </c>
      <c r="R51">
        <v>6</v>
      </c>
      <c r="S51">
        <v>5</v>
      </c>
      <c r="T51">
        <v>1</v>
      </c>
      <c r="U51">
        <f t="shared" si="57"/>
        <v>6</v>
      </c>
      <c r="V51" t="s">
        <v>8</v>
      </c>
      <c r="W51">
        <v>2</v>
      </c>
      <c r="X51">
        <v>16</v>
      </c>
      <c r="Y51" t="s">
        <v>100</v>
      </c>
      <c r="Z51">
        <v>1</v>
      </c>
      <c r="AA51">
        <v>8</v>
      </c>
      <c r="AB51" t="s">
        <v>102</v>
      </c>
      <c r="AC51" s="10">
        <v>4727</v>
      </c>
      <c r="AE51">
        <v>76325</v>
      </c>
      <c r="AF51">
        <f t="shared" si="53"/>
        <v>81052</v>
      </c>
      <c r="AG51" s="19" t="s">
        <v>130</v>
      </c>
      <c r="AH51" s="19" t="s">
        <v>130</v>
      </c>
      <c r="AI51">
        <f t="shared" si="61"/>
        <v>3400.9489970451114</v>
      </c>
      <c r="AJ51" s="18" t="s">
        <v>130</v>
      </c>
      <c r="AK51" s="19" t="s">
        <v>130</v>
      </c>
      <c r="AL51" s="19" t="s">
        <v>130</v>
      </c>
      <c r="AM51" t="s">
        <v>111</v>
      </c>
      <c r="AN51" s="10">
        <v>125</v>
      </c>
      <c r="AO51">
        <v>1169</v>
      </c>
      <c r="AP51">
        <v>414</v>
      </c>
      <c r="AQ51" s="1">
        <v>32</v>
      </c>
      <c r="AR51">
        <v>256</v>
      </c>
      <c r="AS51">
        <v>128</v>
      </c>
      <c r="AT51" t="s">
        <v>50</v>
      </c>
      <c r="AU51" s="1">
        <f t="shared" si="65"/>
        <v>46</v>
      </c>
      <c r="AV51">
        <f t="shared" si="66"/>
        <v>456</v>
      </c>
      <c r="AW51">
        <f t="shared" si="67"/>
        <v>143</v>
      </c>
      <c r="AX51" t="s">
        <v>50</v>
      </c>
      <c r="AY51" s="10" t="s">
        <v>255</v>
      </c>
      <c r="AZ51" t="s">
        <v>176</v>
      </c>
      <c r="BA51" s="19">
        <v>0</v>
      </c>
      <c r="BB51" s="19" t="s">
        <v>130</v>
      </c>
      <c r="BC51" s="19" t="s">
        <v>130</v>
      </c>
    </row>
    <row r="52" spans="1:55" x14ac:dyDescent="0.25">
      <c r="A52" s="17" t="s">
        <v>262</v>
      </c>
      <c r="B52" t="s">
        <v>132</v>
      </c>
      <c r="C52" s="17" t="s">
        <v>236</v>
      </c>
      <c r="F52" s="20" t="s">
        <v>130</v>
      </c>
      <c r="G52" s="19" t="s">
        <v>130</v>
      </c>
      <c r="H52" s="19" t="s">
        <v>130</v>
      </c>
      <c r="I52" s="19" t="s">
        <v>130</v>
      </c>
      <c r="J52" s="19" t="s">
        <v>130</v>
      </c>
      <c r="K52" s="19" t="s">
        <v>130</v>
      </c>
      <c r="L52" s="19" t="s">
        <v>130</v>
      </c>
      <c r="M52" s="19" t="s">
        <v>130</v>
      </c>
      <c r="N52" s="19" t="s">
        <v>130</v>
      </c>
      <c r="O52">
        <v>1</v>
      </c>
      <c r="P52" s="1" t="s">
        <v>250</v>
      </c>
      <c r="Q52">
        <v>6</v>
      </c>
      <c r="R52">
        <v>6</v>
      </c>
      <c r="S52">
        <v>5</v>
      </c>
      <c r="T52">
        <v>1</v>
      </c>
      <c r="U52">
        <f t="shared" si="57"/>
        <v>6</v>
      </c>
      <c r="V52" t="s">
        <v>8</v>
      </c>
      <c r="W52">
        <v>1</v>
      </c>
      <c r="X52">
        <v>16</v>
      </c>
      <c r="Y52" t="s">
        <v>100</v>
      </c>
      <c r="Z52">
        <v>1</v>
      </c>
      <c r="AA52">
        <v>8</v>
      </c>
      <c r="AB52" t="s">
        <v>102</v>
      </c>
      <c r="AC52" s="10">
        <v>74743</v>
      </c>
      <c r="AE52">
        <v>6309</v>
      </c>
      <c r="AF52">
        <f t="shared" si="53"/>
        <v>81052</v>
      </c>
      <c r="AG52" s="19" t="s">
        <v>130</v>
      </c>
      <c r="AH52" s="19" t="s">
        <v>130</v>
      </c>
      <c r="AI52">
        <f t="shared" si="61"/>
        <v>32811.625819411252</v>
      </c>
      <c r="AJ52" s="18" t="s">
        <v>130</v>
      </c>
      <c r="AK52" s="19" t="s">
        <v>130</v>
      </c>
      <c r="AL52" s="19" t="s">
        <v>130</v>
      </c>
      <c r="AM52" t="s">
        <v>111</v>
      </c>
      <c r="AN52" s="10">
        <v>125</v>
      </c>
      <c r="AO52">
        <v>1169</v>
      </c>
      <c r="AP52">
        <v>414</v>
      </c>
      <c r="AQ52" s="1">
        <v>96</v>
      </c>
      <c r="AR52">
        <v>784</v>
      </c>
      <c r="AS52">
        <v>384</v>
      </c>
      <c r="AT52" t="s">
        <v>50</v>
      </c>
      <c r="AU52" s="1">
        <f t="shared" si="65"/>
        <v>14</v>
      </c>
      <c r="AV52">
        <f t="shared" si="66"/>
        <v>192</v>
      </c>
      <c r="AW52">
        <f t="shared" si="67"/>
        <v>15</v>
      </c>
      <c r="AX52" t="s">
        <v>50</v>
      </c>
      <c r="AY52" s="10" t="s">
        <v>254</v>
      </c>
      <c r="AZ52" t="s">
        <v>176</v>
      </c>
      <c r="BA52" s="19">
        <v>0</v>
      </c>
      <c r="BB52" s="19" t="s">
        <v>130</v>
      </c>
      <c r="BC52" s="19" t="s">
        <v>130</v>
      </c>
    </row>
    <row r="53" spans="1:55" x14ac:dyDescent="0.25">
      <c r="A53" s="17" t="s">
        <v>263</v>
      </c>
      <c r="B53" t="s">
        <v>132</v>
      </c>
      <c r="C53" s="17" t="s">
        <v>237</v>
      </c>
      <c r="F53" s="20" t="s">
        <v>130</v>
      </c>
      <c r="G53" s="19" t="s">
        <v>130</v>
      </c>
      <c r="H53" s="19" t="s">
        <v>130</v>
      </c>
      <c r="I53" s="19" t="s">
        <v>130</v>
      </c>
      <c r="J53" s="19" t="s">
        <v>130</v>
      </c>
      <c r="K53" s="19" t="s">
        <v>130</v>
      </c>
      <c r="L53" s="19" t="s">
        <v>130</v>
      </c>
      <c r="M53" s="19" t="s">
        <v>130</v>
      </c>
      <c r="N53" s="19" t="s">
        <v>130</v>
      </c>
      <c r="O53">
        <v>1</v>
      </c>
      <c r="P53" s="1" t="s">
        <v>250</v>
      </c>
      <c r="Q53">
        <v>6</v>
      </c>
      <c r="R53">
        <v>6</v>
      </c>
      <c r="S53">
        <v>5</v>
      </c>
      <c r="T53">
        <v>1</v>
      </c>
      <c r="U53">
        <f t="shared" si="57"/>
        <v>6</v>
      </c>
      <c r="V53" t="s">
        <v>8</v>
      </c>
      <c r="W53">
        <v>1</v>
      </c>
      <c r="X53">
        <v>16</v>
      </c>
      <c r="Y53" t="s">
        <v>100</v>
      </c>
      <c r="Z53">
        <v>1</v>
      </c>
      <c r="AA53">
        <v>8</v>
      </c>
      <c r="AB53" t="s">
        <v>102</v>
      </c>
      <c r="AC53" s="10">
        <v>22967</v>
      </c>
      <c r="AE53">
        <v>58085</v>
      </c>
      <c r="AF53">
        <f t="shared" si="53"/>
        <v>81052</v>
      </c>
      <c r="AG53" s="19" t="s">
        <v>130</v>
      </c>
      <c r="AH53" s="19" t="s">
        <v>130</v>
      </c>
      <c r="AI53">
        <f t="shared" si="61"/>
        <v>10593.906160359114</v>
      </c>
      <c r="AJ53" s="18" t="s">
        <v>130</v>
      </c>
      <c r="AK53" s="19" t="s">
        <v>130</v>
      </c>
      <c r="AL53" s="19" t="s">
        <v>130</v>
      </c>
      <c r="AM53" t="s">
        <v>111</v>
      </c>
      <c r="AN53" s="10">
        <v>125</v>
      </c>
      <c r="AO53">
        <v>1169</v>
      </c>
      <c r="AP53">
        <v>414</v>
      </c>
      <c r="AQ53" s="1">
        <v>64</v>
      </c>
      <c r="AR53">
        <v>512</v>
      </c>
      <c r="AS53">
        <v>256</v>
      </c>
      <c r="AT53" t="s">
        <v>50</v>
      </c>
      <c r="AU53" s="1">
        <f t="shared" si="65"/>
        <v>30</v>
      </c>
      <c r="AV53">
        <f t="shared" si="66"/>
        <v>328</v>
      </c>
      <c r="AW53">
        <f t="shared" si="67"/>
        <v>79</v>
      </c>
      <c r="AX53" t="s">
        <v>50</v>
      </c>
      <c r="AY53" s="10" t="s">
        <v>255</v>
      </c>
      <c r="AZ53" t="s">
        <v>176</v>
      </c>
      <c r="BA53" s="19">
        <v>0</v>
      </c>
      <c r="BB53" s="19" t="s">
        <v>130</v>
      </c>
      <c r="BC53" s="19" t="s">
        <v>130</v>
      </c>
    </row>
    <row r="54" spans="1:55" x14ac:dyDescent="0.25">
      <c r="A54" s="17" t="s">
        <v>264</v>
      </c>
      <c r="B54" t="s">
        <v>132</v>
      </c>
      <c r="C54" s="17" t="s">
        <v>238</v>
      </c>
      <c r="F54" s="20" t="s">
        <v>130</v>
      </c>
      <c r="G54" s="19" t="s">
        <v>130</v>
      </c>
      <c r="H54" s="19" t="s">
        <v>130</v>
      </c>
      <c r="I54" s="19" t="s">
        <v>130</v>
      </c>
      <c r="J54" s="19" t="s">
        <v>130</v>
      </c>
      <c r="K54" s="19" t="s">
        <v>130</v>
      </c>
      <c r="L54" s="19" t="s">
        <v>130</v>
      </c>
      <c r="M54" s="19" t="s">
        <v>130</v>
      </c>
      <c r="N54" s="19" t="s">
        <v>130</v>
      </c>
      <c r="O54">
        <v>1</v>
      </c>
      <c r="P54" s="1" t="s">
        <v>250</v>
      </c>
      <c r="Q54">
        <v>6</v>
      </c>
      <c r="R54">
        <v>6</v>
      </c>
      <c r="S54">
        <v>5</v>
      </c>
      <c r="T54">
        <v>1</v>
      </c>
      <c r="U54">
        <f t="shared" si="57"/>
        <v>6</v>
      </c>
      <c r="V54" t="s">
        <v>8</v>
      </c>
      <c r="W54">
        <v>1</v>
      </c>
      <c r="X54">
        <v>16</v>
      </c>
      <c r="Y54" t="s">
        <v>100</v>
      </c>
      <c r="Z54">
        <v>1</v>
      </c>
      <c r="AA54">
        <v>8</v>
      </c>
      <c r="AB54" t="s">
        <v>102</v>
      </c>
      <c r="AC54" s="10">
        <v>4727</v>
      </c>
      <c r="AE54">
        <v>76325</v>
      </c>
      <c r="AF54">
        <f t="shared" si="53"/>
        <v>81052</v>
      </c>
      <c r="AG54" s="19" t="s">
        <v>130</v>
      </c>
      <c r="AH54" s="19" t="s">
        <v>130</v>
      </c>
      <c r="AI54">
        <f t="shared" si="61"/>
        <v>2643.7956114331109</v>
      </c>
      <c r="AJ54" s="18" t="s">
        <v>130</v>
      </c>
      <c r="AK54" s="19" t="s">
        <v>130</v>
      </c>
      <c r="AL54" s="19" t="s">
        <v>130</v>
      </c>
      <c r="AM54" t="s">
        <v>111</v>
      </c>
      <c r="AN54" s="10">
        <v>125</v>
      </c>
      <c r="AO54">
        <v>1169</v>
      </c>
      <c r="AP54">
        <v>414</v>
      </c>
      <c r="AQ54" s="1">
        <v>32</v>
      </c>
      <c r="AR54">
        <v>256</v>
      </c>
      <c r="AS54">
        <v>128</v>
      </c>
      <c r="AT54" t="s">
        <v>50</v>
      </c>
      <c r="AU54" s="1">
        <f t="shared" si="65"/>
        <v>46</v>
      </c>
      <c r="AV54">
        <f t="shared" si="66"/>
        <v>456</v>
      </c>
      <c r="AW54">
        <f t="shared" si="67"/>
        <v>143</v>
      </c>
      <c r="AX54" t="s">
        <v>50</v>
      </c>
      <c r="AY54" s="10" t="s">
        <v>255</v>
      </c>
      <c r="AZ54" t="s">
        <v>176</v>
      </c>
      <c r="BA54" s="19">
        <v>0</v>
      </c>
      <c r="BB54" s="19" t="s">
        <v>130</v>
      </c>
      <c r="BC54" s="19" t="s">
        <v>130</v>
      </c>
    </row>
    <row r="55" spans="1:55" x14ac:dyDescent="0.25">
      <c r="A55" s="17" t="s">
        <v>265</v>
      </c>
      <c r="B55" t="s">
        <v>132</v>
      </c>
      <c r="C55" s="17" t="s">
        <v>239</v>
      </c>
      <c r="F55" s="20" t="s">
        <v>130</v>
      </c>
      <c r="G55" s="19" t="s">
        <v>130</v>
      </c>
      <c r="H55" s="19" t="s">
        <v>130</v>
      </c>
      <c r="I55" s="19" t="s">
        <v>130</v>
      </c>
      <c r="J55" s="19" t="s">
        <v>130</v>
      </c>
      <c r="K55" s="19" t="s">
        <v>130</v>
      </c>
      <c r="L55" s="19" t="s">
        <v>130</v>
      </c>
      <c r="M55" s="19" t="s">
        <v>130</v>
      </c>
      <c r="N55" s="19" t="s">
        <v>130</v>
      </c>
      <c r="O55">
        <v>1</v>
      </c>
      <c r="P55" s="1" t="s">
        <v>251</v>
      </c>
      <c r="Q55">
        <v>6</v>
      </c>
      <c r="R55">
        <v>6</v>
      </c>
      <c r="S55">
        <v>5</v>
      </c>
      <c r="T55">
        <v>1</v>
      </c>
      <c r="U55">
        <f t="shared" si="57"/>
        <v>6</v>
      </c>
      <c r="V55" t="s">
        <v>8</v>
      </c>
      <c r="W55">
        <v>3</v>
      </c>
      <c r="X55">
        <v>8</v>
      </c>
      <c r="Y55" t="s">
        <v>102</v>
      </c>
      <c r="Z55">
        <v>1</v>
      </c>
      <c r="AA55">
        <v>8</v>
      </c>
      <c r="AB55" t="s">
        <v>102</v>
      </c>
      <c r="AC55" s="10">
        <v>74965</v>
      </c>
      <c r="AE55">
        <v>6087</v>
      </c>
      <c r="AF55">
        <f t="shared" si="53"/>
        <v>81052</v>
      </c>
      <c r="AG55" s="19" t="s">
        <v>130</v>
      </c>
      <c r="AH55" s="19" t="s">
        <v>130</v>
      </c>
      <c r="AI55">
        <f t="shared" si="61"/>
        <v>43246.145914876637</v>
      </c>
      <c r="AJ55" s="18" t="s">
        <v>130</v>
      </c>
      <c r="AK55" s="19" t="s">
        <v>130</v>
      </c>
      <c r="AL55" s="19" t="s">
        <v>130</v>
      </c>
      <c r="AM55" t="s">
        <v>111</v>
      </c>
      <c r="AN55" s="10">
        <v>125</v>
      </c>
      <c r="AO55">
        <v>1169</v>
      </c>
      <c r="AP55">
        <v>414</v>
      </c>
      <c r="AQ55" s="1">
        <v>96</v>
      </c>
      <c r="AR55">
        <v>784</v>
      </c>
      <c r="AS55">
        <v>384</v>
      </c>
      <c r="AT55" t="s">
        <v>50</v>
      </c>
      <c r="AU55" s="1">
        <f t="shared" si="65"/>
        <v>14</v>
      </c>
      <c r="AV55">
        <f t="shared" si="66"/>
        <v>192</v>
      </c>
      <c r="AW55">
        <f t="shared" si="67"/>
        <v>15</v>
      </c>
      <c r="AX55" t="s">
        <v>50</v>
      </c>
      <c r="AY55" s="10" t="s">
        <v>254</v>
      </c>
      <c r="AZ55" t="s">
        <v>176</v>
      </c>
      <c r="BA55" s="19">
        <v>0</v>
      </c>
      <c r="BB55" s="19" t="s">
        <v>130</v>
      </c>
      <c r="BC55" s="19" t="s">
        <v>130</v>
      </c>
    </row>
    <row r="56" spans="1:55" x14ac:dyDescent="0.25">
      <c r="A56" s="17" t="s">
        <v>266</v>
      </c>
      <c r="B56" t="s">
        <v>132</v>
      </c>
      <c r="C56" s="17" t="s">
        <v>240</v>
      </c>
      <c r="F56" s="20" t="s">
        <v>130</v>
      </c>
      <c r="G56" s="19" t="s">
        <v>130</v>
      </c>
      <c r="H56" s="19" t="s">
        <v>130</v>
      </c>
      <c r="I56" s="19" t="s">
        <v>130</v>
      </c>
      <c r="J56" s="19" t="s">
        <v>130</v>
      </c>
      <c r="K56" s="19" t="s">
        <v>130</v>
      </c>
      <c r="L56" s="19" t="s">
        <v>130</v>
      </c>
      <c r="M56" s="19" t="s">
        <v>130</v>
      </c>
      <c r="N56" s="19" t="s">
        <v>130</v>
      </c>
      <c r="O56">
        <v>1</v>
      </c>
      <c r="P56" s="1" t="s">
        <v>251</v>
      </c>
      <c r="Q56">
        <v>6</v>
      </c>
      <c r="R56">
        <v>6</v>
      </c>
      <c r="S56">
        <v>5</v>
      </c>
      <c r="T56">
        <v>1</v>
      </c>
      <c r="U56">
        <f t="shared" si="57"/>
        <v>6</v>
      </c>
      <c r="V56" t="s">
        <v>8</v>
      </c>
      <c r="W56">
        <v>3</v>
      </c>
      <c r="X56">
        <v>8</v>
      </c>
      <c r="Y56" t="s">
        <v>102</v>
      </c>
      <c r="Z56">
        <v>1</v>
      </c>
      <c r="AA56">
        <v>8</v>
      </c>
      <c r="AB56" t="s">
        <v>102</v>
      </c>
      <c r="AC56" s="10">
        <v>23033</v>
      </c>
      <c r="AE56">
        <v>58019</v>
      </c>
      <c r="AF56">
        <f t="shared" si="53"/>
        <v>81052</v>
      </c>
      <c r="AG56" s="19" t="s">
        <v>130</v>
      </c>
      <c r="AH56" s="19" t="s">
        <v>130</v>
      </c>
      <c r="AI56">
        <f t="shared" si="61"/>
        <v>13622.519702807114</v>
      </c>
      <c r="AJ56" s="18" t="s">
        <v>130</v>
      </c>
      <c r="AK56" s="19" t="s">
        <v>130</v>
      </c>
      <c r="AL56" s="19" t="s">
        <v>130</v>
      </c>
      <c r="AM56" t="s">
        <v>111</v>
      </c>
      <c r="AN56" s="10">
        <v>125</v>
      </c>
      <c r="AO56">
        <v>1169</v>
      </c>
      <c r="AP56">
        <v>414</v>
      </c>
      <c r="AQ56" s="1">
        <v>64</v>
      </c>
      <c r="AR56">
        <v>512</v>
      </c>
      <c r="AS56">
        <v>256</v>
      </c>
      <c r="AT56" t="s">
        <v>50</v>
      </c>
      <c r="AU56" s="1">
        <f t="shared" si="65"/>
        <v>30</v>
      </c>
      <c r="AV56">
        <f t="shared" si="66"/>
        <v>328</v>
      </c>
      <c r="AW56">
        <f t="shared" si="67"/>
        <v>79</v>
      </c>
      <c r="AX56" t="s">
        <v>50</v>
      </c>
      <c r="AY56" s="10" t="s">
        <v>255</v>
      </c>
      <c r="AZ56" t="s">
        <v>176</v>
      </c>
      <c r="BA56" s="19">
        <v>0</v>
      </c>
      <c r="BB56" s="19" t="s">
        <v>130</v>
      </c>
      <c r="BC56" s="19" t="s">
        <v>130</v>
      </c>
    </row>
    <row r="57" spans="1:55" x14ac:dyDescent="0.25">
      <c r="A57" s="17" t="s">
        <v>267</v>
      </c>
      <c r="B57" t="s">
        <v>132</v>
      </c>
      <c r="C57" s="17" t="s">
        <v>241</v>
      </c>
      <c r="F57" s="20" t="s">
        <v>130</v>
      </c>
      <c r="G57" s="19" t="s">
        <v>130</v>
      </c>
      <c r="H57" s="19" t="s">
        <v>130</v>
      </c>
      <c r="I57" s="19" t="s">
        <v>130</v>
      </c>
      <c r="J57" s="19" t="s">
        <v>130</v>
      </c>
      <c r="K57" s="19" t="s">
        <v>130</v>
      </c>
      <c r="L57" s="19" t="s">
        <v>130</v>
      </c>
      <c r="M57" s="19" t="s">
        <v>130</v>
      </c>
      <c r="N57" s="19" t="s">
        <v>130</v>
      </c>
      <c r="O57">
        <v>1</v>
      </c>
      <c r="P57" s="1" t="s">
        <v>251</v>
      </c>
      <c r="Q57">
        <v>6</v>
      </c>
      <c r="R57">
        <v>6</v>
      </c>
      <c r="S57">
        <v>5</v>
      </c>
      <c r="T57">
        <v>1</v>
      </c>
      <c r="U57">
        <f t="shared" si="57"/>
        <v>6</v>
      </c>
      <c r="V57" t="s">
        <v>8</v>
      </c>
      <c r="W57">
        <v>3</v>
      </c>
      <c r="X57">
        <v>8</v>
      </c>
      <c r="Y57" t="s">
        <v>102</v>
      </c>
      <c r="Z57">
        <v>1</v>
      </c>
      <c r="AA57">
        <v>8</v>
      </c>
      <c r="AB57" t="s">
        <v>102</v>
      </c>
      <c r="AC57" s="10">
        <v>4739</v>
      </c>
      <c r="AE57">
        <v>76313</v>
      </c>
      <c r="AF57">
        <f t="shared" si="53"/>
        <v>81052</v>
      </c>
      <c r="AG57" s="19" t="s">
        <v>130</v>
      </c>
      <c r="AH57" s="19" t="s">
        <v>130</v>
      </c>
      <c r="AI57">
        <f t="shared" si="61"/>
        <v>3022.3723042391107</v>
      </c>
      <c r="AJ57" s="18" t="s">
        <v>130</v>
      </c>
      <c r="AK57" s="19" t="s">
        <v>130</v>
      </c>
      <c r="AL57" s="19" t="s">
        <v>130</v>
      </c>
      <c r="AM57" t="s">
        <v>111</v>
      </c>
      <c r="AN57" s="10">
        <v>125</v>
      </c>
      <c r="AO57">
        <v>1169</v>
      </c>
      <c r="AP57">
        <v>414</v>
      </c>
      <c r="AQ57" s="1">
        <v>32</v>
      </c>
      <c r="AR57">
        <v>256</v>
      </c>
      <c r="AS57">
        <v>128</v>
      </c>
      <c r="AT57" t="s">
        <v>50</v>
      </c>
      <c r="AU57" s="1">
        <f t="shared" si="65"/>
        <v>46</v>
      </c>
      <c r="AV57">
        <f t="shared" si="66"/>
        <v>456</v>
      </c>
      <c r="AW57">
        <f t="shared" si="67"/>
        <v>143</v>
      </c>
      <c r="AX57" t="s">
        <v>50</v>
      </c>
      <c r="AY57" s="10" t="s">
        <v>255</v>
      </c>
      <c r="AZ57" t="s">
        <v>176</v>
      </c>
      <c r="BA57" s="19">
        <v>0</v>
      </c>
      <c r="BB57" s="19" t="s">
        <v>130</v>
      </c>
      <c r="BC57" s="19" t="s">
        <v>130</v>
      </c>
    </row>
    <row r="58" spans="1:55" x14ac:dyDescent="0.25">
      <c r="A58" s="17" t="s">
        <v>268</v>
      </c>
      <c r="B58" t="s">
        <v>132</v>
      </c>
      <c r="C58" s="17" t="s">
        <v>242</v>
      </c>
      <c r="F58" s="20" t="s">
        <v>130</v>
      </c>
      <c r="G58" s="19" t="s">
        <v>130</v>
      </c>
      <c r="H58" s="19" t="s">
        <v>130</v>
      </c>
      <c r="I58" s="19" t="s">
        <v>130</v>
      </c>
      <c r="J58" s="19" t="s">
        <v>130</v>
      </c>
      <c r="K58" s="19" t="s">
        <v>130</v>
      </c>
      <c r="L58" s="19" t="s">
        <v>130</v>
      </c>
      <c r="M58" s="19" t="s">
        <v>130</v>
      </c>
      <c r="N58" s="19" t="s">
        <v>130</v>
      </c>
      <c r="O58">
        <v>1</v>
      </c>
      <c r="P58" s="1" t="s">
        <v>252</v>
      </c>
      <c r="Q58">
        <v>6</v>
      </c>
      <c r="R58">
        <v>6</v>
      </c>
      <c r="S58">
        <v>5</v>
      </c>
      <c r="T58">
        <v>1</v>
      </c>
      <c r="U58">
        <f t="shared" si="57"/>
        <v>6</v>
      </c>
      <c r="V58" t="s">
        <v>8</v>
      </c>
      <c r="W58">
        <v>2</v>
      </c>
      <c r="X58">
        <v>8</v>
      </c>
      <c r="Y58" t="s">
        <v>102</v>
      </c>
      <c r="Z58">
        <v>1</v>
      </c>
      <c r="AA58">
        <v>8</v>
      </c>
      <c r="AB58" t="s">
        <v>102</v>
      </c>
      <c r="AC58" s="10">
        <v>74853</v>
      </c>
      <c r="AE58">
        <v>6199</v>
      </c>
      <c r="AF58">
        <f t="shared" si="53"/>
        <v>81052</v>
      </c>
      <c r="AG58" s="19" t="s">
        <v>130</v>
      </c>
      <c r="AH58" s="19" t="s">
        <v>130</v>
      </c>
      <c r="AI58">
        <f t="shared" si="61"/>
        <v>32811.625819411252</v>
      </c>
      <c r="AJ58" s="18" t="s">
        <v>130</v>
      </c>
      <c r="AK58" s="19" t="s">
        <v>130</v>
      </c>
      <c r="AL58" s="19" t="s">
        <v>130</v>
      </c>
      <c r="AM58" t="s">
        <v>111</v>
      </c>
      <c r="AN58" s="10">
        <v>125</v>
      </c>
      <c r="AO58">
        <v>1169</v>
      </c>
      <c r="AP58">
        <v>414</v>
      </c>
      <c r="AQ58" s="1">
        <v>96</v>
      </c>
      <c r="AR58">
        <v>784</v>
      </c>
      <c r="AS58">
        <v>384</v>
      </c>
      <c r="AT58" t="s">
        <v>50</v>
      </c>
      <c r="AU58" s="1">
        <f t="shared" si="65"/>
        <v>14</v>
      </c>
      <c r="AV58">
        <f t="shared" si="66"/>
        <v>192</v>
      </c>
      <c r="AW58">
        <f t="shared" si="67"/>
        <v>15</v>
      </c>
      <c r="AX58" t="s">
        <v>50</v>
      </c>
      <c r="AY58" s="10" t="s">
        <v>254</v>
      </c>
      <c r="AZ58" t="s">
        <v>176</v>
      </c>
      <c r="BA58" s="19">
        <v>0</v>
      </c>
      <c r="BB58" s="19" t="s">
        <v>130</v>
      </c>
      <c r="BC58" s="19" t="s">
        <v>130</v>
      </c>
    </row>
    <row r="59" spans="1:55" x14ac:dyDescent="0.25">
      <c r="A59" s="17" t="s">
        <v>269</v>
      </c>
      <c r="B59" t="s">
        <v>132</v>
      </c>
      <c r="C59" s="17" t="s">
        <v>243</v>
      </c>
      <c r="F59" s="20" t="s">
        <v>130</v>
      </c>
      <c r="G59" s="19" t="s">
        <v>130</v>
      </c>
      <c r="H59" s="19" t="s">
        <v>130</v>
      </c>
      <c r="I59" s="19" t="s">
        <v>130</v>
      </c>
      <c r="J59" s="19" t="s">
        <v>130</v>
      </c>
      <c r="K59" s="19" t="s">
        <v>130</v>
      </c>
      <c r="L59" s="19" t="s">
        <v>130</v>
      </c>
      <c r="M59" s="19" t="s">
        <v>130</v>
      </c>
      <c r="N59" s="19" t="s">
        <v>130</v>
      </c>
      <c r="O59">
        <v>1</v>
      </c>
      <c r="P59" s="1" t="s">
        <v>252</v>
      </c>
      <c r="Q59">
        <v>6</v>
      </c>
      <c r="R59">
        <v>6</v>
      </c>
      <c r="S59">
        <v>5</v>
      </c>
      <c r="T59">
        <v>1</v>
      </c>
      <c r="U59">
        <f t="shared" si="57"/>
        <v>6</v>
      </c>
      <c r="V59" t="s">
        <v>8</v>
      </c>
      <c r="W59">
        <v>2</v>
      </c>
      <c r="X59">
        <v>8</v>
      </c>
      <c r="Y59" t="s">
        <v>102</v>
      </c>
      <c r="Z59">
        <v>1</v>
      </c>
      <c r="AA59">
        <v>8</v>
      </c>
      <c r="AB59" t="s">
        <v>102</v>
      </c>
      <c r="AC59" s="10">
        <v>22999</v>
      </c>
      <c r="AE59">
        <v>58053</v>
      </c>
      <c r="AF59">
        <f t="shared" si="53"/>
        <v>81052</v>
      </c>
      <c r="AG59" s="19" t="s">
        <v>130</v>
      </c>
      <c r="AH59" s="19" t="s">
        <v>130</v>
      </c>
      <c r="AI59">
        <f t="shared" si="61"/>
        <v>10593.906160359114</v>
      </c>
      <c r="AJ59" s="18" t="s">
        <v>130</v>
      </c>
      <c r="AK59" s="19" t="s">
        <v>130</v>
      </c>
      <c r="AL59" s="19" t="s">
        <v>130</v>
      </c>
      <c r="AM59" t="s">
        <v>111</v>
      </c>
      <c r="AN59" s="10">
        <v>125</v>
      </c>
      <c r="AO59">
        <v>1169</v>
      </c>
      <c r="AP59">
        <v>414</v>
      </c>
      <c r="AQ59" s="1">
        <v>64</v>
      </c>
      <c r="AR59">
        <v>512</v>
      </c>
      <c r="AS59">
        <v>256</v>
      </c>
      <c r="AT59" t="s">
        <v>50</v>
      </c>
      <c r="AU59" s="1">
        <f t="shared" si="65"/>
        <v>30</v>
      </c>
      <c r="AV59">
        <f t="shared" si="66"/>
        <v>328</v>
      </c>
      <c r="AW59">
        <f t="shared" si="67"/>
        <v>79</v>
      </c>
      <c r="AX59" t="s">
        <v>50</v>
      </c>
      <c r="AY59" s="10" t="s">
        <v>255</v>
      </c>
      <c r="AZ59" t="s">
        <v>176</v>
      </c>
      <c r="BA59" s="19">
        <v>0</v>
      </c>
      <c r="BB59" s="19" t="s">
        <v>130</v>
      </c>
      <c r="BC59" s="19" t="s">
        <v>130</v>
      </c>
    </row>
    <row r="60" spans="1:55" x14ac:dyDescent="0.25">
      <c r="A60" s="17" t="s">
        <v>270</v>
      </c>
      <c r="B60" t="s">
        <v>132</v>
      </c>
      <c r="C60" s="17" t="s">
        <v>244</v>
      </c>
      <c r="F60" s="20" t="s">
        <v>130</v>
      </c>
      <c r="G60" s="19" t="s">
        <v>130</v>
      </c>
      <c r="H60" s="19" t="s">
        <v>130</v>
      </c>
      <c r="I60" s="19" t="s">
        <v>130</v>
      </c>
      <c r="J60" s="19" t="s">
        <v>130</v>
      </c>
      <c r="K60" s="19" t="s">
        <v>130</v>
      </c>
      <c r="L60" s="19" t="s">
        <v>130</v>
      </c>
      <c r="M60" s="19" t="s">
        <v>130</v>
      </c>
      <c r="N60" s="19" t="s">
        <v>130</v>
      </c>
      <c r="O60">
        <v>1</v>
      </c>
      <c r="P60" s="1" t="s">
        <v>252</v>
      </c>
      <c r="Q60">
        <v>6</v>
      </c>
      <c r="R60">
        <v>6</v>
      </c>
      <c r="S60">
        <v>5</v>
      </c>
      <c r="T60">
        <v>1</v>
      </c>
      <c r="U60">
        <f t="shared" si="57"/>
        <v>6</v>
      </c>
      <c r="V60" t="s">
        <v>8</v>
      </c>
      <c r="W60">
        <v>2</v>
      </c>
      <c r="X60">
        <v>8</v>
      </c>
      <c r="Y60" t="s">
        <v>102</v>
      </c>
      <c r="Z60">
        <v>1</v>
      </c>
      <c r="AA60">
        <v>8</v>
      </c>
      <c r="AB60" t="s">
        <v>102</v>
      </c>
      <c r="AC60" s="10">
        <v>4727</v>
      </c>
      <c r="AE60">
        <v>76325</v>
      </c>
      <c r="AF60">
        <f t="shared" si="53"/>
        <v>81052</v>
      </c>
      <c r="AG60" s="19" t="s">
        <v>130</v>
      </c>
      <c r="AH60" s="19" t="s">
        <v>130</v>
      </c>
      <c r="AI60">
        <f t="shared" si="61"/>
        <v>2643.7956114331109</v>
      </c>
      <c r="AJ60" s="18" t="s">
        <v>130</v>
      </c>
      <c r="AK60" s="19" t="s">
        <v>130</v>
      </c>
      <c r="AL60" s="19" t="s">
        <v>130</v>
      </c>
      <c r="AM60" t="s">
        <v>111</v>
      </c>
      <c r="AN60" s="10">
        <v>125</v>
      </c>
      <c r="AO60">
        <v>1169</v>
      </c>
      <c r="AP60">
        <v>414</v>
      </c>
      <c r="AQ60" s="1">
        <v>32</v>
      </c>
      <c r="AR60">
        <v>256</v>
      </c>
      <c r="AS60">
        <v>128</v>
      </c>
      <c r="AT60" t="s">
        <v>50</v>
      </c>
      <c r="AU60" s="1">
        <f t="shared" si="65"/>
        <v>46</v>
      </c>
      <c r="AV60">
        <f t="shared" si="66"/>
        <v>456</v>
      </c>
      <c r="AW60">
        <f t="shared" si="67"/>
        <v>143</v>
      </c>
      <c r="AX60" t="s">
        <v>50</v>
      </c>
      <c r="AY60" s="10" t="s">
        <v>255</v>
      </c>
      <c r="AZ60" t="s">
        <v>176</v>
      </c>
      <c r="BA60" s="19">
        <v>0</v>
      </c>
      <c r="BB60" s="19" t="s">
        <v>130</v>
      </c>
      <c r="BC60" s="19" t="s">
        <v>130</v>
      </c>
    </row>
    <row r="61" spans="1:55" x14ac:dyDescent="0.25">
      <c r="A61" s="17" t="s">
        <v>271</v>
      </c>
      <c r="B61" t="s">
        <v>132</v>
      </c>
      <c r="C61" s="17" t="s">
        <v>245</v>
      </c>
      <c r="F61" s="20" t="s">
        <v>130</v>
      </c>
      <c r="G61" s="19" t="s">
        <v>130</v>
      </c>
      <c r="H61" s="19" t="s">
        <v>130</v>
      </c>
      <c r="I61" s="19" t="s">
        <v>130</v>
      </c>
      <c r="J61" s="19" t="s">
        <v>130</v>
      </c>
      <c r="K61" s="19" t="s">
        <v>130</v>
      </c>
      <c r="L61" s="19" t="s">
        <v>130</v>
      </c>
      <c r="M61" s="19" t="s">
        <v>130</v>
      </c>
      <c r="N61" s="19" t="s">
        <v>130</v>
      </c>
      <c r="O61">
        <v>1</v>
      </c>
      <c r="P61" s="1" t="s">
        <v>253</v>
      </c>
      <c r="Q61">
        <v>6</v>
      </c>
      <c r="R61">
        <v>6</v>
      </c>
      <c r="S61">
        <v>5</v>
      </c>
      <c r="T61">
        <v>1</v>
      </c>
      <c r="U61">
        <f t="shared" si="57"/>
        <v>6</v>
      </c>
      <c r="V61" t="s">
        <v>8</v>
      </c>
      <c r="W61">
        <v>1</v>
      </c>
      <c r="X61">
        <v>8</v>
      </c>
      <c r="Y61" t="s">
        <v>102</v>
      </c>
      <c r="Z61">
        <v>1</v>
      </c>
      <c r="AA61">
        <v>8</v>
      </c>
      <c r="AB61" t="s">
        <v>102</v>
      </c>
      <c r="AC61" s="10">
        <v>74743</v>
      </c>
      <c r="AE61">
        <v>6309</v>
      </c>
      <c r="AF61">
        <f t="shared" si="53"/>
        <v>81052</v>
      </c>
      <c r="AG61" s="19" t="s">
        <v>130</v>
      </c>
      <c r="AH61" s="19" t="s">
        <v>130</v>
      </c>
      <c r="AI61">
        <f t="shared" si="61"/>
        <v>22377.105723945871</v>
      </c>
      <c r="AJ61" s="18" t="s">
        <v>130</v>
      </c>
      <c r="AK61" s="19" t="s">
        <v>130</v>
      </c>
      <c r="AL61" s="19" t="s">
        <v>130</v>
      </c>
      <c r="AM61" t="s">
        <v>111</v>
      </c>
      <c r="AN61" s="10">
        <v>125</v>
      </c>
      <c r="AO61">
        <v>1169</v>
      </c>
      <c r="AP61">
        <v>414</v>
      </c>
      <c r="AQ61" s="1">
        <v>96</v>
      </c>
      <c r="AR61">
        <v>784</v>
      </c>
      <c r="AS61">
        <v>384</v>
      </c>
      <c r="AT61" t="s">
        <v>50</v>
      </c>
      <c r="AU61" s="1">
        <f t="shared" si="65"/>
        <v>14</v>
      </c>
      <c r="AV61">
        <f t="shared" si="66"/>
        <v>192</v>
      </c>
      <c r="AW61">
        <f t="shared" si="67"/>
        <v>15</v>
      </c>
      <c r="AX61" t="s">
        <v>50</v>
      </c>
      <c r="AY61" s="10" t="s">
        <v>254</v>
      </c>
      <c r="AZ61" t="s">
        <v>176</v>
      </c>
      <c r="BA61" s="19">
        <v>0</v>
      </c>
      <c r="BB61" s="19" t="s">
        <v>130</v>
      </c>
      <c r="BC61" s="19" t="s">
        <v>130</v>
      </c>
    </row>
    <row r="62" spans="1:55" x14ac:dyDescent="0.25">
      <c r="A62" s="17" t="s">
        <v>272</v>
      </c>
      <c r="B62" t="s">
        <v>132</v>
      </c>
      <c r="C62" s="17" t="s">
        <v>246</v>
      </c>
      <c r="F62" s="20" t="s">
        <v>130</v>
      </c>
      <c r="G62" s="19" t="s">
        <v>130</v>
      </c>
      <c r="H62" s="19" t="s">
        <v>130</v>
      </c>
      <c r="I62" s="19" t="s">
        <v>130</v>
      </c>
      <c r="J62" s="19" t="s">
        <v>130</v>
      </c>
      <c r="K62" s="19" t="s">
        <v>130</v>
      </c>
      <c r="L62" s="19" t="s">
        <v>130</v>
      </c>
      <c r="M62" s="19" t="s">
        <v>130</v>
      </c>
      <c r="N62" s="19" t="s">
        <v>130</v>
      </c>
      <c r="O62">
        <v>1</v>
      </c>
      <c r="P62" s="1" t="s">
        <v>253</v>
      </c>
      <c r="Q62">
        <v>6</v>
      </c>
      <c r="R62">
        <v>6</v>
      </c>
      <c r="S62">
        <v>5</v>
      </c>
      <c r="T62">
        <v>1</v>
      </c>
      <c r="U62">
        <f t="shared" si="57"/>
        <v>6</v>
      </c>
      <c r="V62" t="s">
        <v>8</v>
      </c>
      <c r="W62">
        <v>1</v>
      </c>
      <c r="X62">
        <v>8</v>
      </c>
      <c r="Y62" t="s">
        <v>102</v>
      </c>
      <c r="Z62">
        <v>1</v>
      </c>
      <c r="AA62">
        <v>8</v>
      </c>
      <c r="AB62" t="s">
        <v>102</v>
      </c>
      <c r="AC62" s="10">
        <v>22967</v>
      </c>
      <c r="AE62">
        <v>58085</v>
      </c>
      <c r="AF62">
        <f t="shared" si="53"/>
        <v>81052</v>
      </c>
      <c r="AG62" s="19" t="s">
        <v>130</v>
      </c>
      <c r="AH62" s="19" t="s">
        <v>130</v>
      </c>
      <c r="AI62">
        <f t="shared" si="61"/>
        <v>7565.2926179111128</v>
      </c>
      <c r="AJ62" s="18" t="s">
        <v>130</v>
      </c>
      <c r="AK62" s="19" t="s">
        <v>130</v>
      </c>
      <c r="AL62" s="19" t="s">
        <v>130</v>
      </c>
      <c r="AM62" t="s">
        <v>111</v>
      </c>
      <c r="AN62" s="10">
        <v>125</v>
      </c>
      <c r="AO62">
        <v>1169</v>
      </c>
      <c r="AP62">
        <v>414</v>
      </c>
      <c r="AQ62" s="1">
        <v>64</v>
      </c>
      <c r="AR62">
        <v>512</v>
      </c>
      <c r="AS62">
        <v>256</v>
      </c>
      <c r="AT62" t="s">
        <v>50</v>
      </c>
      <c r="AU62" s="1">
        <f t="shared" si="65"/>
        <v>30</v>
      </c>
      <c r="AV62">
        <f t="shared" si="66"/>
        <v>328</v>
      </c>
      <c r="AW62">
        <f t="shared" si="67"/>
        <v>79</v>
      </c>
      <c r="AX62" t="s">
        <v>50</v>
      </c>
      <c r="AY62" s="10" t="s">
        <v>255</v>
      </c>
      <c r="AZ62" t="s">
        <v>176</v>
      </c>
      <c r="BA62" s="19">
        <v>0</v>
      </c>
      <c r="BB62" s="19" t="s">
        <v>130</v>
      </c>
      <c r="BC62" s="19" t="s">
        <v>130</v>
      </c>
    </row>
    <row r="63" spans="1:55" x14ac:dyDescent="0.25">
      <c r="A63" s="17" t="s">
        <v>273</v>
      </c>
      <c r="B63" t="s">
        <v>132</v>
      </c>
      <c r="C63" s="17" t="s">
        <v>247</v>
      </c>
      <c r="F63" s="20" t="s">
        <v>130</v>
      </c>
      <c r="G63" s="19" t="s">
        <v>130</v>
      </c>
      <c r="H63" s="19" t="s">
        <v>130</v>
      </c>
      <c r="I63" s="19" t="s">
        <v>130</v>
      </c>
      <c r="J63" s="19" t="s">
        <v>130</v>
      </c>
      <c r="K63" s="19" t="s">
        <v>130</v>
      </c>
      <c r="L63" s="19" t="s">
        <v>130</v>
      </c>
      <c r="M63" s="19" t="s">
        <v>130</v>
      </c>
      <c r="N63" s="19" t="s">
        <v>130</v>
      </c>
      <c r="O63">
        <v>1</v>
      </c>
      <c r="P63" s="1" t="s">
        <v>253</v>
      </c>
      <c r="Q63">
        <v>6</v>
      </c>
      <c r="R63">
        <v>6</v>
      </c>
      <c r="S63">
        <v>5</v>
      </c>
      <c r="T63">
        <v>1</v>
      </c>
      <c r="U63">
        <f t="shared" si="57"/>
        <v>6</v>
      </c>
      <c r="V63" t="s">
        <v>8</v>
      </c>
      <c r="W63">
        <v>1</v>
      </c>
      <c r="X63">
        <v>8</v>
      </c>
      <c r="Y63" t="s">
        <v>102</v>
      </c>
      <c r="Z63">
        <v>1</v>
      </c>
      <c r="AA63">
        <v>8</v>
      </c>
      <c r="AB63" t="s">
        <v>102</v>
      </c>
      <c r="AC63" s="10">
        <v>4727</v>
      </c>
      <c r="AE63">
        <v>76325</v>
      </c>
      <c r="AF63">
        <f t="shared" si="53"/>
        <v>81052</v>
      </c>
      <c r="AG63" s="19" t="s">
        <v>130</v>
      </c>
      <c r="AH63" s="19" t="s">
        <v>130</v>
      </c>
      <c r="AI63">
        <f t="shared" si="61"/>
        <v>2265.2189186271103</v>
      </c>
      <c r="AJ63" s="18" t="s">
        <v>130</v>
      </c>
      <c r="AK63" s="19" t="s">
        <v>130</v>
      </c>
      <c r="AL63" s="19" t="s">
        <v>130</v>
      </c>
      <c r="AM63" t="s">
        <v>111</v>
      </c>
      <c r="AN63" s="10">
        <v>125</v>
      </c>
      <c r="AO63">
        <v>1169</v>
      </c>
      <c r="AP63">
        <v>414</v>
      </c>
      <c r="AQ63" s="1">
        <v>32</v>
      </c>
      <c r="AR63">
        <v>256</v>
      </c>
      <c r="AS63">
        <v>128</v>
      </c>
      <c r="AT63" t="s">
        <v>50</v>
      </c>
      <c r="AU63" s="1">
        <f t="shared" si="65"/>
        <v>46</v>
      </c>
      <c r="AV63">
        <f t="shared" si="66"/>
        <v>456</v>
      </c>
      <c r="AW63">
        <f t="shared" si="67"/>
        <v>143</v>
      </c>
      <c r="AX63" t="s">
        <v>50</v>
      </c>
      <c r="AY63" s="10" t="s">
        <v>255</v>
      </c>
      <c r="AZ63" t="s">
        <v>176</v>
      </c>
      <c r="BA63" s="19">
        <v>0</v>
      </c>
      <c r="BB63" s="19" t="s">
        <v>130</v>
      </c>
      <c r="BC63" s="19" t="s">
        <v>130</v>
      </c>
    </row>
    <row r="69" spans="1:55" x14ac:dyDescent="0.25">
      <c r="A69" s="19" t="s">
        <v>130</v>
      </c>
      <c r="B69" t="s">
        <v>132</v>
      </c>
      <c r="C69" s="19" t="s">
        <v>130</v>
      </c>
      <c r="D69" s="19" t="s">
        <v>130</v>
      </c>
      <c r="E69" s="19" t="s">
        <v>130</v>
      </c>
      <c r="F69" s="20" t="s">
        <v>130</v>
      </c>
      <c r="G69" s="19" t="s">
        <v>130</v>
      </c>
      <c r="H69" s="19" t="s">
        <v>130</v>
      </c>
      <c r="I69" s="19" t="s">
        <v>130</v>
      </c>
      <c r="J69" s="19" t="s">
        <v>130</v>
      </c>
      <c r="K69" s="19" t="s">
        <v>130</v>
      </c>
      <c r="L69" s="19" t="s">
        <v>130</v>
      </c>
      <c r="M69" s="19" t="s">
        <v>130</v>
      </c>
      <c r="N69" s="19" t="s">
        <v>130</v>
      </c>
      <c r="O69" s="19" t="s">
        <v>130</v>
      </c>
      <c r="P69" s="1" t="s">
        <v>228</v>
      </c>
      <c r="Q69">
        <v>6</v>
      </c>
      <c r="R69" s="19" t="s">
        <v>130</v>
      </c>
      <c r="S69">
        <v>5</v>
      </c>
      <c r="T69">
        <v>1</v>
      </c>
      <c r="U69">
        <v>6</v>
      </c>
      <c r="V69" t="s">
        <v>8</v>
      </c>
      <c r="W69">
        <v>1</v>
      </c>
      <c r="X69">
        <v>16</v>
      </c>
      <c r="Y69" t="s">
        <v>100</v>
      </c>
      <c r="Z69">
        <v>1</v>
      </c>
      <c r="AA69">
        <v>8</v>
      </c>
      <c r="AB69" t="s">
        <v>102</v>
      </c>
      <c r="AC69" s="20" t="s">
        <v>130</v>
      </c>
      <c r="AD69" s="19"/>
      <c r="AE69" s="19" t="s">
        <v>130</v>
      </c>
      <c r="AG69" t="s">
        <v>8</v>
      </c>
      <c r="AH69" t="s">
        <v>8</v>
      </c>
      <c r="AI69" t="e">
        <f xml:space="preserve"> 1508.06553301511 + 0.00210606006752809 * (AQ69*AR69*AS69) / 5 * U69</f>
        <v>#VALUE!</v>
      </c>
      <c r="AJ69" s="1">
        <v>81920</v>
      </c>
      <c r="AK69">
        <v>81049.600000000006</v>
      </c>
      <c r="AL69">
        <v>79.150000000000006</v>
      </c>
      <c r="AM69" t="s">
        <v>111</v>
      </c>
      <c r="AN69" s="20" t="s">
        <v>130</v>
      </c>
      <c r="AO69" s="19" t="s">
        <v>130</v>
      </c>
      <c r="AP69" s="19" t="s">
        <v>130</v>
      </c>
      <c r="AQ69" s="18" t="s">
        <v>130</v>
      </c>
      <c r="AR69" s="19" t="s">
        <v>130</v>
      </c>
      <c r="AS69" s="19" t="s">
        <v>130</v>
      </c>
      <c r="AT69" s="19" t="s">
        <v>130</v>
      </c>
      <c r="AU69" s="1" t="e">
        <f t="shared" ref="AU69" si="68" xml:space="preserve"> _xlfn.FLOOR.MATH((AN69 - AQ69) / 2)</f>
        <v>#VALUE!</v>
      </c>
      <c r="AV69" t="e">
        <f t="shared" ref="AV69" si="69" xml:space="preserve"> _xlfn.FLOOR.MATH((AO69 - AR69) / 2)</f>
        <v>#VALUE!</v>
      </c>
      <c r="AW69" t="e">
        <f t="shared" ref="AW69" si="70" xml:space="preserve"> _xlfn.FLOOR.MATH((AP69 - AS69) / 2)</f>
        <v>#VALUE!</v>
      </c>
      <c r="AX69" t="s">
        <v>50</v>
      </c>
      <c r="AY69" s="10" t="s">
        <v>178</v>
      </c>
      <c r="AZ69" t="s">
        <v>176</v>
      </c>
      <c r="BA69" s="19" t="s">
        <v>130</v>
      </c>
      <c r="BB69" s="19" t="s">
        <v>130</v>
      </c>
      <c r="BC69" s="19" t="s">
        <v>130</v>
      </c>
    </row>
    <row r="75" spans="1:55" x14ac:dyDescent="0.25">
      <c r="AR75" t="s">
        <v>275</v>
      </c>
    </row>
    <row r="76" spans="1:55" x14ac:dyDescent="0.25">
      <c r="AR76" t="s">
        <v>276</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2023-10-04T07:09:17Z</dcterms:modified>
</cp:coreProperties>
</file>