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154C19AE-6F8A-4ABD-8EAC-C007D1B3E7D8}" xr6:coauthVersionLast="36" xr6:coauthVersionMax="47" xr10:uidLastSave="{00000000-0000-0000-0000-000000000000}"/>
  <bookViews>
    <workbookView minimized="1" xWindow="0" yWindow="0" windowWidth="19200" windowHeight="1575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228" i="1" l="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BA233" i="1"/>
  <c r="AY233" i="1"/>
  <c r="BC233" i="1" s="1"/>
  <c r="AX233" i="1"/>
  <c r="BB233" i="1" s="1"/>
  <c r="AW233" i="1"/>
  <c r="AN233" i="1"/>
  <c r="AM233" i="1"/>
  <c r="AD233" i="1"/>
  <c r="AB233" i="1"/>
  <c r="AY226" i="1"/>
  <c r="BC226" i="1" s="1"/>
  <c r="AX226" i="1"/>
  <c r="AW226" i="1"/>
  <c r="BA226" i="1" s="1"/>
  <c r="AY225" i="1"/>
  <c r="AX225" i="1"/>
  <c r="BB225" i="1" s="1"/>
  <c r="AW225" i="1"/>
  <c r="AM225" i="1"/>
  <c r="AD224" i="1"/>
  <c r="AB226" i="1"/>
  <c r="AD226" i="1" s="1"/>
  <c r="AN226" i="1" s="1"/>
  <c r="AB225" i="1"/>
  <c r="AD225" i="1" s="1"/>
  <c r="AN225" i="1" s="1"/>
  <c r="BB226" i="1"/>
  <c r="AM226" i="1"/>
  <c r="AB224" i="1"/>
  <c r="AN224" i="1"/>
  <c r="AY224" i="1"/>
  <c r="BC224" i="1" s="1"/>
  <c r="AX224" i="1"/>
  <c r="BB224" i="1" s="1"/>
  <c r="AW224" i="1"/>
  <c r="BA224" i="1" s="1"/>
  <c r="AM224" i="1"/>
  <c r="AY223" i="1"/>
  <c r="BC223" i="1" s="1"/>
  <c r="AX223" i="1"/>
  <c r="BB223" i="1" s="1"/>
  <c r="AW223" i="1"/>
  <c r="BA223" i="1" s="1"/>
  <c r="AM223" i="1"/>
  <c r="AD223" i="1"/>
  <c r="AN223" i="1" s="1"/>
  <c r="AB223" i="1"/>
  <c r="BC225"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<sst xmlns="http://schemas.openxmlformats.org/spreadsheetml/2006/main" count="5993" uniqueCount="852">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</sst>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8">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3"/>
  <sheetViews>
    <sheetView tabSelected="1" zoomScaleNormal="100" workbookViewId="0">
      <pane xSplit="1" ySplit="1" topLeftCell="B201" activePane="bottomRight" state="frozen"/>
      <selection pane="topRight" activeCell="B1" sqref="B1"/>
      <selection pane="bottomLeft" activeCell="A2" sqref="A2"/>
      <selection pane="bottomRight" activeCell="K225" sqref="K225"/>
    </sheetView>
  </sheetViews>
  <sheetFormatPr defaultRowHeight="15" outlineLevelRow="1" outlineLevelCol="1" x14ac:dyDescent="0.25"/>
  <cols>
    <col min="1" max="1" width="11.140625" customWidth="1"/>
    <col min="2" max="2" width="94.7109375" customWidth="1"/>
    <col min="3" max="3" width="13.28515625" customWidth="1"/>
    <col min="4" max="4" width="15.140625" customWidth="1"/>
    <col min="5" max="5" width="18.42578125" customWidth="1"/>
    <col min="6" max="6" width="6.5703125" customWidth="1"/>
    <col min="7" max="7" width="30.140625" customWidth="1"/>
    <col min="8" max="8" width="75.5703125" style="38" hidden="1" customWidth="1" outlineLevel="1"/>
    <col min="9" max="9" width="35.5703125" hidden="1" customWidth="1" outlineLevel="1"/>
    <col min="10" max="10" width="64.5703125" hidden="1" customWidth="1" outlineLevel="1"/>
    <col min="11" max="11" width="14.5703125" style="4" customWidth="1" collapsed="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 t="shared" ref="AB220:AB228" si="177">Y220+Z220</f>
        <v>6</v>
      </c>
      <c r="AC220" t="s">
        <v>117</v>
      </c>
      <c r="AD220">
        <f>AB220</f>
        <v>6</v>
      </c>
      <c r="AE220">
        <v>1</v>
      </c>
      <c r="AG220" t="s">
        <v>117</v>
      </c>
      <c r="AJ220" s="8" t="s">
        <v>117</v>
      </c>
      <c r="AK220" t="s">
        <v>117</v>
      </c>
      <c r="AL220" t="s">
        <v>117</v>
      </c>
      <c r="AM220" t="e">
        <f t="shared" ref="AM220" si="178">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824</v>
      </c>
      <c r="BE224" t="s">
        <v>825</v>
      </c>
      <c r="BF224">
        <v>0</v>
      </c>
    </row>
    <row r="225" spans="1:58" s="2" customFormat="1" x14ac:dyDescent="0.25">
      <c r="A225" s="82" t="s">
        <v>831</v>
      </c>
      <c r="B225" s="82" t="s">
        <v>839</v>
      </c>
      <c r="C225" s="82">
        <v>24</v>
      </c>
      <c r="D225" s="2" t="s">
        <v>835</v>
      </c>
      <c r="E225" s="2" t="s">
        <v>457</v>
      </c>
      <c r="F225" s="2" t="s">
        <v>406</v>
      </c>
      <c r="G225" s="2" t="s">
        <v>636</v>
      </c>
      <c r="H225" s="83" t="s">
        <v>117</v>
      </c>
      <c r="I225" s="82" t="s">
        <v>117</v>
      </c>
      <c r="J225" s="82" t="s">
        <v>117</v>
      </c>
      <c r="K225" s="84">
        <v>1</v>
      </c>
      <c r="V225" s="82"/>
      <c r="W225" s="85" t="s">
        <v>769</v>
      </c>
      <c r="X225" s="2">
        <v>7</v>
      </c>
      <c r="Y225" s="2">
        <v>5</v>
      </c>
      <c r="Z225" s="2">
        <v>1</v>
      </c>
      <c r="AA225" s="2">
        <v>1</v>
      </c>
      <c r="AB225" s="2">
        <f t="shared" si="177"/>
        <v>6</v>
      </c>
      <c r="AC225" s="2" t="s">
        <v>117</v>
      </c>
      <c r="AD225" s="2">
        <f>IF(EXACT(LEFT(E225, 5), "train"), AB225, AA225)</f>
        <v>6</v>
      </c>
      <c r="AE225" s="2">
        <v>1</v>
      </c>
      <c r="AG225" s="2" t="s">
        <v>117</v>
      </c>
      <c r="AJ225" s="86" t="s">
        <v>117</v>
      </c>
      <c r="AK225" s="2" t="s">
        <v>117</v>
      </c>
      <c r="AL225" s="2" t="s">
        <v>117</v>
      </c>
      <c r="AM225" s="2" t="e">
        <f t="shared" ref="AM225" si="194">AK225+AL225</f>
        <v>#VALUE!</v>
      </c>
      <c r="AN225" s="2">
        <f t="shared" si="170"/>
        <v>74552.537876951479</v>
      </c>
      <c r="AO225" s="86" t="s">
        <v>105</v>
      </c>
      <c r="AP225" s="2">
        <v>149</v>
      </c>
      <c r="AQ225" s="2">
        <v>743</v>
      </c>
      <c r="AR225" s="85">
        <v>435</v>
      </c>
      <c r="AS225" s="2">
        <v>133</v>
      </c>
      <c r="AT225" s="2">
        <v>720</v>
      </c>
      <c r="AU225" s="2">
        <v>300</v>
      </c>
      <c r="AV225" s="87" t="s">
        <v>45</v>
      </c>
      <c r="AW225" s="2">
        <f t="shared" si="187"/>
        <v>8</v>
      </c>
      <c r="AX225" s="2">
        <f t="shared" si="188"/>
        <v>11</v>
      </c>
      <c r="AY225" s="2">
        <f t="shared" si="189"/>
        <v>67</v>
      </c>
      <c r="AZ225" s="87" t="s">
        <v>45</v>
      </c>
      <c r="BA225" s="2">
        <f t="shared" ref="BA225" si="195">AS225-AW225</f>
        <v>125</v>
      </c>
      <c r="BB225" s="2">
        <f t="shared" ref="BB225" si="196">AT225-AX225</f>
        <v>709</v>
      </c>
      <c r="BC225" s="86">
        <f t="shared" ref="BC225" si="197">AU225-AY225</f>
        <v>233</v>
      </c>
      <c r="BD225" s="2" t="s">
        <v>838</v>
      </c>
      <c r="BE225" s="2" t="s">
        <v>524</v>
      </c>
      <c r="BF225" s="2" t="s">
        <v>117</v>
      </c>
    </row>
    <row r="226" spans="1:58"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838</v>
      </c>
      <c r="BE226" t="s">
        <v>524</v>
      </c>
      <c r="BF226" t="s">
        <v>117</v>
      </c>
    </row>
    <row r="227" spans="1:58"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838</v>
      </c>
      <c r="BE227" t="s">
        <v>524</v>
      </c>
      <c r="BF227" t="s">
        <v>117</v>
      </c>
    </row>
    <row r="228" spans="1:58"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838</v>
      </c>
      <c r="BE228" t="s">
        <v>524</v>
      </c>
      <c r="BF228" t="s">
        <v>117</v>
      </c>
    </row>
    <row r="229" spans="1:58"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2" si="211">Y229+Z229</f>
        <v>6</v>
      </c>
      <c r="AC229" t="s">
        <v>117</v>
      </c>
      <c r="AD229">
        <f t="shared" ref="AD229:AD232" si="212">IF(EXACT(LEFT(E229, 5), "train"), AB229, AA229)</f>
        <v>6</v>
      </c>
      <c r="AE229">
        <v>3</v>
      </c>
      <c r="AG229" t="s">
        <v>117</v>
      </c>
      <c r="AJ229" s="8" t="s">
        <v>117</v>
      </c>
      <c r="AK229" t="s">
        <v>117</v>
      </c>
      <c r="AL229" t="s">
        <v>117</v>
      </c>
      <c r="AM229" t="e">
        <f t="shared" ref="AM229:AM232" si="213">AK229+AL229</f>
        <v>#VALUE!</v>
      </c>
      <c r="AN229">
        <f t="shared" ref="AN229:AN232"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2" si="215" xml:space="preserve"> _xlfn.FLOOR.MATH((AP229 - AS229) / 2)</f>
        <v>8</v>
      </c>
      <c r="AX229">
        <f t="shared" ref="AX229:AX232" si="216" xml:space="preserve"> _xlfn.FLOOR.MATH((AQ229 - AT229) / 2)</f>
        <v>11</v>
      </c>
      <c r="AY229">
        <f t="shared" ref="AY229:AY232" si="217" xml:space="preserve"> _xlfn.FLOOR.MATH((AR229 - AU229) / 2)</f>
        <v>67</v>
      </c>
      <c r="AZ229" s="47" t="s">
        <v>45</v>
      </c>
      <c r="BA229">
        <f t="shared" ref="BA229:BA232" si="218">AS229-AW229</f>
        <v>125</v>
      </c>
      <c r="BB229">
        <f t="shared" ref="BB229:BB232" si="219">AT229-AX229</f>
        <v>709</v>
      </c>
      <c r="BC229" s="8">
        <f t="shared" ref="BC229:BC232" si="220">AU229-AY229</f>
        <v>233</v>
      </c>
      <c r="BD229" t="s">
        <v>838</v>
      </c>
      <c r="BE229" t="s">
        <v>524</v>
      </c>
      <c r="BF229" t="s">
        <v>117</v>
      </c>
    </row>
    <row r="230" spans="1:58"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838</v>
      </c>
      <c r="BE230" t="s">
        <v>524</v>
      </c>
      <c r="BF230" t="s">
        <v>117</v>
      </c>
    </row>
    <row r="231" spans="1:58"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838</v>
      </c>
      <c r="BE231" t="s">
        <v>524</v>
      </c>
      <c r="BF231" t="s">
        <v>117</v>
      </c>
    </row>
    <row r="232" spans="1:58" x14ac:dyDescent="0.25">
      <c r="A232" s="10" t="s">
        <v>850</v>
      </c>
      <c r="B232" s="10" t="s">
        <v>846</v>
      </c>
      <c r="C232" s="10">
        <v>96</v>
      </c>
      <c r="D232" t="s">
        <v>836</v>
      </c>
      <c r="E232" t="s">
        <v>457</v>
      </c>
      <c r="F232" t="s">
        <v>406</v>
      </c>
      <c r="G232" t="s">
        <v>636</v>
      </c>
      <c r="H232" s="40" t="s">
        <v>117</v>
      </c>
      <c r="I232" s="10" t="s">
        <v>117</v>
      </c>
      <c r="J232" s="10" t="s">
        <v>117</v>
      </c>
      <c r="K232" s="4" t="s">
        <v>117</v>
      </c>
      <c r="V232" s="10"/>
      <c r="W232" s="17" t="s">
        <v>769</v>
      </c>
      <c r="X232">
        <v>7</v>
      </c>
      <c r="Y232">
        <v>5</v>
      </c>
      <c r="Z232">
        <v>1</v>
      </c>
      <c r="AA232">
        <v>1</v>
      </c>
      <c r="AB232">
        <f t="shared" si="211"/>
        <v>6</v>
      </c>
      <c r="AC232" t="s">
        <v>117</v>
      </c>
      <c r="AD232">
        <f t="shared" si="212"/>
        <v>6</v>
      </c>
      <c r="AE232">
        <v>3</v>
      </c>
      <c r="AG232" t="s">
        <v>117</v>
      </c>
      <c r="AJ232" s="8" t="s">
        <v>117</v>
      </c>
      <c r="AK232" t="s">
        <v>117</v>
      </c>
      <c r="AL232" t="s">
        <v>117</v>
      </c>
      <c r="AM232" t="e">
        <f t="shared" si="213"/>
        <v>#VALUE!</v>
      </c>
      <c r="AN232">
        <f t="shared" si="214"/>
        <v>74552.537876951479</v>
      </c>
      <c r="AO232" s="8" t="s">
        <v>105</v>
      </c>
      <c r="AP232">
        <v>149</v>
      </c>
      <c r="AQ232">
        <v>743</v>
      </c>
      <c r="AR232" s="17">
        <v>435</v>
      </c>
      <c r="AS232">
        <v>133</v>
      </c>
      <c r="AT232">
        <v>720</v>
      </c>
      <c r="AU232">
        <v>300</v>
      </c>
      <c r="AV232" s="47" t="s">
        <v>45</v>
      </c>
      <c r="AW232">
        <f t="shared" si="215"/>
        <v>8</v>
      </c>
      <c r="AX232">
        <f t="shared" si="216"/>
        <v>11</v>
      </c>
      <c r="AY232">
        <f t="shared" si="217"/>
        <v>67</v>
      </c>
      <c r="AZ232" s="47" t="s">
        <v>45</v>
      </c>
      <c r="BA232">
        <f t="shared" si="218"/>
        <v>125</v>
      </c>
      <c r="BB232">
        <f t="shared" si="219"/>
        <v>709</v>
      </c>
      <c r="BC232" s="8">
        <f t="shared" si="220"/>
        <v>233</v>
      </c>
      <c r="BD232" t="s">
        <v>838</v>
      </c>
      <c r="BE232" t="s">
        <v>524</v>
      </c>
      <c r="BF232" t="s">
        <v>117</v>
      </c>
    </row>
    <row r="233" spans="1:58" x14ac:dyDescent="0.25">
      <c r="A233" s="10" t="s">
        <v>117</v>
      </c>
      <c r="B233" s="10" t="s">
        <v>117</v>
      </c>
      <c r="C233" s="10">
        <v>24</v>
      </c>
      <c r="D233" t="s">
        <v>117</v>
      </c>
      <c r="E233" t="s">
        <v>117</v>
      </c>
      <c r="F233" t="s">
        <v>117</v>
      </c>
      <c r="G233" t="s">
        <v>117</v>
      </c>
      <c r="H233" s="40" t="s">
        <v>117</v>
      </c>
      <c r="I233" s="10" t="s">
        <v>117</v>
      </c>
      <c r="J233" s="10" t="s">
        <v>117</v>
      </c>
      <c r="K233" s="4" t="s">
        <v>117</v>
      </c>
      <c r="V233" s="10"/>
      <c r="W233" s="17" t="s">
        <v>769</v>
      </c>
      <c r="X233" t="s">
        <v>117</v>
      </c>
      <c r="Y233" t="s">
        <v>117</v>
      </c>
      <c r="Z233" t="s">
        <v>117</v>
      </c>
      <c r="AA233" t="s">
        <v>117</v>
      </c>
      <c r="AB233" t="e">
        <f>Y233+Z233</f>
        <v>#VALUE!</v>
      </c>
      <c r="AC233" t="s">
        <v>117</v>
      </c>
      <c r="AD233" t="str">
        <f>IF(EXACT(LEFT(E233, 5), "train"), AB233, AA233)</f>
        <v>TBD</v>
      </c>
      <c r="AE233" t="s">
        <v>117</v>
      </c>
      <c r="AG233" t="s">
        <v>117</v>
      </c>
      <c r="AJ233" s="8" t="s">
        <v>117</v>
      </c>
      <c r="AK233" t="s">
        <v>117</v>
      </c>
      <c r="AL233" t="s">
        <v>117</v>
      </c>
      <c r="AM233" t="e">
        <f t="shared" ref="AM233" si="221">AK233+AL233</f>
        <v>#VALUE!</v>
      </c>
      <c r="AN233" t="e">
        <f t="shared" ref="AN233" si="222" xml:space="preserve"> 1508.06553301511 + 0.00210606006752809 * (AS233*AT233*AU233) * (AD233 / 5) + 441</f>
        <v>#VALUE!</v>
      </c>
      <c r="AO233" s="8" t="s">
        <v>105</v>
      </c>
      <c r="AP233" t="s">
        <v>117</v>
      </c>
      <c r="AQ233" t="s">
        <v>117</v>
      </c>
      <c r="AR233" s="17" t="s">
        <v>117</v>
      </c>
      <c r="AS233" t="s">
        <v>117</v>
      </c>
      <c r="AT233" t="s">
        <v>117</v>
      </c>
      <c r="AU233" t="s">
        <v>117</v>
      </c>
      <c r="AV233" s="47" t="s">
        <v>45</v>
      </c>
      <c r="AW233" t="e">
        <f t="shared" ref="AW233" si="223" xml:space="preserve"> _xlfn.FLOOR.MATH((AP233 - AS233) / 2)</f>
        <v>#VALUE!</v>
      </c>
      <c r="AX233" t="e">
        <f t="shared" ref="AX233" si="224" xml:space="preserve"> _xlfn.FLOOR.MATH((AQ233 - AT233) / 2)</f>
        <v>#VALUE!</v>
      </c>
      <c r="AY233" t="e">
        <f t="shared" ref="AY233" si="225" xml:space="preserve"> _xlfn.FLOOR.MATH((AR233 - AU233) / 2)</f>
        <v>#VALUE!</v>
      </c>
      <c r="AZ233" s="47" t="s">
        <v>45</v>
      </c>
      <c r="BA233" t="e">
        <f t="shared" ref="BA233" si="226">AS233-AW233</f>
        <v>#VALUE!</v>
      </c>
      <c r="BB233" t="e">
        <f t="shared" ref="BB233" si="227">AT233-AX233</f>
        <v>#VALUE!</v>
      </c>
      <c r="BC233" s="8" t="e">
        <f t="shared" ref="BC233" si="228">AU233-AY233</f>
        <v>#VALUE!</v>
      </c>
      <c r="BD233" t="s">
        <v>837</v>
      </c>
      <c r="BE233" t="s">
        <v>524</v>
      </c>
      <c r="BF23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2024-03-15T11:10:52Z</dcterms:modified>
</cp:coreProperties>
</file>