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cer\Documents\cloud\"/>
    </mc:Choice>
  </mc:AlternateContent>
  <xr:revisionPtr revIDLastSave="0" documentId="13_ncr:1_{D5E5278A-0B65-445F-A7CD-8E1F109E4141}" xr6:coauthVersionLast="47" xr6:coauthVersionMax="47" xr10:uidLastSave="{00000000-0000-0000-0000-000000000000}"/>
  <bookViews>
    <workbookView xWindow="-21720" yWindow="2595" windowWidth="21840" windowHeight="13740" xr2:uid="{5A38CEB4-EA53-422C-BFAF-71A244E8F1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7" i="1" l="1"/>
  <c r="AG27" i="1"/>
  <c r="AH27" i="1"/>
  <c r="AI27" i="1"/>
  <c r="T26" i="1"/>
  <c r="U26" i="1"/>
  <c r="AG26" i="1"/>
  <c r="AH26" i="1"/>
  <c r="AI26" i="1"/>
  <c r="U25" i="1"/>
  <c r="AG25" i="1"/>
  <c r="AH25" i="1"/>
  <c r="AI25" i="1"/>
  <c r="AE7" i="1"/>
  <c r="AI7" i="1" s="1"/>
  <c r="AD7" i="1"/>
  <c r="AH7" i="1" s="1"/>
  <c r="AC7" i="1"/>
  <c r="AG7" i="1" s="1"/>
</calcChain>
</file>

<file path=xl/sharedStrings.xml><?xml version="1.0" encoding="utf-8"?>
<sst xmlns="http://schemas.openxmlformats.org/spreadsheetml/2006/main" count="567" uniqueCount="140">
  <si>
    <t>patch z</t>
  </si>
  <si>
    <t>patch y</t>
  </si>
  <si>
    <t>patch x</t>
  </si>
  <si>
    <t>n images</t>
  </si>
  <si>
    <t>n patches</t>
  </si>
  <si>
    <t>n raw channels</t>
  </si>
  <si>
    <t>230901-0</t>
  </si>
  <si>
    <t>230901-1</t>
  </si>
  <si>
    <t>NA</t>
  </si>
  <si>
    <t>stride = resolution - patch</t>
  </si>
  <si>
    <t>stride = (resolution - patch) + 1</t>
  </si>
  <si>
    <t>res. Z</t>
  </si>
  <si>
    <t>res. Y</t>
  </si>
  <si>
    <t>res. X</t>
  </si>
  <si>
    <t>error</t>
  </si>
  <si>
    <t>AssertionError: datasets should not be an empty iterable</t>
  </si>
  <si>
    <t>stride = (resolution - patch) / 2</t>
  </si>
  <si>
    <t>230901-2</t>
  </si>
  <si>
    <t>230901-3</t>
  </si>
  <si>
    <t>230901-4</t>
  </si>
  <si>
    <t>230901-5</t>
  </si>
  <si>
    <t>230901-6</t>
  </si>
  <si>
    <t>torch.cuda.OutOfMemoryError: CUDA out of memory. Tried to allocate 1.20 GiB (GPU 0; 31.74 GiB total capacity; 29.37 GiB already allocated; 1.06 GiB free; 29.47 GiB reserved in total by PyTorch) If reserved memory is &gt;&gt; allocated memory try setting max_split_size_mb to avoid fragmentation.  See documentation for Memory Management and PYTORCH_CUDA_ALLOC_CONF</t>
  </si>
  <si>
    <t>comments to stride</t>
  </si>
  <si>
    <t>comments to patch</t>
  </si>
  <si>
    <t>patch = (resolution - arbitrary_value)</t>
  </si>
  <si>
    <t>ValueError: requested an output size of torch.Size([9, 38, 116]), but valid sizes range from [7, 37, 115] to [8, 38, 116] (for an input of torch.Size([4, 19, 58]))</t>
  </si>
  <si>
    <t>file of error origin</t>
  </si>
  <si>
    <t>output padding, assignment of 'output_padding'</t>
  </si>
  <si>
    <t>patch = an arbitrary even int_2^3</t>
  </si>
  <si>
    <t>patch = an arbitrary int_2^3 (odd, even mixed)</t>
  </si>
  <si>
    <t>stride = (resolution - patch) / 2, round down to largest odd int_2^3</t>
  </si>
  <si>
    <t>torch.cuda.OutOfMemoryError: CUDA out of memory. Tried to allocate 70.00 MiB (GPU 0; 31.74 GiB total capacity; 30.43 GiB already allocated; 11.12 MiB free; 30.53 GiB reserved in total by PyTorch) If reserved memory is &gt;&gt; allocated memory try setting max_split_size_mb to avoid fragmentation.  See documentation for Memory Management and PYTORCH_CUDA_ALLOC_CONF</t>
  </si>
  <si>
    <t>230901-7</t>
  </si>
  <si>
    <t xml:space="preserve">  File "/home/dwalth/data/conda/envs/3dunet/lib/python3.11/site-packages/torch/nn/functional.py", line 3165, in binary_cross_entropy_with_logits
    return torch.binary_cross_entropy_with_logits(input, target, weight, pos_weight, reduction_enum)</t>
  </si>
  <si>
    <t>Tesla V100-SXM2-32GB</t>
  </si>
  <si>
    <t>&gt;32768</t>
  </si>
  <si>
    <t>patch = an arbitrary odd int_2^3</t>
  </si>
  <si>
    <t>230901-8</t>
  </si>
  <si>
    <t>session</t>
  </si>
  <si>
    <t>GPU</t>
  </si>
  <si>
    <t>ValueError: requested an output size of torch.Size([9, 21, 51]), but valid sizes range from [7, 19, 49] to [8, 20, 50] (for an input of torch.Size([4, 10, 25]))</t>
  </si>
  <si>
    <t>Are odd int_2^3 in patch valid? (with odd int_2^3 stride)</t>
  </si>
  <si>
    <t>Are odd int_2^3 in patch valid? (with even int_2^3 stride)</t>
  </si>
  <si>
    <t>Are even int_2^3 in patch valid? (with odd int_2^3 stride)</t>
  </si>
  <si>
    <t>Are even int_2^3 in patch valid? (with even int_2^3 stride)</t>
  </si>
  <si>
    <t>230901-9</t>
  </si>
  <si>
    <t>230901-10</t>
  </si>
  <si>
    <t>230901-11</t>
  </si>
  <si>
    <t>stride = (resolution - patch) / 2, round down to largest even int_2^3</t>
  </si>
  <si>
    <t>no</t>
  </si>
  <si>
    <t>yes</t>
  </si>
  <si>
    <t>230901-12</t>
  </si>
  <si>
    <t>230901-13</t>
  </si>
  <si>
    <t>230901-14</t>
  </si>
  <si>
    <t>train patch = val patch</t>
  </si>
  <si>
    <t>train stride = val stride</t>
  </si>
  <si>
    <t>reduce VRAM usage</t>
  </si>
  <si>
    <t>230830-0</t>
  </si>
  <si>
    <t>result/answer</t>
  </si>
  <si>
    <t>goal/question</t>
  </si>
  <si>
    <t>better performance metrics</t>
  </si>
  <si>
    <t>230901-15</t>
  </si>
  <si>
    <t>230901-16</t>
  </si>
  <si>
    <t>230901-17</t>
  </si>
  <si>
    <t>230901-18</t>
  </si>
  <si>
    <t>VRAM ~ patch_shape study, common zyx</t>
  </si>
  <si>
    <t>VRAM ~ patch_shape study, x change</t>
  </si>
  <si>
    <t>VRAM ~ patch_shape study, y change</t>
  </si>
  <si>
    <t>VRAM ~ patch_shape study, z change</t>
  </si>
  <si>
    <t>2 patches per image, wanted 1</t>
  </si>
  <si>
    <t>230901-19</t>
  </si>
  <si>
    <t>patch = arbitrary even int_2^3</t>
  </si>
  <si>
    <t>expectations/predictions</t>
  </si>
  <si>
    <t>I expect the same overall size (in pixels) to require the same amount of VRAM, if 3dunet truly has a 3D architecture (based on the best of my AI knowledge) - regardless of which dimension has what shape.</t>
  </si>
  <si>
    <t>dataset</t>
  </si>
  <si>
    <t>dataset03</t>
  </si>
  <si>
    <t>stride = (resolution - patch) / 2, round down to largest int_2^3 (odd or even)</t>
  </si>
  <si>
    <t>stride = (resolution - patch) / 2, round down to largest int_2^3 (odd or even mixed)</t>
  </si>
  <si>
    <t>finished training</t>
  </si>
  <si>
    <t>valid(usable) session (for VRAM prediction)</t>
  </si>
  <si>
    <t>stride = (resolution - patch) / 2, round down to largest int_2^3 (odd or even), take smallest stride values of following patch VRAM study sessions</t>
  </si>
  <si>
    <t>stride z</t>
  </si>
  <si>
    <t>stride y</t>
  </si>
  <si>
    <t>stride x</t>
  </si>
  <si>
    <t>n train</t>
  </si>
  <si>
    <t>n val</t>
  </si>
  <si>
    <t>n label channels</t>
  </si>
  <si>
    <t>bitdepth per raw channel</t>
  </si>
  <si>
    <t>bitdepth per label channel</t>
  </si>
  <si>
    <t>out of VRAM</t>
  </si>
  <si>
    <t>invalid patch shape, stride</t>
  </si>
  <si>
    <t>Are these valid inputs?: patch + stride &gt; resolution</t>
  </si>
  <si>
    <t>Are these valid inputs?: patch + stride = resolution</t>
  </si>
  <si>
    <t>no, invalid patch shape, stride</t>
  </si>
  <si>
    <t>yes, but out of VRAM</t>
  </si>
  <si>
    <t>Are these valid inputs?: patch + 2*stride = resolution</t>
  </si>
  <si>
    <t>probably multiple patches per image</t>
  </si>
  <si>
    <t>Are these valid patch, stride shapes (int_2^3)?</t>
  </si>
  <si>
    <t>no (odd int_2^3 in patch)</t>
  </si>
  <si>
    <t>yes (even int_2^3 in patch)</t>
  </si>
  <si>
    <t>same patch, thus same VRAM usage, as in session 230901-7</t>
  </si>
  <si>
    <t>more VRAM usage than smaller patch</t>
  </si>
  <si>
    <t>Are these valid patch, stride shapes (even int_2^3)?</t>
  </si>
  <si>
    <t>Does it fit into VRAM, now (patch even int_2^3)?</t>
  </si>
  <si>
    <t>uint16</t>
  </si>
  <si>
    <t>label pixel type</t>
  </si>
  <si>
    <t>uint8</t>
  </si>
  <si>
    <t>raw pixel type</t>
  </si>
  <si>
    <t>VRAM usage just below GPU capacity (gut feeling estimation)</t>
  </si>
  <si>
    <t>better performance metrics due to raw channel being 16 bit now instead of 8 bit as previously (dataset02, multichannel babb03)</t>
  </si>
  <si>
    <t>230901-12 to 230901-19</t>
  </si>
  <si>
    <t>230905-0</t>
  </si>
  <si>
    <t>test VRAM prediction</t>
  </si>
  <si>
    <t>I expect the VRAM usage to be directly, but not linearly, dependent on the difference in patch size (volume).</t>
  </si>
  <si>
    <t>VRAM usage is linearly dependent on patch size (volume).</t>
  </si>
  <si>
    <t>This is the case. The linear relationship between VRAM usage and only the patch volume (z * y * x pixels) is very strong, i.e., p &lt; 2e-16</t>
  </si>
  <si>
    <t>predicted VRAM usage (MiB)</t>
  </si>
  <si>
    <t>230905-1</t>
  </si>
  <si>
    <t>test VRAM prediction, better performance metrics</t>
  </si>
  <si>
    <t>NVIDIA A100-SXM4-80GB</t>
  </si>
  <si>
    <t>expect VRAM ~ patch volume, expect VRAM to suffice</t>
  </si>
  <si>
    <t>expect VRAM ~ patch volume, expect out of VRAM error</t>
  </si>
  <si>
    <t>stride = foor (resolution - patch) / 2</t>
  </si>
  <si>
    <t>TBD copy</t>
  </si>
  <si>
    <t>torch.cuda.OutOfMemoryError: CUDA out of memory. Tried to allocate 4.53 GiB (GPU 0; 79.15 GiB total capacity; 68.20 GiB already allocated; 1.93 GiB free; 75.58 GiB reserved in total by PyTorch) If reserved memory is &gt;&gt; allocated memory try setting max_split_size_mb to avoid fragmentation.  See documentation for Memory Management and PYTORCH_CUDA_ALLOC_CONF</t>
  </si>
  <si>
    <t>File "/home/dwalth/data/conda/envs/3dunet/lib/python3.11/site-packages/torch/autograd/__init__.py", line 200, in backward: Variable._execution_engine.run_backward(  # Calls into the C++ engine to run the backward pass</t>
  </si>
  <si>
    <t>VRAM capactiy (GiB) from cuda error messages</t>
  </si>
  <si>
    <t>VRAM capacity (MiB, converted from GiB) from cuda error messages</t>
  </si>
  <si>
    <t>VRAM usage (GiB) from cuda error messages</t>
  </si>
  <si>
    <t>VRAM usage (MiB) nvidia-smi output</t>
  </si>
  <si>
    <t>VRAM capacity (MiB) nvidia-smi output</t>
  </si>
  <si>
    <t>VRAM usage (MiB, converted from GiB) from cuda error messages</t>
  </si>
  <si>
    <t>patch = arbitrary even int_2^4</t>
  </si>
  <si>
    <t>stride = foor (resolution - patch) / 3</t>
  </si>
  <si>
    <t>230905-2</t>
  </si>
  <si>
    <t>no, but ended prematurely</t>
  </si>
  <si>
    <t>no, more VRAM required than expected, i.e., predicted</t>
  </si>
  <si>
    <t>fit VRAM on A100 to get better performance metrics</t>
  </si>
  <si>
    <t>expect VRAM ~ patch volume + overhead (few GiBs)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</si>
</sst>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2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4" xfId="0" applyBorder="1"/>
    <xf numFmtId="0" fontId="1" fillId="0" borderId="1" xfId="0" applyFont="1" applyBorder="1"/>
    <xf numFmtId="0" fontId="1" fillId="0" borderId="0" xfId="0" applyFont="1"/>
    <xf numFmtId="0" fontId="1" fillId="0" borderId="5" xfId="0" applyFont="1" applyBorder="1"/>
    <xf numFmtId="0" fontId="1" fillId="0" borderId="4" xfId="0" applyFont="1" applyBorder="1"/>
    <xf numFmtId="0" fontId="1" fillId="0" borderId="3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5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05867-9158-4A30-AB8D-184C978ABB6F}">
  <dimension ref="A1:AS27"/>
  <sheetViews>
    <sheetView tabSelected="1" topLeftCell="D4" zoomScaleNormal="100" workbookViewId="0">
      <selection activeCell="T27" sqref="T27"/>
    </sheetView>
  </sheetViews>
  <sheetFormatPr defaultRowHeight="15" outlineLevelCol="2" x14ac:dyDescent="0.25"/>
  <cols>
    <col min="1" max="1" width="12.140625" bestFit="1" customWidth="1"/>
    <col min="2" max="2" width="54.5703125" bestFit="1" customWidth="1"/>
    <col min="3" max="3" width="35.85546875" customWidth="1"/>
    <col min="4" max="4" width="30.140625" customWidth="1"/>
    <col min="7" max="7" width="9.5703125" hidden="1" customWidth="1" outlineLevel="2"/>
    <col min="8" max="8" width="0" hidden="1" customWidth="1" outlineLevel="1"/>
    <col min="9" max="9" width="6.7109375" hidden="1" customWidth="1" outlineLevel="1"/>
    <col min="10" max="13" width="5.140625" hidden="1" customWidth="1" outlineLevel="1"/>
    <col min="14" max="14" width="8.5703125" hidden="1" customWidth="1" outlineLevel="1"/>
    <col min="15" max="16" width="5.140625" hidden="1" customWidth="1" outlineLevel="1"/>
    <col min="17" max="17" width="9.140625" collapsed="1"/>
    <col min="18" max="21" width="9.140625" customWidth="1"/>
    <col min="22" max="24" width="7.28515625" customWidth="1" outlineLevel="1"/>
    <col min="25" max="25" width="23.28515625" customWidth="1" outlineLevel="1"/>
    <col min="26" max="26" width="6" style="1" bestFit="1" customWidth="1"/>
    <col min="27" max="28" width="6" bestFit="1" customWidth="1"/>
    <col min="29" max="29" width="5.28515625" style="1" customWidth="1"/>
    <col min="30" max="30" width="6.140625" customWidth="1"/>
    <col min="31" max="32" width="5" customWidth="1"/>
    <col min="33" max="33" width="6.140625" style="1" customWidth="1"/>
    <col min="34" max="34" width="6.5703125" customWidth="1"/>
    <col min="35" max="35" width="5" customWidth="1"/>
    <col min="36" max="36" width="6" customWidth="1"/>
    <col min="37" max="37" width="34.28515625" style="1" customWidth="1"/>
    <col min="38" max="38" width="131.42578125" bestFit="1" customWidth="1"/>
    <col min="39" max="39" width="255.7109375" bestFit="1" customWidth="1"/>
    <col min="40" max="40" width="47" customWidth="1"/>
    <col min="41" max="41" width="20.140625" bestFit="1" customWidth="1"/>
    <col min="42" max="42" width="14.28515625" bestFit="1" customWidth="1"/>
    <col min="43" max="43" width="20.28515625" bestFit="1" customWidth="1"/>
    <col min="44" max="44" width="12.7109375" customWidth="1" outlineLevel="1"/>
    <col min="45" max="45" width="12.140625" customWidth="1" outlineLevel="1"/>
  </cols>
  <sheetData>
    <row r="1" spans="1:40" s="2" customFormat="1" x14ac:dyDescent="0.25">
      <c r="A1" s="2" t="s">
        <v>39</v>
      </c>
      <c r="B1" s="2" t="s">
        <v>60</v>
      </c>
      <c r="C1" s="2" t="s">
        <v>73</v>
      </c>
      <c r="D1" s="2" t="s">
        <v>59</v>
      </c>
      <c r="E1" s="2" t="s">
        <v>79</v>
      </c>
      <c r="F1" s="2" t="s">
        <v>80</v>
      </c>
      <c r="G1" s="2" t="s">
        <v>75</v>
      </c>
      <c r="H1" s="2" t="s">
        <v>3</v>
      </c>
      <c r="I1" s="2" t="s">
        <v>85</v>
      </c>
      <c r="J1" s="2" t="s">
        <v>86</v>
      </c>
      <c r="K1" s="2" t="s">
        <v>5</v>
      </c>
      <c r="L1" s="2" t="s">
        <v>87</v>
      </c>
      <c r="M1" s="2" t="s">
        <v>88</v>
      </c>
      <c r="N1" s="2" t="s">
        <v>108</v>
      </c>
      <c r="O1" s="2" t="s">
        <v>89</v>
      </c>
      <c r="P1" s="2" t="s">
        <v>106</v>
      </c>
      <c r="Q1" s="2" t="s">
        <v>4</v>
      </c>
      <c r="R1" s="2" t="s">
        <v>130</v>
      </c>
      <c r="S1" s="2" t="s">
        <v>132</v>
      </c>
      <c r="T1" s="2" t="s">
        <v>129</v>
      </c>
      <c r="U1" s="2" t="s">
        <v>117</v>
      </c>
      <c r="V1" s="2" t="s">
        <v>131</v>
      </c>
      <c r="W1" s="2" t="s">
        <v>128</v>
      </c>
      <c r="X1" s="2" t="s">
        <v>127</v>
      </c>
      <c r="Y1" s="2" t="s">
        <v>40</v>
      </c>
      <c r="Z1" s="8" t="s">
        <v>11</v>
      </c>
      <c r="AA1" s="2" t="s">
        <v>12</v>
      </c>
      <c r="AB1" s="2" t="s">
        <v>13</v>
      </c>
      <c r="AC1" s="8" t="s">
        <v>0</v>
      </c>
      <c r="AD1" s="2" t="s">
        <v>1</v>
      </c>
      <c r="AE1" s="2" t="s">
        <v>2</v>
      </c>
      <c r="AF1" s="2" t="s">
        <v>55</v>
      </c>
      <c r="AG1" s="8" t="s">
        <v>82</v>
      </c>
      <c r="AH1" s="2" t="s">
        <v>83</v>
      </c>
      <c r="AI1" s="2" t="s">
        <v>84</v>
      </c>
      <c r="AJ1" s="2" t="s">
        <v>56</v>
      </c>
      <c r="AK1" s="8" t="s">
        <v>24</v>
      </c>
      <c r="AL1" s="2" t="s">
        <v>23</v>
      </c>
      <c r="AM1" s="2" t="s">
        <v>14</v>
      </c>
      <c r="AN1" s="2" t="s">
        <v>27</v>
      </c>
    </row>
    <row r="2" spans="1:40" x14ac:dyDescent="0.25">
      <c r="A2" t="s">
        <v>58</v>
      </c>
      <c r="B2" t="s">
        <v>61</v>
      </c>
      <c r="C2" t="s">
        <v>110</v>
      </c>
      <c r="D2" t="s">
        <v>90</v>
      </c>
      <c r="E2">
        <v>0</v>
      </c>
      <c r="F2">
        <v>0</v>
      </c>
      <c r="G2" t="s">
        <v>76</v>
      </c>
      <c r="H2">
        <v>5</v>
      </c>
      <c r="I2">
        <v>3</v>
      </c>
      <c r="J2">
        <v>2</v>
      </c>
      <c r="K2">
        <v>3</v>
      </c>
      <c r="L2">
        <v>1</v>
      </c>
      <c r="M2">
        <v>16</v>
      </c>
      <c r="N2" t="s">
        <v>105</v>
      </c>
      <c r="O2">
        <v>8</v>
      </c>
      <c r="P2" t="s">
        <v>107</v>
      </c>
      <c r="Q2">
        <v>5</v>
      </c>
      <c r="R2" t="s">
        <v>36</v>
      </c>
      <c r="S2" t="s">
        <v>8</v>
      </c>
      <c r="T2" t="s">
        <v>8</v>
      </c>
      <c r="U2" t="s">
        <v>8</v>
      </c>
      <c r="V2">
        <v>32768</v>
      </c>
      <c r="W2" t="s">
        <v>8</v>
      </c>
      <c r="X2" t="s">
        <v>8</v>
      </c>
      <c r="Y2" t="s">
        <v>35</v>
      </c>
      <c r="Z2" s="1">
        <v>125</v>
      </c>
      <c r="AA2">
        <v>1169</v>
      </c>
      <c r="AB2">
        <v>414</v>
      </c>
      <c r="AC2" s="1">
        <v>105</v>
      </c>
      <c r="AD2">
        <v>1149</v>
      </c>
      <c r="AE2">
        <v>394</v>
      </c>
      <c r="AF2" t="s">
        <v>51</v>
      </c>
      <c r="AG2" s="1">
        <v>10</v>
      </c>
      <c r="AH2">
        <v>10</v>
      </c>
      <c r="AI2">
        <v>10</v>
      </c>
      <c r="AJ2" t="s">
        <v>51</v>
      </c>
      <c r="AK2" s="1" t="s">
        <v>25</v>
      </c>
      <c r="AL2" t="s">
        <v>16</v>
      </c>
      <c r="AM2" t="s">
        <v>8</v>
      </c>
      <c r="AN2" t="s">
        <v>8</v>
      </c>
    </row>
    <row r="3" spans="1:40" x14ac:dyDescent="0.25">
      <c r="A3" t="s">
        <v>6</v>
      </c>
      <c r="B3" t="s">
        <v>57</v>
      </c>
      <c r="C3" t="s">
        <v>109</v>
      </c>
      <c r="D3" t="s">
        <v>90</v>
      </c>
      <c r="E3">
        <v>0</v>
      </c>
      <c r="F3">
        <v>0</v>
      </c>
      <c r="G3" t="s">
        <v>76</v>
      </c>
      <c r="H3">
        <v>5</v>
      </c>
      <c r="I3">
        <v>3</v>
      </c>
      <c r="J3">
        <v>2</v>
      </c>
      <c r="K3">
        <v>3</v>
      </c>
      <c r="L3">
        <v>1</v>
      </c>
      <c r="M3">
        <v>16</v>
      </c>
      <c r="N3" t="s">
        <v>105</v>
      </c>
      <c r="O3">
        <v>8</v>
      </c>
      <c r="P3" t="s">
        <v>107</v>
      </c>
      <c r="Q3">
        <v>10</v>
      </c>
      <c r="R3" t="s">
        <v>36</v>
      </c>
      <c r="S3" t="s">
        <v>8</v>
      </c>
      <c r="T3" t="s">
        <v>8</v>
      </c>
      <c r="U3" t="s">
        <v>8</v>
      </c>
      <c r="V3">
        <v>32768</v>
      </c>
      <c r="W3" t="s">
        <v>8</v>
      </c>
      <c r="X3" t="s">
        <v>8</v>
      </c>
      <c r="Y3" t="s">
        <v>35</v>
      </c>
      <c r="Z3" s="1">
        <v>125</v>
      </c>
      <c r="AA3">
        <v>1169</v>
      </c>
      <c r="AB3">
        <v>414</v>
      </c>
      <c r="AC3" s="1">
        <v>100</v>
      </c>
      <c r="AD3">
        <v>1100</v>
      </c>
      <c r="AE3">
        <v>390</v>
      </c>
      <c r="AF3" t="s">
        <v>51</v>
      </c>
      <c r="AG3" s="1">
        <v>10</v>
      </c>
      <c r="AH3">
        <v>10</v>
      </c>
      <c r="AI3">
        <v>10</v>
      </c>
      <c r="AJ3" t="s">
        <v>51</v>
      </c>
      <c r="AK3" s="1" t="s">
        <v>25</v>
      </c>
      <c r="AL3" t="s">
        <v>16</v>
      </c>
      <c r="AM3" t="s">
        <v>8</v>
      </c>
      <c r="AN3" t="s">
        <v>8</v>
      </c>
    </row>
    <row r="4" spans="1:40" x14ac:dyDescent="0.25">
      <c r="A4" t="s">
        <v>7</v>
      </c>
      <c r="B4" t="s">
        <v>92</v>
      </c>
      <c r="C4" t="s">
        <v>50</v>
      </c>
      <c r="D4" t="s">
        <v>94</v>
      </c>
      <c r="E4">
        <v>0</v>
      </c>
      <c r="F4">
        <v>0</v>
      </c>
      <c r="G4" t="s">
        <v>76</v>
      </c>
      <c r="H4">
        <v>5</v>
      </c>
      <c r="I4">
        <v>3</v>
      </c>
      <c r="J4">
        <v>2</v>
      </c>
      <c r="K4">
        <v>3</v>
      </c>
      <c r="L4">
        <v>1</v>
      </c>
      <c r="M4">
        <v>16</v>
      </c>
      <c r="N4" t="s">
        <v>105</v>
      </c>
      <c r="O4">
        <v>8</v>
      </c>
      <c r="P4" t="s">
        <v>107</v>
      </c>
      <c r="Q4" t="s">
        <v>8</v>
      </c>
      <c r="R4" t="s">
        <v>8</v>
      </c>
      <c r="S4" t="s">
        <v>8</v>
      </c>
      <c r="T4" t="s">
        <v>8</v>
      </c>
      <c r="U4" t="s">
        <v>8</v>
      </c>
      <c r="V4">
        <v>32768</v>
      </c>
      <c r="W4" t="s">
        <v>8</v>
      </c>
      <c r="X4" t="s">
        <v>8</v>
      </c>
      <c r="Y4" t="s">
        <v>35</v>
      </c>
      <c r="Z4" s="1">
        <v>125</v>
      </c>
      <c r="AA4">
        <v>1169</v>
      </c>
      <c r="AB4">
        <v>414</v>
      </c>
      <c r="AC4" s="1">
        <v>100</v>
      </c>
      <c r="AD4">
        <v>1100</v>
      </c>
      <c r="AE4">
        <v>390</v>
      </c>
      <c r="AF4" t="s">
        <v>51</v>
      </c>
      <c r="AG4" s="1">
        <v>26</v>
      </c>
      <c r="AH4">
        <v>70</v>
      </c>
      <c r="AI4">
        <v>25</v>
      </c>
      <c r="AJ4" t="s">
        <v>51</v>
      </c>
      <c r="AK4" s="1" t="s">
        <v>25</v>
      </c>
      <c r="AL4" t="s">
        <v>10</v>
      </c>
      <c r="AM4" t="s">
        <v>15</v>
      </c>
      <c r="AN4" t="s">
        <v>8</v>
      </c>
    </row>
    <row r="5" spans="1:40" x14ac:dyDescent="0.25">
      <c r="A5" t="s">
        <v>17</v>
      </c>
      <c r="B5" t="s">
        <v>93</v>
      </c>
      <c r="C5" t="s">
        <v>50</v>
      </c>
      <c r="D5" t="s">
        <v>94</v>
      </c>
      <c r="E5">
        <v>0</v>
      </c>
      <c r="F5">
        <v>0</v>
      </c>
      <c r="G5" t="s">
        <v>76</v>
      </c>
      <c r="H5">
        <v>5</v>
      </c>
      <c r="I5">
        <v>3</v>
      </c>
      <c r="J5">
        <v>2</v>
      </c>
      <c r="K5">
        <v>3</v>
      </c>
      <c r="L5">
        <v>1</v>
      </c>
      <c r="M5">
        <v>16</v>
      </c>
      <c r="N5" t="s">
        <v>105</v>
      </c>
      <c r="O5">
        <v>8</v>
      </c>
      <c r="P5" t="s">
        <v>107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>
        <v>32768</v>
      </c>
      <c r="W5" t="s">
        <v>8</v>
      </c>
      <c r="X5" t="s">
        <v>8</v>
      </c>
      <c r="Y5" t="s">
        <v>35</v>
      </c>
      <c r="Z5" s="1">
        <v>125</v>
      </c>
      <c r="AA5">
        <v>1169</v>
      </c>
      <c r="AB5">
        <v>414</v>
      </c>
      <c r="AC5" s="1">
        <v>100</v>
      </c>
      <c r="AD5">
        <v>1100</v>
      </c>
      <c r="AE5">
        <v>390</v>
      </c>
      <c r="AF5" t="s">
        <v>51</v>
      </c>
      <c r="AG5" s="1">
        <v>25</v>
      </c>
      <c r="AH5">
        <v>69</v>
      </c>
      <c r="AI5">
        <v>24</v>
      </c>
      <c r="AJ5" t="s">
        <v>51</v>
      </c>
      <c r="AK5" s="1" t="s">
        <v>25</v>
      </c>
      <c r="AL5" t="s">
        <v>9</v>
      </c>
      <c r="AM5" t="s">
        <v>15</v>
      </c>
      <c r="AN5" t="s">
        <v>8</v>
      </c>
    </row>
    <row r="6" spans="1:40" x14ac:dyDescent="0.25">
      <c r="A6" t="s">
        <v>18</v>
      </c>
      <c r="B6" t="s">
        <v>96</v>
      </c>
      <c r="C6" t="s">
        <v>51</v>
      </c>
      <c r="D6" t="s">
        <v>95</v>
      </c>
      <c r="E6">
        <v>0</v>
      </c>
      <c r="F6">
        <v>0</v>
      </c>
      <c r="G6" t="s">
        <v>76</v>
      </c>
      <c r="H6">
        <v>5</v>
      </c>
      <c r="I6">
        <v>3</v>
      </c>
      <c r="J6">
        <v>2</v>
      </c>
      <c r="K6">
        <v>3</v>
      </c>
      <c r="L6">
        <v>1</v>
      </c>
      <c r="M6">
        <v>16</v>
      </c>
      <c r="N6" t="s">
        <v>105</v>
      </c>
      <c r="O6">
        <v>8</v>
      </c>
      <c r="P6" t="s">
        <v>107</v>
      </c>
      <c r="Q6">
        <v>5</v>
      </c>
      <c r="R6" t="s">
        <v>36</v>
      </c>
      <c r="S6" t="s">
        <v>8</v>
      </c>
      <c r="T6" t="s">
        <v>8</v>
      </c>
      <c r="U6" t="s">
        <v>8</v>
      </c>
      <c r="V6">
        <v>32768</v>
      </c>
      <c r="W6" t="s">
        <v>8</v>
      </c>
      <c r="X6" t="s">
        <v>8</v>
      </c>
      <c r="Y6" t="s">
        <v>35</v>
      </c>
      <c r="Z6" s="1">
        <v>125</v>
      </c>
      <c r="AA6">
        <v>1169</v>
      </c>
      <c r="AB6">
        <v>414</v>
      </c>
      <c r="AC6" s="1">
        <v>101</v>
      </c>
      <c r="AD6">
        <v>1009</v>
      </c>
      <c r="AE6">
        <v>400</v>
      </c>
      <c r="AF6" t="s">
        <v>51</v>
      </c>
      <c r="AG6" s="1">
        <v>12</v>
      </c>
      <c r="AH6">
        <v>90</v>
      </c>
      <c r="AI6">
        <v>7</v>
      </c>
      <c r="AJ6" t="s">
        <v>51</v>
      </c>
      <c r="AK6" s="1" t="s">
        <v>25</v>
      </c>
      <c r="AL6" t="s">
        <v>16</v>
      </c>
      <c r="AM6" t="s">
        <v>22</v>
      </c>
    </row>
    <row r="7" spans="1:40" x14ac:dyDescent="0.25">
      <c r="A7" t="s">
        <v>19</v>
      </c>
      <c r="C7" t="s">
        <v>51</v>
      </c>
      <c r="D7" t="s">
        <v>91</v>
      </c>
      <c r="E7">
        <v>0</v>
      </c>
      <c r="F7">
        <v>0</v>
      </c>
      <c r="G7" t="s">
        <v>76</v>
      </c>
      <c r="H7">
        <v>5</v>
      </c>
      <c r="I7">
        <v>3</v>
      </c>
      <c r="J7">
        <v>2</v>
      </c>
      <c r="K7">
        <v>3</v>
      </c>
      <c r="L7">
        <v>1</v>
      </c>
      <c r="M7">
        <v>16</v>
      </c>
      <c r="N7" t="s">
        <v>105</v>
      </c>
      <c r="O7">
        <v>8</v>
      </c>
      <c r="P7" t="s">
        <v>107</v>
      </c>
      <c r="Q7">
        <v>5</v>
      </c>
      <c r="R7" t="s">
        <v>8</v>
      </c>
      <c r="S7" t="s">
        <v>8</v>
      </c>
      <c r="T7" t="s">
        <v>8</v>
      </c>
      <c r="U7" t="s">
        <v>8</v>
      </c>
      <c r="V7">
        <v>32768</v>
      </c>
      <c r="W7" t="s">
        <v>8</v>
      </c>
      <c r="X7" t="s">
        <v>8</v>
      </c>
      <c r="Y7" t="s">
        <v>35</v>
      </c>
      <c r="Z7" s="1">
        <v>125</v>
      </c>
      <c r="AA7">
        <v>1169</v>
      </c>
      <c r="AB7">
        <v>414</v>
      </c>
      <c r="AC7" s="1">
        <f>Z7-50</f>
        <v>75</v>
      </c>
      <c r="AD7">
        <f>AA7-240</f>
        <v>929</v>
      </c>
      <c r="AE7">
        <f>AB7-110</f>
        <v>304</v>
      </c>
      <c r="AF7" t="s">
        <v>51</v>
      </c>
      <c r="AG7" s="6">
        <f>(Z7-AC7)/2</f>
        <v>25</v>
      </c>
      <c r="AH7" s="7">
        <f>(AA7-AD7)/2</f>
        <v>120</v>
      </c>
      <c r="AI7" s="7">
        <f>(AB7-AE7)/2</f>
        <v>55</v>
      </c>
      <c r="AJ7" t="s">
        <v>51</v>
      </c>
      <c r="AK7" s="1" t="s">
        <v>25</v>
      </c>
      <c r="AL7" t="s">
        <v>16</v>
      </c>
      <c r="AM7" t="s">
        <v>26</v>
      </c>
      <c r="AN7" t="s">
        <v>8</v>
      </c>
    </row>
    <row r="8" spans="1:40" x14ac:dyDescent="0.25">
      <c r="A8" t="s">
        <v>20</v>
      </c>
      <c r="B8" t="s">
        <v>98</v>
      </c>
      <c r="C8" t="s">
        <v>51</v>
      </c>
      <c r="D8" t="s">
        <v>91</v>
      </c>
      <c r="E8">
        <v>0</v>
      </c>
      <c r="F8">
        <v>0</v>
      </c>
      <c r="G8" t="s">
        <v>76</v>
      </c>
      <c r="H8">
        <v>5</v>
      </c>
      <c r="I8">
        <v>3</v>
      </c>
      <c r="J8">
        <v>2</v>
      </c>
      <c r="K8">
        <v>3</v>
      </c>
      <c r="L8">
        <v>1</v>
      </c>
      <c r="M8">
        <v>16</v>
      </c>
      <c r="N8" t="s">
        <v>105</v>
      </c>
      <c r="O8">
        <v>8</v>
      </c>
      <c r="P8" t="s">
        <v>107</v>
      </c>
      <c r="Q8">
        <v>5</v>
      </c>
      <c r="R8" t="s">
        <v>8</v>
      </c>
      <c r="S8" t="s">
        <v>8</v>
      </c>
      <c r="T8" t="s">
        <v>8</v>
      </c>
      <c r="U8" t="s">
        <v>8</v>
      </c>
      <c r="V8">
        <v>32768</v>
      </c>
      <c r="W8" t="s">
        <v>8</v>
      </c>
      <c r="X8" t="s">
        <v>8</v>
      </c>
      <c r="Y8" t="s">
        <v>35</v>
      </c>
      <c r="Z8" s="1">
        <v>125</v>
      </c>
      <c r="AA8">
        <v>1169</v>
      </c>
      <c r="AB8">
        <v>414</v>
      </c>
      <c r="AC8" s="1">
        <v>72</v>
      </c>
      <c r="AD8">
        <v>928</v>
      </c>
      <c r="AE8">
        <v>304</v>
      </c>
      <c r="AF8" t="s">
        <v>51</v>
      </c>
      <c r="AG8" s="1">
        <v>24</v>
      </c>
      <c r="AH8">
        <v>120</v>
      </c>
      <c r="AI8">
        <v>48</v>
      </c>
      <c r="AJ8" t="s">
        <v>51</v>
      </c>
      <c r="AK8" s="1" t="s">
        <v>30</v>
      </c>
      <c r="AL8" t="s">
        <v>78</v>
      </c>
      <c r="AM8" t="s">
        <v>26</v>
      </c>
      <c r="AN8" t="s">
        <v>28</v>
      </c>
    </row>
    <row r="9" spans="1:40" ht="15.75" customHeight="1" x14ac:dyDescent="0.25">
      <c r="A9" t="s">
        <v>21</v>
      </c>
      <c r="B9" t="s">
        <v>103</v>
      </c>
      <c r="C9" t="s">
        <v>51</v>
      </c>
      <c r="D9" t="s">
        <v>95</v>
      </c>
      <c r="E9">
        <v>0</v>
      </c>
      <c r="F9">
        <v>0</v>
      </c>
      <c r="G9" t="s">
        <v>76</v>
      </c>
      <c r="H9">
        <v>5</v>
      </c>
      <c r="I9">
        <v>3</v>
      </c>
      <c r="J9">
        <v>2</v>
      </c>
      <c r="K9">
        <v>3</v>
      </c>
      <c r="L9">
        <v>1</v>
      </c>
      <c r="M9">
        <v>16</v>
      </c>
      <c r="N9" t="s">
        <v>105</v>
      </c>
      <c r="O9">
        <v>8</v>
      </c>
      <c r="P9" t="s">
        <v>107</v>
      </c>
      <c r="Q9">
        <v>5</v>
      </c>
      <c r="R9" t="s">
        <v>36</v>
      </c>
      <c r="S9" t="s">
        <v>8</v>
      </c>
      <c r="T9" t="s">
        <v>8</v>
      </c>
      <c r="U9" t="s">
        <v>8</v>
      </c>
      <c r="V9">
        <v>32768</v>
      </c>
      <c r="W9" t="s">
        <v>8</v>
      </c>
      <c r="X9" t="s">
        <v>8</v>
      </c>
      <c r="Y9" t="s">
        <v>35</v>
      </c>
      <c r="Z9" s="1">
        <v>125</v>
      </c>
      <c r="AA9">
        <v>1169</v>
      </c>
      <c r="AB9">
        <v>414</v>
      </c>
      <c r="AC9" s="1">
        <v>64</v>
      </c>
      <c r="AD9">
        <v>928</v>
      </c>
      <c r="AE9">
        <v>304</v>
      </c>
      <c r="AF9" t="s">
        <v>51</v>
      </c>
      <c r="AG9" s="1">
        <v>24</v>
      </c>
      <c r="AH9">
        <v>120</v>
      </c>
      <c r="AI9">
        <v>40</v>
      </c>
      <c r="AJ9" t="s">
        <v>51</v>
      </c>
      <c r="AK9" s="1" t="s">
        <v>29</v>
      </c>
      <c r="AL9" t="s">
        <v>31</v>
      </c>
      <c r="AM9" t="s">
        <v>32</v>
      </c>
      <c r="AN9" s="3" t="s">
        <v>34</v>
      </c>
    </row>
    <row r="10" spans="1:40" x14ac:dyDescent="0.25">
      <c r="A10" t="s">
        <v>33</v>
      </c>
      <c r="B10" t="s">
        <v>104</v>
      </c>
      <c r="C10" t="s">
        <v>51</v>
      </c>
      <c r="D10" t="s">
        <v>51</v>
      </c>
      <c r="E10">
        <v>0</v>
      </c>
      <c r="F10">
        <v>1</v>
      </c>
      <c r="G10" t="s">
        <v>76</v>
      </c>
      <c r="H10">
        <v>5</v>
      </c>
      <c r="I10">
        <v>3</v>
      </c>
      <c r="J10">
        <v>2</v>
      </c>
      <c r="K10">
        <v>3</v>
      </c>
      <c r="L10">
        <v>1</v>
      </c>
      <c r="M10">
        <v>16</v>
      </c>
      <c r="N10" t="s">
        <v>105</v>
      </c>
      <c r="O10">
        <v>8</v>
      </c>
      <c r="P10" t="s">
        <v>107</v>
      </c>
      <c r="Q10">
        <v>5</v>
      </c>
      <c r="R10">
        <v>10135</v>
      </c>
      <c r="S10" t="s">
        <v>8</v>
      </c>
      <c r="T10" t="s">
        <v>8</v>
      </c>
      <c r="U10" t="s">
        <v>8</v>
      </c>
      <c r="V10">
        <v>32768</v>
      </c>
      <c r="W10" t="s">
        <v>8</v>
      </c>
      <c r="X10" t="s">
        <v>8</v>
      </c>
      <c r="Y10" t="s">
        <v>35</v>
      </c>
      <c r="Z10" s="1">
        <v>125</v>
      </c>
      <c r="AA10">
        <v>1169</v>
      </c>
      <c r="AB10">
        <v>414</v>
      </c>
      <c r="AC10" s="1">
        <v>64</v>
      </c>
      <c r="AD10">
        <v>400</v>
      </c>
      <c r="AE10">
        <v>160</v>
      </c>
      <c r="AF10" t="s">
        <v>51</v>
      </c>
      <c r="AG10" s="1">
        <v>24</v>
      </c>
      <c r="AH10">
        <v>376</v>
      </c>
      <c r="AI10">
        <v>120</v>
      </c>
      <c r="AJ10" t="s">
        <v>51</v>
      </c>
      <c r="AK10" s="1" t="s">
        <v>29</v>
      </c>
      <c r="AL10" t="s">
        <v>31</v>
      </c>
      <c r="AM10" t="s">
        <v>8</v>
      </c>
      <c r="AN10" t="s">
        <v>8</v>
      </c>
    </row>
    <row r="11" spans="1:40" x14ac:dyDescent="0.25">
      <c r="A11" t="s">
        <v>38</v>
      </c>
      <c r="B11" t="s">
        <v>42</v>
      </c>
      <c r="C11" t="s">
        <v>99</v>
      </c>
      <c r="D11" t="s">
        <v>50</v>
      </c>
      <c r="E11">
        <v>0</v>
      </c>
      <c r="F11">
        <v>0</v>
      </c>
      <c r="G11" t="s">
        <v>76</v>
      </c>
      <c r="H11">
        <v>5</v>
      </c>
      <c r="I11">
        <v>3</v>
      </c>
      <c r="J11">
        <v>2</v>
      </c>
      <c r="K11">
        <v>3</v>
      </c>
      <c r="L11">
        <v>1</v>
      </c>
      <c r="M11">
        <v>16</v>
      </c>
      <c r="N11" t="s">
        <v>105</v>
      </c>
      <c r="O11">
        <v>8</v>
      </c>
      <c r="P11" t="s">
        <v>107</v>
      </c>
      <c r="Q11">
        <v>5</v>
      </c>
      <c r="R11" t="s">
        <v>8</v>
      </c>
      <c r="S11" t="s">
        <v>8</v>
      </c>
      <c r="T11" t="s">
        <v>8</v>
      </c>
      <c r="U11" t="s">
        <v>8</v>
      </c>
      <c r="V11">
        <v>32768</v>
      </c>
      <c r="W11" t="s">
        <v>8</v>
      </c>
      <c r="X11" t="s">
        <v>8</v>
      </c>
      <c r="Y11" t="s">
        <v>35</v>
      </c>
      <c r="Z11" s="1">
        <v>125</v>
      </c>
      <c r="AA11">
        <v>1169</v>
      </c>
      <c r="AB11">
        <v>414</v>
      </c>
      <c r="AC11" s="1">
        <v>72</v>
      </c>
      <c r="AD11">
        <v>408</v>
      </c>
      <c r="AE11">
        <v>168</v>
      </c>
      <c r="AF11" t="s">
        <v>51</v>
      </c>
      <c r="AG11" s="1">
        <v>24</v>
      </c>
      <c r="AH11">
        <v>376</v>
      </c>
      <c r="AI11">
        <v>120</v>
      </c>
      <c r="AJ11" t="s">
        <v>51</v>
      </c>
      <c r="AK11" s="1" t="s">
        <v>37</v>
      </c>
      <c r="AL11" t="s">
        <v>31</v>
      </c>
      <c r="AM11" t="s">
        <v>41</v>
      </c>
      <c r="AN11" t="s">
        <v>28</v>
      </c>
    </row>
    <row r="12" spans="1:40" x14ac:dyDescent="0.25">
      <c r="A12" t="s">
        <v>46</v>
      </c>
      <c r="B12" t="s">
        <v>43</v>
      </c>
      <c r="C12" t="s">
        <v>99</v>
      </c>
      <c r="D12" t="s">
        <v>50</v>
      </c>
      <c r="E12">
        <v>0</v>
      </c>
      <c r="F12">
        <v>0</v>
      </c>
      <c r="G12" t="s">
        <v>76</v>
      </c>
      <c r="H12">
        <v>5</v>
      </c>
      <c r="I12">
        <v>3</v>
      </c>
      <c r="J12">
        <v>2</v>
      </c>
      <c r="K12">
        <v>3</v>
      </c>
      <c r="L12">
        <v>1</v>
      </c>
      <c r="M12">
        <v>16</v>
      </c>
      <c r="N12" t="s">
        <v>105</v>
      </c>
      <c r="O12">
        <v>8</v>
      </c>
      <c r="P12" t="s">
        <v>107</v>
      </c>
      <c r="Q12">
        <v>5</v>
      </c>
      <c r="R12" t="s">
        <v>8</v>
      </c>
      <c r="S12" t="s">
        <v>8</v>
      </c>
      <c r="T12" t="s">
        <v>8</v>
      </c>
      <c r="U12" t="s">
        <v>8</v>
      </c>
      <c r="V12">
        <v>32768</v>
      </c>
      <c r="W12" t="s">
        <v>8</v>
      </c>
      <c r="X12" t="s">
        <v>8</v>
      </c>
      <c r="Y12" t="s">
        <v>35</v>
      </c>
      <c r="Z12" s="1">
        <v>125</v>
      </c>
      <c r="AA12">
        <v>1169</v>
      </c>
      <c r="AB12">
        <v>414</v>
      </c>
      <c r="AC12" s="1">
        <v>72</v>
      </c>
      <c r="AD12">
        <v>408</v>
      </c>
      <c r="AE12">
        <v>168</v>
      </c>
      <c r="AF12" t="s">
        <v>51</v>
      </c>
      <c r="AG12" s="1">
        <v>16</v>
      </c>
      <c r="AH12">
        <v>368</v>
      </c>
      <c r="AI12">
        <v>112</v>
      </c>
      <c r="AJ12" t="s">
        <v>51</v>
      </c>
      <c r="AK12" s="1" t="s">
        <v>37</v>
      </c>
      <c r="AL12" t="s">
        <v>49</v>
      </c>
      <c r="AM12" t="s">
        <v>41</v>
      </c>
      <c r="AN12" t="s">
        <v>28</v>
      </c>
    </row>
    <row r="13" spans="1:40" x14ac:dyDescent="0.25">
      <c r="A13" t="s">
        <v>47</v>
      </c>
      <c r="B13" t="s">
        <v>44</v>
      </c>
      <c r="C13" t="s">
        <v>100</v>
      </c>
      <c r="D13" t="s">
        <v>51</v>
      </c>
      <c r="E13">
        <v>0</v>
      </c>
      <c r="F13">
        <v>1</v>
      </c>
      <c r="G13" t="s">
        <v>76</v>
      </c>
      <c r="H13">
        <v>5</v>
      </c>
      <c r="I13">
        <v>3</v>
      </c>
      <c r="J13">
        <v>2</v>
      </c>
      <c r="K13">
        <v>3</v>
      </c>
      <c r="L13">
        <v>1</v>
      </c>
      <c r="M13">
        <v>16</v>
      </c>
      <c r="N13" t="s">
        <v>105</v>
      </c>
      <c r="O13">
        <v>8</v>
      </c>
      <c r="P13" t="s">
        <v>107</v>
      </c>
      <c r="Q13">
        <v>5</v>
      </c>
      <c r="R13">
        <v>13843</v>
      </c>
      <c r="S13" t="s">
        <v>8</v>
      </c>
      <c r="T13" t="s">
        <v>8</v>
      </c>
      <c r="U13" t="s">
        <v>8</v>
      </c>
      <c r="V13">
        <v>32768</v>
      </c>
      <c r="W13" t="s">
        <v>8</v>
      </c>
      <c r="X13" t="s">
        <v>8</v>
      </c>
      <c r="Y13" t="s">
        <v>35</v>
      </c>
      <c r="Z13" s="1">
        <v>125</v>
      </c>
      <c r="AA13">
        <v>1169</v>
      </c>
      <c r="AB13">
        <v>414</v>
      </c>
      <c r="AC13" s="1">
        <v>80</v>
      </c>
      <c r="AD13">
        <v>416</v>
      </c>
      <c r="AE13">
        <v>176</v>
      </c>
      <c r="AF13" t="s">
        <v>51</v>
      </c>
      <c r="AG13" s="1">
        <v>8</v>
      </c>
      <c r="AH13">
        <v>376</v>
      </c>
      <c r="AI13">
        <v>104</v>
      </c>
      <c r="AJ13" t="s">
        <v>51</v>
      </c>
      <c r="AK13" s="1" t="s">
        <v>29</v>
      </c>
      <c r="AL13" t="s">
        <v>31</v>
      </c>
      <c r="AM13" t="s">
        <v>8</v>
      </c>
      <c r="AN13" t="s">
        <v>8</v>
      </c>
    </row>
    <row r="14" spans="1:40" x14ac:dyDescent="0.25">
      <c r="A14" t="s">
        <v>48</v>
      </c>
      <c r="B14" t="s">
        <v>45</v>
      </c>
      <c r="C14" t="s">
        <v>100</v>
      </c>
      <c r="D14" t="s">
        <v>51</v>
      </c>
      <c r="E14">
        <v>0</v>
      </c>
      <c r="F14">
        <v>1</v>
      </c>
      <c r="G14" t="s">
        <v>76</v>
      </c>
      <c r="H14">
        <v>5</v>
      </c>
      <c r="I14">
        <v>3</v>
      </c>
      <c r="J14">
        <v>2</v>
      </c>
      <c r="K14">
        <v>3</v>
      </c>
      <c r="L14">
        <v>1</v>
      </c>
      <c r="M14">
        <v>16</v>
      </c>
      <c r="N14" t="s">
        <v>105</v>
      </c>
      <c r="O14">
        <v>8</v>
      </c>
      <c r="P14" t="s">
        <v>107</v>
      </c>
      <c r="Q14">
        <v>5</v>
      </c>
      <c r="R14">
        <v>13843</v>
      </c>
      <c r="S14" t="s">
        <v>8</v>
      </c>
      <c r="T14" t="s">
        <v>8</v>
      </c>
      <c r="U14" t="s">
        <v>8</v>
      </c>
      <c r="V14">
        <v>32768</v>
      </c>
      <c r="W14" t="s">
        <v>8</v>
      </c>
      <c r="X14" t="s">
        <v>8</v>
      </c>
      <c r="Y14" t="s">
        <v>35</v>
      </c>
      <c r="Z14" s="1">
        <v>125</v>
      </c>
      <c r="AA14">
        <v>1169</v>
      </c>
      <c r="AB14">
        <v>414</v>
      </c>
      <c r="AC14" s="1">
        <v>80</v>
      </c>
      <c r="AD14">
        <v>416</v>
      </c>
      <c r="AE14">
        <v>176</v>
      </c>
      <c r="AF14" t="s">
        <v>51</v>
      </c>
      <c r="AG14" s="1">
        <v>16</v>
      </c>
      <c r="AH14">
        <v>368</v>
      </c>
      <c r="AI14">
        <v>112</v>
      </c>
      <c r="AJ14" t="s">
        <v>51</v>
      </c>
      <c r="AK14" s="1" t="s">
        <v>72</v>
      </c>
      <c r="AL14" t="s">
        <v>49</v>
      </c>
      <c r="AM14" t="s">
        <v>8</v>
      </c>
      <c r="AN14" t="s">
        <v>8</v>
      </c>
    </row>
    <row r="15" spans="1:40" s="4" customFormat="1" x14ac:dyDescent="0.25">
      <c r="A15" s="4" t="s">
        <v>52</v>
      </c>
      <c r="B15" s="4" t="s">
        <v>66</v>
      </c>
      <c r="C15" s="11" t="s">
        <v>97</v>
      </c>
      <c r="D15" s="4" t="s">
        <v>70</v>
      </c>
      <c r="E15" s="4">
        <v>0</v>
      </c>
      <c r="F15" s="4">
        <v>1</v>
      </c>
      <c r="G15" s="4" t="s">
        <v>76</v>
      </c>
      <c r="H15" s="4">
        <v>5</v>
      </c>
      <c r="I15" s="4">
        <v>3</v>
      </c>
      <c r="J15" s="4">
        <v>2</v>
      </c>
      <c r="K15" s="4">
        <v>3</v>
      </c>
      <c r="L15" s="4">
        <v>1</v>
      </c>
      <c r="M15" s="4">
        <v>16</v>
      </c>
      <c r="N15" s="4" t="s">
        <v>105</v>
      </c>
      <c r="O15" s="4">
        <v>8</v>
      </c>
      <c r="P15" s="4" t="s">
        <v>107</v>
      </c>
      <c r="Q15" s="10">
        <v>10</v>
      </c>
      <c r="R15" s="4">
        <v>10135</v>
      </c>
      <c r="S15" t="s">
        <v>8</v>
      </c>
      <c r="T15" t="s">
        <v>8</v>
      </c>
      <c r="U15" t="s">
        <v>8</v>
      </c>
      <c r="V15" s="4">
        <v>32768</v>
      </c>
      <c r="W15" t="s">
        <v>8</v>
      </c>
      <c r="X15" t="s">
        <v>8</v>
      </c>
      <c r="Y15" s="4" t="s">
        <v>35</v>
      </c>
      <c r="Z15" s="5">
        <v>125</v>
      </c>
      <c r="AA15" s="4">
        <v>1169</v>
      </c>
      <c r="AB15" s="4">
        <v>414</v>
      </c>
      <c r="AC15" s="5">
        <v>64</v>
      </c>
      <c r="AD15" s="4">
        <v>400</v>
      </c>
      <c r="AE15" s="4">
        <v>160</v>
      </c>
      <c r="AF15" s="4" t="s">
        <v>51</v>
      </c>
      <c r="AG15" s="9">
        <v>8</v>
      </c>
      <c r="AH15" s="4">
        <v>368</v>
      </c>
      <c r="AI15" s="4">
        <v>96</v>
      </c>
      <c r="AJ15" s="4" t="s">
        <v>51</v>
      </c>
      <c r="AK15" s="5" t="s">
        <v>72</v>
      </c>
      <c r="AL15" s="4" t="s">
        <v>81</v>
      </c>
      <c r="AM15" s="4" t="s">
        <v>8</v>
      </c>
      <c r="AN15" s="4" t="s">
        <v>8</v>
      </c>
    </row>
    <row r="16" spans="1:40" x14ac:dyDescent="0.25">
      <c r="A16" t="s">
        <v>53</v>
      </c>
      <c r="B16" t="s">
        <v>66</v>
      </c>
      <c r="C16" s="12" t="s">
        <v>101</v>
      </c>
      <c r="D16" t="s">
        <v>51</v>
      </c>
      <c r="E16">
        <v>0</v>
      </c>
      <c r="F16">
        <v>1</v>
      </c>
      <c r="G16" t="s">
        <v>76</v>
      </c>
      <c r="H16">
        <v>5</v>
      </c>
      <c r="I16">
        <v>3</v>
      </c>
      <c r="J16">
        <v>2</v>
      </c>
      <c r="K16">
        <v>3</v>
      </c>
      <c r="L16">
        <v>1</v>
      </c>
      <c r="M16">
        <v>16</v>
      </c>
      <c r="N16" t="s">
        <v>105</v>
      </c>
      <c r="O16">
        <v>8</v>
      </c>
      <c r="P16" t="s">
        <v>107</v>
      </c>
      <c r="Q16">
        <v>5</v>
      </c>
      <c r="R16">
        <v>10135</v>
      </c>
      <c r="S16" t="s">
        <v>8</v>
      </c>
      <c r="T16" t="s">
        <v>8</v>
      </c>
      <c r="U16" t="s">
        <v>8</v>
      </c>
      <c r="V16">
        <v>32768</v>
      </c>
      <c r="W16" t="s">
        <v>8</v>
      </c>
      <c r="X16" t="s">
        <v>8</v>
      </c>
      <c r="Y16" t="s">
        <v>35</v>
      </c>
      <c r="Z16" s="1">
        <v>125</v>
      </c>
      <c r="AA16">
        <v>1169</v>
      </c>
      <c r="AB16">
        <v>414</v>
      </c>
      <c r="AC16" s="1">
        <v>64</v>
      </c>
      <c r="AD16">
        <v>400</v>
      </c>
      <c r="AE16">
        <v>160</v>
      </c>
      <c r="AF16" t="s">
        <v>51</v>
      </c>
      <c r="AG16" s="1">
        <v>24</v>
      </c>
      <c r="AH16">
        <v>384</v>
      </c>
      <c r="AI16">
        <v>120</v>
      </c>
      <c r="AJ16" t="s">
        <v>51</v>
      </c>
      <c r="AK16" s="1" t="s">
        <v>72</v>
      </c>
      <c r="AL16" t="s">
        <v>77</v>
      </c>
      <c r="AM16" t="s">
        <v>8</v>
      </c>
      <c r="AN16" t="s">
        <v>8</v>
      </c>
    </row>
    <row r="17" spans="1:40" x14ac:dyDescent="0.25">
      <c r="A17" t="s">
        <v>54</v>
      </c>
      <c r="B17" t="s">
        <v>67</v>
      </c>
      <c r="C17" s="12" t="s">
        <v>102</v>
      </c>
      <c r="D17" t="s">
        <v>51</v>
      </c>
      <c r="E17">
        <v>0</v>
      </c>
      <c r="F17">
        <v>1</v>
      </c>
      <c r="G17" t="s">
        <v>76</v>
      </c>
      <c r="H17">
        <v>5</v>
      </c>
      <c r="I17">
        <v>3</v>
      </c>
      <c r="J17">
        <v>2</v>
      </c>
      <c r="K17">
        <v>3</v>
      </c>
      <c r="L17">
        <v>1</v>
      </c>
      <c r="M17">
        <v>16</v>
      </c>
      <c r="N17" t="s">
        <v>105</v>
      </c>
      <c r="O17">
        <v>8</v>
      </c>
      <c r="P17" t="s">
        <v>107</v>
      </c>
      <c r="Q17">
        <v>5</v>
      </c>
      <c r="R17">
        <v>10999</v>
      </c>
      <c r="S17" t="s">
        <v>8</v>
      </c>
      <c r="T17" t="s">
        <v>8</v>
      </c>
      <c r="U17" t="s">
        <v>8</v>
      </c>
      <c r="V17">
        <v>32768</v>
      </c>
      <c r="W17" t="s">
        <v>8</v>
      </c>
      <c r="X17" t="s">
        <v>8</v>
      </c>
      <c r="Y17" t="s">
        <v>35</v>
      </c>
      <c r="Z17" s="1">
        <v>125</v>
      </c>
      <c r="AA17">
        <v>1169</v>
      </c>
      <c r="AB17">
        <v>414</v>
      </c>
      <c r="AC17" s="1">
        <v>64</v>
      </c>
      <c r="AD17">
        <v>400</v>
      </c>
      <c r="AE17">
        <v>176</v>
      </c>
      <c r="AF17" t="s">
        <v>51</v>
      </c>
      <c r="AG17" s="1">
        <v>24</v>
      </c>
      <c r="AH17">
        <v>384</v>
      </c>
      <c r="AI17">
        <v>112</v>
      </c>
      <c r="AJ17" t="s">
        <v>51</v>
      </c>
      <c r="AK17" s="1" t="s">
        <v>72</v>
      </c>
      <c r="AL17" t="s">
        <v>77</v>
      </c>
      <c r="AM17" t="s">
        <v>8</v>
      </c>
      <c r="AN17" t="s">
        <v>8</v>
      </c>
    </row>
    <row r="18" spans="1:40" x14ac:dyDescent="0.25">
      <c r="A18" t="s">
        <v>62</v>
      </c>
      <c r="B18" t="s">
        <v>67</v>
      </c>
      <c r="C18" s="12" t="s">
        <v>102</v>
      </c>
      <c r="D18" t="s">
        <v>51</v>
      </c>
      <c r="E18">
        <v>0</v>
      </c>
      <c r="F18">
        <v>1</v>
      </c>
      <c r="G18" t="s">
        <v>76</v>
      </c>
      <c r="H18">
        <v>5</v>
      </c>
      <c r="I18">
        <v>3</v>
      </c>
      <c r="J18">
        <v>2</v>
      </c>
      <c r="K18">
        <v>3</v>
      </c>
      <c r="L18">
        <v>1</v>
      </c>
      <c r="M18">
        <v>16</v>
      </c>
      <c r="N18" t="s">
        <v>105</v>
      </c>
      <c r="O18">
        <v>8</v>
      </c>
      <c r="P18" t="s">
        <v>107</v>
      </c>
      <c r="Q18">
        <v>5</v>
      </c>
      <c r="R18">
        <v>11843</v>
      </c>
      <c r="S18" t="s">
        <v>8</v>
      </c>
      <c r="T18" t="s">
        <v>8</v>
      </c>
      <c r="U18" t="s">
        <v>8</v>
      </c>
      <c r="V18">
        <v>32768</v>
      </c>
      <c r="W18" t="s">
        <v>8</v>
      </c>
      <c r="X18" t="s">
        <v>8</v>
      </c>
      <c r="Y18" t="s">
        <v>35</v>
      </c>
      <c r="Z18" s="1">
        <v>125</v>
      </c>
      <c r="AA18">
        <v>1169</v>
      </c>
      <c r="AB18">
        <v>414</v>
      </c>
      <c r="AC18" s="1">
        <v>64</v>
      </c>
      <c r="AD18">
        <v>400</v>
      </c>
      <c r="AE18">
        <v>192</v>
      </c>
      <c r="AF18" t="s">
        <v>51</v>
      </c>
      <c r="AG18" s="1">
        <v>24</v>
      </c>
      <c r="AH18">
        <v>384</v>
      </c>
      <c r="AI18">
        <v>104</v>
      </c>
      <c r="AJ18" t="s">
        <v>51</v>
      </c>
      <c r="AK18" s="1" t="s">
        <v>72</v>
      </c>
      <c r="AL18" t="s">
        <v>77</v>
      </c>
      <c r="AM18" t="s">
        <v>8</v>
      </c>
      <c r="AN18" t="s">
        <v>8</v>
      </c>
    </row>
    <row r="19" spans="1:40" x14ac:dyDescent="0.25">
      <c r="A19" t="s">
        <v>63</v>
      </c>
      <c r="B19" t="s">
        <v>68</v>
      </c>
      <c r="C19" s="12" t="s">
        <v>102</v>
      </c>
      <c r="D19" t="s">
        <v>51</v>
      </c>
      <c r="E19">
        <v>0</v>
      </c>
      <c r="F19">
        <v>1</v>
      </c>
      <c r="G19" t="s">
        <v>76</v>
      </c>
      <c r="H19">
        <v>5</v>
      </c>
      <c r="I19">
        <v>3</v>
      </c>
      <c r="J19">
        <v>2</v>
      </c>
      <c r="K19">
        <v>3</v>
      </c>
      <c r="L19">
        <v>1</v>
      </c>
      <c r="M19">
        <v>16</v>
      </c>
      <c r="N19" t="s">
        <v>105</v>
      </c>
      <c r="O19">
        <v>8</v>
      </c>
      <c r="P19" t="s">
        <v>107</v>
      </c>
      <c r="Q19">
        <v>5</v>
      </c>
      <c r="R19">
        <v>10473</v>
      </c>
      <c r="S19" t="s">
        <v>8</v>
      </c>
      <c r="T19" t="s">
        <v>8</v>
      </c>
      <c r="U19" t="s">
        <v>8</v>
      </c>
      <c r="V19">
        <v>32768</v>
      </c>
      <c r="W19" t="s">
        <v>8</v>
      </c>
      <c r="X19" t="s">
        <v>8</v>
      </c>
      <c r="Y19" t="s">
        <v>35</v>
      </c>
      <c r="Z19" s="1">
        <v>125</v>
      </c>
      <c r="AA19">
        <v>1169</v>
      </c>
      <c r="AB19">
        <v>414</v>
      </c>
      <c r="AC19" s="1">
        <v>64</v>
      </c>
      <c r="AD19">
        <v>416</v>
      </c>
      <c r="AE19">
        <v>160</v>
      </c>
      <c r="AF19" t="s">
        <v>51</v>
      </c>
      <c r="AG19" s="1">
        <v>24</v>
      </c>
      <c r="AH19">
        <v>376</v>
      </c>
      <c r="AI19">
        <v>120</v>
      </c>
      <c r="AJ19" t="s">
        <v>51</v>
      </c>
      <c r="AK19" s="1" t="s">
        <v>72</v>
      </c>
      <c r="AL19" t="s">
        <v>77</v>
      </c>
      <c r="AM19" t="s">
        <v>8</v>
      </c>
      <c r="AN19" t="s">
        <v>8</v>
      </c>
    </row>
    <row r="20" spans="1:40" x14ac:dyDescent="0.25">
      <c r="A20" t="s">
        <v>64</v>
      </c>
      <c r="B20" t="s">
        <v>68</v>
      </c>
      <c r="C20" s="12" t="s">
        <v>102</v>
      </c>
      <c r="D20" t="s">
        <v>51</v>
      </c>
      <c r="E20">
        <v>0</v>
      </c>
      <c r="F20">
        <v>1</v>
      </c>
      <c r="G20" t="s">
        <v>76</v>
      </c>
      <c r="H20">
        <v>5</v>
      </c>
      <c r="I20">
        <v>3</v>
      </c>
      <c r="J20">
        <v>2</v>
      </c>
      <c r="K20">
        <v>3</v>
      </c>
      <c r="L20">
        <v>1</v>
      </c>
      <c r="M20">
        <v>16</v>
      </c>
      <c r="N20" t="s">
        <v>105</v>
      </c>
      <c r="O20">
        <v>8</v>
      </c>
      <c r="P20" t="s">
        <v>107</v>
      </c>
      <c r="Q20">
        <v>5</v>
      </c>
      <c r="R20">
        <v>10825</v>
      </c>
      <c r="S20" t="s">
        <v>8</v>
      </c>
      <c r="T20" t="s">
        <v>8</v>
      </c>
      <c r="U20" t="s">
        <v>8</v>
      </c>
      <c r="V20">
        <v>32768</v>
      </c>
      <c r="W20" t="s">
        <v>8</v>
      </c>
      <c r="X20" t="s">
        <v>8</v>
      </c>
      <c r="Y20" t="s">
        <v>35</v>
      </c>
      <c r="Z20" s="1">
        <v>125</v>
      </c>
      <c r="AA20">
        <v>1169</v>
      </c>
      <c r="AB20">
        <v>414</v>
      </c>
      <c r="AC20" s="1">
        <v>64</v>
      </c>
      <c r="AD20">
        <v>432</v>
      </c>
      <c r="AE20">
        <v>160</v>
      </c>
      <c r="AF20" t="s">
        <v>51</v>
      </c>
      <c r="AG20" s="1">
        <v>24</v>
      </c>
      <c r="AH20">
        <v>368</v>
      </c>
      <c r="AI20">
        <v>120</v>
      </c>
      <c r="AJ20" t="s">
        <v>51</v>
      </c>
      <c r="AK20" s="1" t="s">
        <v>72</v>
      </c>
      <c r="AL20" t="s">
        <v>77</v>
      </c>
      <c r="AM20" t="s">
        <v>8</v>
      </c>
      <c r="AN20" t="s">
        <v>8</v>
      </c>
    </row>
    <row r="21" spans="1:40" x14ac:dyDescent="0.25">
      <c r="A21" t="s">
        <v>65</v>
      </c>
      <c r="B21" t="s">
        <v>69</v>
      </c>
      <c r="C21" s="12" t="s">
        <v>102</v>
      </c>
      <c r="D21" t="s">
        <v>51</v>
      </c>
      <c r="E21">
        <v>0</v>
      </c>
      <c r="F21">
        <v>1</v>
      </c>
      <c r="G21" t="s">
        <v>76</v>
      </c>
      <c r="H21">
        <v>5</v>
      </c>
      <c r="I21">
        <v>3</v>
      </c>
      <c r="J21">
        <v>2</v>
      </c>
      <c r="K21">
        <v>3</v>
      </c>
      <c r="L21">
        <v>1</v>
      </c>
      <c r="M21">
        <v>16</v>
      </c>
      <c r="N21" t="s">
        <v>105</v>
      </c>
      <c r="O21">
        <v>8</v>
      </c>
      <c r="P21" t="s">
        <v>107</v>
      </c>
      <c r="Q21">
        <v>5</v>
      </c>
      <c r="R21">
        <v>12317</v>
      </c>
      <c r="S21" t="s">
        <v>8</v>
      </c>
      <c r="T21" t="s">
        <v>8</v>
      </c>
      <c r="U21" t="s">
        <v>8</v>
      </c>
      <c r="V21">
        <v>32768</v>
      </c>
      <c r="W21" t="s">
        <v>8</v>
      </c>
      <c r="X21" t="s">
        <v>8</v>
      </c>
      <c r="Y21" t="s">
        <v>35</v>
      </c>
      <c r="Z21" s="1">
        <v>125</v>
      </c>
      <c r="AA21">
        <v>1169</v>
      </c>
      <c r="AB21">
        <v>414</v>
      </c>
      <c r="AC21" s="1">
        <v>80</v>
      </c>
      <c r="AD21">
        <v>400</v>
      </c>
      <c r="AE21">
        <v>160</v>
      </c>
      <c r="AF21" t="s">
        <v>51</v>
      </c>
      <c r="AG21" s="1">
        <v>16</v>
      </c>
      <c r="AH21">
        <v>384</v>
      </c>
      <c r="AI21">
        <v>120</v>
      </c>
      <c r="AJ21" t="s">
        <v>51</v>
      </c>
      <c r="AK21" s="1" t="s">
        <v>72</v>
      </c>
      <c r="AL21" t="s">
        <v>77</v>
      </c>
      <c r="AM21" t="s">
        <v>8</v>
      </c>
      <c r="AN21" t="s">
        <v>8</v>
      </c>
    </row>
    <row r="22" spans="1:40" x14ac:dyDescent="0.25">
      <c r="A22" t="s">
        <v>71</v>
      </c>
      <c r="B22" t="s">
        <v>69</v>
      </c>
      <c r="C22" s="12" t="s">
        <v>102</v>
      </c>
      <c r="D22" t="s">
        <v>51</v>
      </c>
      <c r="E22">
        <v>0</v>
      </c>
      <c r="F22">
        <v>1</v>
      </c>
      <c r="G22" t="s">
        <v>76</v>
      </c>
      <c r="H22">
        <v>5</v>
      </c>
      <c r="I22">
        <v>3</v>
      </c>
      <c r="J22">
        <v>2</v>
      </c>
      <c r="K22">
        <v>3</v>
      </c>
      <c r="L22">
        <v>1</v>
      </c>
      <c r="M22">
        <v>16</v>
      </c>
      <c r="N22" t="s">
        <v>105</v>
      </c>
      <c r="O22">
        <v>8</v>
      </c>
      <c r="P22" t="s">
        <v>107</v>
      </c>
      <c r="Q22">
        <v>5</v>
      </c>
      <c r="R22">
        <v>14443</v>
      </c>
      <c r="S22" t="s">
        <v>8</v>
      </c>
      <c r="T22" t="s">
        <v>8</v>
      </c>
      <c r="U22" t="s">
        <v>8</v>
      </c>
      <c r="V22">
        <v>32768</v>
      </c>
      <c r="W22" t="s">
        <v>8</v>
      </c>
      <c r="X22" t="s">
        <v>8</v>
      </c>
      <c r="Y22" t="s">
        <v>35</v>
      </c>
      <c r="Z22" s="1">
        <v>125</v>
      </c>
      <c r="AA22">
        <v>1169</v>
      </c>
      <c r="AB22">
        <v>414</v>
      </c>
      <c r="AC22" s="1">
        <v>96</v>
      </c>
      <c r="AD22">
        <v>400</v>
      </c>
      <c r="AE22">
        <v>160</v>
      </c>
      <c r="AF22" t="s">
        <v>51</v>
      </c>
      <c r="AG22" s="1">
        <v>8</v>
      </c>
      <c r="AH22">
        <v>384</v>
      </c>
      <c r="AI22">
        <v>120</v>
      </c>
      <c r="AJ22" t="s">
        <v>51</v>
      </c>
      <c r="AK22" s="1" t="s">
        <v>72</v>
      </c>
      <c r="AL22" t="s">
        <v>77</v>
      </c>
      <c r="AM22" t="s">
        <v>8</v>
      </c>
      <c r="AN22" t="s">
        <v>8</v>
      </c>
    </row>
    <row r="23" spans="1:40" x14ac:dyDescent="0.25">
      <c r="A23" t="s">
        <v>111</v>
      </c>
      <c r="B23" t="s">
        <v>8</v>
      </c>
      <c r="C23" s="12" t="s">
        <v>114</v>
      </c>
      <c r="D23" t="s">
        <v>115</v>
      </c>
      <c r="E23" t="s">
        <v>8</v>
      </c>
      <c r="F23" t="s">
        <v>8</v>
      </c>
      <c r="G23" t="s">
        <v>8</v>
      </c>
      <c r="H23" t="s">
        <v>8</v>
      </c>
      <c r="I23" t="s">
        <v>8</v>
      </c>
      <c r="J23" t="s">
        <v>8</v>
      </c>
      <c r="K23" t="s">
        <v>8</v>
      </c>
      <c r="L23" t="s">
        <v>8</v>
      </c>
      <c r="M23" t="s">
        <v>8</v>
      </c>
      <c r="N23" t="s">
        <v>8</v>
      </c>
      <c r="O23" t="s">
        <v>8</v>
      </c>
      <c r="P23" t="s">
        <v>8</v>
      </c>
      <c r="Q23" t="s">
        <v>8</v>
      </c>
      <c r="R23" t="s">
        <v>8</v>
      </c>
      <c r="S23" t="s">
        <v>8</v>
      </c>
      <c r="T23" t="s">
        <v>8</v>
      </c>
      <c r="U23" t="s">
        <v>8</v>
      </c>
      <c r="V23" t="s">
        <v>8</v>
      </c>
      <c r="W23" t="s">
        <v>8</v>
      </c>
      <c r="X23" t="s">
        <v>8</v>
      </c>
      <c r="Y23" t="s">
        <v>8</v>
      </c>
      <c r="Z23" s="1" t="s">
        <v>8</v>
      </c>
      <c r="AA23" t="s">
        <v>8</v>
      </c>
      <c r="AB23" t="s">
        <v>8</v>
      </c>
      <c r="AC23" s="1" t="s">
        <v>8</v>
      </c>
      <c r="AD23" t="s">
        <v>8</v>
      </c>
      <c r="AE23" t="s">
        <v>8</v>
      </c>
      <c r="AF23" t="s">
        <v>8</v>
      </c>
      <c r="AG23" s="1" t="s">
        <v>8</v>
      </c>
      <c r="AH23" t="s">
        <v>8</v>
      </c>
      <c r="AI23" t="s">
        <v>8</v>
      </c>
      <c r="AJ23" t="s">
        <v>8</v>
      </c>
      <c r="AK23" s="1" t="s">
        <v>8</v>
      </c>
      <c r="AL23" t="s">
        <v>8</v>
      </c>
      <c r="AM23" t="s">
        <v>8</v>
      </c>
      <c r="AN23" t="s">
        <v>8</v>
      </c>
    </row>
    <row r="24" spans="1:40" s="14" customFormat="1" x14ac:dyDescent="0.25">
      <c r="A24" s="14" t="s">
        <v>111</v>
      </c>
      <c r="B24" s="14" t="s">
        <v>8</v>
      </c>
      <c r="C24" s="13" t="s">
        <v>74</v>
      </c>
      <c r="D24" s="14" t="s">
        <v>116</v>
      </c>
      <c r="E24" s="14" t="s">
        <v>8</v>
      </c>
      <c r="F24" s="14" t="s">
        <v>8</v>
      </c>
      <c r="G24" s="14" t="s">
        <v>8</v>
      </c>
      <c r="H24" s="14" t="s">
        <v>8</v>
      </c>
      <c r="I24" s="14" t="s">
        <v>8</v>
      </c>
      <c r="J24" s="14" t="s">
        <v>8</v>
      </c>
      <c r="K24" s="14" t="s">
        <v>8</v>
      </c>
      <c r="L24" s="14" t="s">
        <v>8</v>
      </c>
      <c r="M24" s="14" t="s">
        <v>8</v>
      </c>
      <c r="N24" s="14" t="s">
        <v>8</v>
      </c>
      <c r="O24" s="14" t="s">
        <v>8</v>
      </c>
      <c r="P24" s="14" t="s">
        <v>8</v>
      </c>
      <c r="Q24" s="14" t="s">
        <v>8</v>
      </c>
      <c r="R24" s="14" t="s">
        <v>8</v>
      </c>
      <c r="S24" s="14" t="s">
        <v>8</v>
      </c>
      <c r="T24" s="14" t="s">
        <v>8</v>
      </c>
      <c r="U24" s="14" t="s">
        <v>8</v>
      </c>
      <c r="V24" s="14" t="s">
        <v>8</v>
      </c>
      <c r="W24" t="s">
        <v>8</v>
      </c>
      <c r="X24" t="s">
        <v>8</v>
      </c>
      <c r="Y24" s="14" t="s">
        <v>8</v>
      </c>
      <c r="Z24" s="15" t="s">
        <v>8</v>
      </c>
      <c r="AA24" s="14" t="s">
        <v>8</v>
      </c>
      <c r="AB24" s="14" t="s">
        <v>8</v>
      </c>
      <c r="AC24" s="15" t="s">
        <v>8</v>
      </c>
      <c r="AD24" s="14" t="s">
        <v>8</v>
      </c>
      <c r="AE24" s="14" t="s">
        <v>8</v>
      </c>
      <c r="AF24" s="14" t="s">
        <v>8</v>
      </c>
      <c r="AG24" s="15" t="s">
        <v>8</v>
      </c>
      <c r="AH24" s="14" t="s">
        <v>8</v>
      </c>
      <c r="AI24" s="14" t="s">
        <v>8</v>
      </c>
      <c r="AJ24" s="14" t="s">
        <v>8</v>
      </c>
      <c r="AK24" s="15" t="s">
        <v>8</v>
      </c>
      <c r="AL24" s="14" t="s">
        <v>8</v>
      </c>
      <c r="AM24" s="14" t="s">
        <v>8</v>
      </c>
      <c r="AN24" s="14" t="s">
        <v>8</v>
      </c>
    </row>
    <row r="25" spans="1:40" x14ac:dyDescent="0.25">
      <c r="A25" t="s">
        <v>112</v>
      </c>
      <c r="B25" t="s">
        <v>113</v>
      </c>
      <c r="C25" t="s">
        <v>122</v>
      </c>
      <c r="D25" s="16" t="s">
        <v>136</v>
      </c>
      <c r="E25" s="16">
        <v>0</v>
      </c>
      <c r="F25" s="16">
        <v>0</v>
      </c>
      <c r="G25" t="s">
        <v>76</v>
      </c>
      <c r="H25">
        <v>5</v>
      </c>
      <c r="I25">
        <v>3</v>
      </c>
      <c r="J25">
        <v>2</v>
      </c>
      <c r="K25">
        <v>3</v>
      </c>
      <c r="L25">
        <v>1</v>
      </c>
      <c r="M25">
        <v>16</v>
      </c>
      <c r="N25" t="s">
        <v>105</v>
      </c>
      <c r="O25">
        <v>8</v>
      </c>
      <c r="P25" t="s">
        <v>107</v>
      </c>
      <c r="Q25" s="16">
        <v>5</v>
      </c>
      <c r="R25" t="s">
        <v>124</v>
      </c>
      <c r="S25" s="16" t="s">
        <v>8</v>
      </c>
      <c r="T25" s="16" t="s">
        <v>8</v>
      </c>
      <c r="U25">
        <f t="shared" ref="U25" si="0" xml:space="preserve"> 1508.06553301511 + 0.00210606006752809 * (AC25*AD25*AE25)</f>
        <v>83027.753778838392</v>
      </c>
      <c r="V25">
        <v>81920</v>
      </c>
      <c r="W25">
        <v>81049.600000000006</v>
      </c>
      <c r="X25">
        <v>79.150000000000006</v>
      </c>
      <c r="Y25" t="s">
        <v>120</v>
      </c>
      <c r="Z25" s="1">
        <v>125</v>
      </c>
      <c r="AA25">
        <v>1169</v>
      </c>
      <c r="AB25">
        <v>414</v>
      </c>
      <c r="AC25" s="1">
        <v>112</v>
      </c>
      <c r="AD25">
        <v>864</v>
      </c>
      <c r="AE25">
        <v>400</v>
      </c>
      <c r="AF25" t="s">
        <v>51</v>
      </c>
      <c r="AG25" s="1">
        <f xml:space="preserve"> _xlfn.FLOOR.MATH((Z25 - AC25) / 2)</f>
        <v>6</v>
      </c>
      <c r="AH25">
        <f t="shared" ref="AH25" si="1" xml:space="preserve"> _xlfn.FLOOR.MATH((AA25 - AD25) / 2)</f>
        <v>152</v>
      </c>
      <c r="AI25">
        <f t="shared" ref="AI25" si="2" xml:space="preserve"> _xlfn.FLOOR.MATH((AB25 - AE25) / 2)</f>
        <v>7</v>
      </c>
      <c r="AJ25" t="s">
        <v>51</v>
      </c>
      <c r="AK25" s="1" t="s">
        <v>72</v>
      </c>
      <c r="AL25" t="s">
        <v>123</v>
      </c>
    </row>
    <row r="26" spans="1:40" x14ac:dyDescent="0.25">
      <c r="A26" t="s">
        <v>118</v>
      </c>
      <c r="B26" t="s">
        <v>119</v>
      </c>
      <c r="C26" t="s">
        <v>121</v>
      </c>
      <c r="D26" s="16" t="s">
        <v>137</v>
      </c>
      <c r="E26" s="16">
        <v>0</v>
      </c>
      <c r="F26" s="16">
        <v>0</v>
      </c>
      <c r="G26" t="s">
        <v>76</v>
      </c>
      <c r="H26">
        <v>5</v>
      </c>
      <c r="I26">
        <v>3</v>
      </c>
      <c r="J26">
        <v>2</v>
      </c>
      <c r="K26">
        <v>3</v>
      </c>
      <c r="L26">
        <v>1</v>
      </c>
      <c r="M26">
        <v>16</v>
      </c>
      <c r="N26" t="s">
        <v>105</v>
      </c>
      <c r="O26">
        <v>8</v>
      </c>
      <c r="P26" t="s">
        <v>107</v>
      </c>
      <c r="Q26" s="16">
        <v>5</v>
      </c>
      <c r="R26" s="16" t="s">
        <v>124</v>
      </c>
      <c r="S26" s="16">
        <v>82032.639999999999</v>
      </c>
      <c r="T26" s="16">
        <f xml:space="preserve"> 75.58 + 4.53</f>
        <v>80.11</v>
      </c>
      <c r="U26">
        <f t="shared" ref="U26:U27" si="3" xml:space="preserve"> 1508.06553301511 + 0.00210606006752809 * (AC26*AD26*AE26)</f>
        <v>81518.129922434266</v>
      </c>
      <c r="V26">
        <v>81920</v>
      </c>
      <c r="W26">
        <v>81049.600000000006</v>
      </c>
      <c r="X26">
        <v>79.150000000000006</v>
      </c>
      <c r="Y26" t="s">
        <v>120</v>
      </c>
      <c r="Z26" s="1">
        <v>125</v>
      </c>
      <c r="AA26">
        <v>1169</v>
      </c>
      <c r="AB26">
        <v>414</v>
      </c>
      <c r="AC26" s="1">
        <v>112</v>
      </c>
      <c r="AD26">
        <v>848</v>
      </c>
      <c r="AE26">
        <v>400</v>
      </c>
      <c r="AF26" t="s">
        <v>51</v>
      </c>
      <c r="AG26" s="1">
        <f xml:space="preserve"> _xlfn.FLOOR.MATH((Z26 - AC26) / 2)</f>
        <v>6</v>
      </c>
      <c r="AH26">
        <f t="shared" ref="AH26" si="4" xml:space="preserve"> _xlfn.FLOOR.MATH((AA26 - AD26) / 2)</f>
        <v>160</v>
      </c>
      <c r="AI26">
        <f t="shared" ref="AI26" si="5" xml:space="preserve"> _xlfn.FLOOR.MATH((AB26 - AE26) / 2)</f>
        <v>7</v>
      </c>
      <c r="AJ26" t="s">
        <v>51</v>
      </c>
      <c r="AK26" s="1" t="s">
        <v>72</v>
      </c>
      <c r="AL26" t="s">
        <v>123</v>
      </c>
      <c r="AM26" t="s">
        <v>125</v>
      </c>
      <c r="AN26" t="s">
        <v>126</v>
      </c>
    </row>
    <row r="27" spans="1:40" x14ac:dyDescent="0.25">
      <c r="A27" t="s">
        <v>135</v>
      </c>
      <c r="B27" t="s">
        <v>138</v>
      </c>
      <c r="C27" t="s">
        <v>139</v>
      </c>
      <c r="Q27" s="16">
        <v>5</v>
      </c>
      <c r="R27">
        <v>77887</v>
      </c>
      <c r="U27">
        <f t="shared" si="3"/>
        <v>76989.258353221856</v>
      </c>
      <c r="V27">
        <v>81920</v>
      </c>
      <c r="W27">
        <v>81049.600000000006</v>
      </c>
      <c r="X27">
        <v>79.150000000000006</v>
      </c>
      <c r="Y27" t="s">
        <v>120</v>
      </c>
      <c r="Z27" s="1">
        <v>125</v>
      </c>
      <c r="AA27">
        <v>1169</v>
      </c>
      <c r="AB27">
        <v>414</v>
      </c>
      <c r="AC27" s="1">
        <v>112</v>
      </c>
      <c r="AD27">
        <v>800</v>
      </c>
      <c r="AE27">
        <v>400</v>
      </c>
      <c r="AF27" t="s">
        <v>51</v>
      </c>
      <c r="AG27" s="1">
        <f xml:space="preserve"> _xlfn.FLOOR.MATH((Z27 - AC27) / 2)</f>
        <v>6</v>
      </c>
      <c r="AH27">
        <f t="shared" ref="AH27" si="6" xml:space="preserve"> _xlfn.FLOOR.MATH((AA27 - AD27) / 2)</f>
        <v>184</v>
      </c>
      <c r="AI27">
        <f t="shared" ref="AI27" si="7" xml:space="preserve"> _xlfn.FLOOR.MATH((AB27 - AE27) / 2)</f>
        <v>7</v>
      </c>
      <c r="AJ27" t="s">
        <v>51</v>
      </c>
      <c r="AK27" s="1" t="s">
        <v>133</v>
      </c>
      <c r="AL27" t="s">
        <v>134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popsicle_cell</dc:creator>
  <cp:lastModifiedBy>Dancer</cp:lastModifiedBy>
  <dcterms:created xsi:type="dcterms:W3CDTF">2023-08-31T12:49:07Z</dcterms:created>
  <dcterms:modified xsi:type="dcterms:W3CDTF">2023-09-05T15:00:33Z</dcterms:modified>
</cp:coreProperties>
</file>