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er\Documents\cloud\"/>
    </mc:Choice>
  </mc:AlternateContent>
  <xr:revisionPtr revIDLastSave="0" documentId="13_ncr:1_{A430022F-34EC-4CD9-BC55-63AE5883D10B}" xr6:coauthVersionLast="47" xr6:coauthVersionMax="47" xr10:uidLastSave="{00000000-0000-0000-0000-000000000000}"/>
  <bookViews>
    <workbookView xWindow="-120" yWindow="-120" windowWidth="29040" windowHeight="16440" xr2:uid="{5A38CEB4-EA53-422C-BFAF-71A244E8F1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9" i="1" l="1"/>
  <c r="AO29" i="1"/>
  <c r="AP29" i="1"/>
  <c r="AQ29" i="1"/>
  <c r="AB28" i="1"/>
  <c r="AC28" i="1"/>
  <c r="AO28" i="1"/>
  <c r="AP28" i="1"/>
  <c r="AQ28" i="1"/>
  <c r="AC27" i="1"/>
  <c r="AO27" i="1"/>
  <c r="AP27" i="1"/>
  <c r="AQ27" i="1"/>
  <c r="AM9" i="1"/>
  <c r="AQ9" i="1" s="1"/>
  <c r="AL9" i="1"/>
  <c r="AP9" i="1" s="1"/>
  <c r="AK9" i="1"/>
  <c r="AO9" i="1" s="1"/>
</calcChain>
</file>

<file path=xl/sharedStrings.xml><?xml version="1.0" encoding="utf-8"?>
<sst xmlns="http://schemas.openxmlformats.org/spreadsheetml/2006/main" count="785" uniqueCount="165">
  <si>
    <t>patch z</t>
  </si>
  <si>
    <t>patch y</t>
  </si>
  <si>
    <t>patch x</t>
  </si>
  <si>
    <t>n images</t>
  </si>
  <si>
    <t>n patches</t>
  </si>
  <si>
    <t>n raw channels</t>
  </si>
  <si>
    <t>230901-0</t>
  </si>
  <si>
    <t>230901-1</t>
  </si>
  <si>
    <t>NA</t>
  </si>
  <si>
    <t>stride = resolution - patch</t>
  </si>
  <si>
    <t>stride = (resolution - patch) + 1</t>
  </si>
  <si>
    <t>res. Z</t>
  </si>
  <si>
    <t>res. Y</t>
  </si>
  <si>
    <t>res. X</t>
  </si>
  <si>
    <t>error</t>
  </si>
  <si>
    <t>AssertionError: datasets should not be an empty iterable</t>
  </si>
  <si>
    <t>stride = (resolution - patch) / 2</t>
  </si>
  <si>
    <t>230901-2</t>
  </si>
  <si>
    <t>230901-3</t>
  </si>
  <si>
    <t>230901-4</t>
  </si>
  <si>
    <t>230901-5</t>
  </si>
  <si>
    <t>230901-6</t>
  </si>
  <si>
    <t>torch.cuda.OutOfMemoryError: CUDA out of memory. Tried to allocate 1.20 GiB (GPU 0; 31.74 GiB total capacity; 29.37 GiB already allocated; 1.06 GiB free; 29.47 GiB reserved in total by PyTorch) If reserved memory is &gt;&gt; allocated memory try setting max_split_size_mb to avoid fragmentation.  See documentation for Memory Management and PYTORCH_CUDA_ALLOC_CONF</t>
  </si>
  <si>
    <t>comments to stride</t>
  </si>
  <si>
    <t>comments to patch</t>
  </si>
  <si>
    <t>patch = (resolution - arbitrary_value)</t>
  </si>
  <si>
    <t>ValueError: requested an output size of torch.Size([9, 38, 116]), but valid sizes range from [7, 37, 115] to [8, 38, 116] (for an input of torch.Size([4, 19, 58]))</t>
  </si>
  <si>
    <t>file of error origin</t>
  </si>
  <si>
    <t>output padding, assignment of 'output_padding'</t>
  </si>
  <si>
    <t>patch = an arbitrary even int_2^3</t>
  </si>
  <si>
    <t>patch = an arbitrary int_2^3 (odd, even mixed)</t>
  </si>
  <si>
    <t>stride = (resolution - patch) / 2, round down to largest odd int_2^3</t>
  </si>
  <si>
    <t>torch.cuda.OutOfMemoryError: CUDA out of memory. Tried to allocate 70.00 MiB (GPU 0; 31.74 GiB total capacity; 30.43 GiB already allocated; 11.12 MiB free; 30.53 GiB reserved in total by PyTorch) If reserved memory is &gt;&gt; allocated memory try setting max_split_size_mb to avoid fragmentation.  See documentation for Memory Management and PYTORCH_CUDA_ALLOC_CONF</t>
  </si>
  <si>
    <t>230901-7</t>
  </si>
  <si>
    <t xml:space="preserve">  File "/home/dwalth/data/conda/envs/3dunet/lib/python3.11/site-packages/torch/nn/functional.py", line 3165, in binary_cross_entropy_with_logits
    return torch.binary_cross_entropy_with_logits(input, target, weight, pos_weight, reduction_enum)</t>
  </si>
  <si>
    <t>Tesla V100-SXM2-32GB</t>
  </si>
  <si>
    <t>&gt;32768</t>
  </si>
  <si>
    <t>patch = an arbitrary odd int_2^3</t>
  </si>
  <si>
    <t>230901-8</t>
  </si>
  <si>
    <t>session</t>
  </si>
  <si>
    <t>GPU</t>
  </si>
  <si>
    <t>ValueError: requested an output size of torch.Size([9, 21, 51]), but valid sizes range from [7, 19, 49] to [8, 20, 50] (for an input of torch.Size([4, 10, 25]))</t>
  </si>
  <si>
    <t>Are odd int_2^3 in patch valid? (with odd int_2^3 stride)</t>
  </si>
  <si>
    <t>Are odd int_2^3 in patch valid? (with even int_2^3 stride)</t>
  </si>
  <si>
    <t>Are even int_2^3 in patch valid? (with odd int_2^3 stride)</t>
  </si>
  <si>
    <t>Are even int_2^3 in patch valid? (with even int_2^3 stride)</t>
  </si>
  <si>
    <t>230901-9</t>
  </si>
  <si>
    <t>230901-10</t>
  </si>
  <si>
    <t>230901-11</t>
  </si>
  <si>
    <t>stride = (resolution - patch) / 2, round down to largest even int_2^3</t>
  </si>
  <si>
    <t>no</t>
  </si>
  <si>
    <t>yes</t>
  </si>
  <si>
    <t>230901-12</t>
  </si>
  <si>
    <t>230901-13</t>
  </si>
  <si>
    <t>230901-14</t>
  </si>
  <si>
    <t>train patch = val patch</t>
  </si>
  <si>
    <t>train stride = val stride</t>
  </si>
  <si>
    <t>230830-0</t>
  </si>
  <si>
    <t>result/answer</t>
  </si>
  <si>
    <t>goal/question</t>
  </si>
  <si>
    <t>230901-15</t>
  </si>
  <si>
    <t>230901-16</t>
  </si>
  <si>
    <t>230901-17</t>
  </si>
  <si>
    <t>230901-18</t>
  </si>
  <si>
    <t>VRAM ~ patch_shape study, common zyx</t>
  </si>
  <si>
    <t>VRAM ~ patch_shape study, x change</t>
  </si>
  <si>
    <t>VRAM ~ patch_shape study, y change</t>
  </si>
  <si>
    <t>VRAM ~ patch_shape study, z change</t>
  </si>
  <si>
    <t>2 patches per image, wanted 1</t>
  </si>
  <si>
    <t>230901-19</t>
  </si>
  <si>
    <t>patch = arbitrary even int_2^3</t>
  </si>
  <si>
    <t>expectations/predictions</t>
  </si>
  <si>
    <t>I expect the same overall size (in pixels) to require the same amount of VRAM, if 3dunet truly has a 3D architecture (based on the best of my AI knowledge) - regardless of which dimension has what shape.</t>
  </si>
  <si>
    <t>dataset</t>
  </si>
  <si>
    <t>dataset03</t>
  </si>
  <si>
    <t>stride = (resolution - patch) / 2, round down to largest int_2^3 (odd or even)</t>
  </si>
  <si>
    <t>stride = (resolution - patch) / 2, round down to largest int_2^3 (odd or even mixed)</t>
  </si>
  <si>
    <t>finished training</t>
  </si>
  <si>
    <t>stride = (resolution - patch) / 2, round down to largest int_2^3 (odd or even), take smallest stride values of following patch VRAM study sessions</t>
  </si>
  <si>
    <t>stride z</t>
  </si>
  <si>
    <t>stride y</t>
  </si>
  <si>
    <t>stride x</t>
  </si>
  <si>
    <t>n train</t>
  </si>
  <si>
    <t>n val</t>
  </si>
  <si>
    <t>n label channels</t>
  </si>
  <si>
    <t>bitdepth per raw channel</t>
  </si>
  <si>
    <t>bitdepth per label channel</t>
  </si>
  <si>
    <t>out of VRAM</t>
  </si>
  <si>
    <t>invalid patch shape, stride</t>
  </si>
  <si>
    <t>Are these valid inputs?: patch + stride &gt; resolution</t>
  </si>
  <si>
    <t>Are these valid inputs?: patch + stride = resolution</t>
  </si>
  <si>
    <t>no, invalid patch shape, stride</t>
  </si>
  <si>
    <t>yes, but out of VRAM</t>
  </si>
  <si>
    <t>Are these valid inputs?: patch + 2*stride = resolution</t>
  </si>
  <si>
    <t>probably multiple patches per image</t>
  </si>
  <si>
    <t>Are these valid patch, stride shapes (int_2^3)?</t>
  </si>
  <si>
    <t>no (odd int_2^3 in patch)</t>
  </si>
  <si>
    <t>yes (even int_2^3 in patch)</t>
  </si>
  <si>
    <t>same patch, thus same VRAM usage, as in session 230901-7</t>
  </si>
  <si>
    <t>more VRAM usage than smaller patch</t>
  </si>
  <si>
    <t>Are these valid patch, stride shapes (even int_2^3)?</t>
  </si>
  <si>
    <t>Does it fit into VRAM, now (patch even int_2^3)?</t>
  </si>
  <si>
    <t>uint16</t>
  </si>
  <si>
    <t>label pixel type</t>
  </si>
  <si>
    <t>uint8</t>
  </si>
  <si>
    <t>raw pixel type</t>
  </si>
  <si>
    <t>VRAM usage just below GPU capacity (gut feeling estimation)</t>
  </si>
  <si>
    <t>230901-12 to 230901-19</t>
  </si>
  <si>
    <t>230905-0</t>
  </si>
  <si>
    <t>I expect the VRAM usage to be directly, but not linearly, dependent on the difference in patch size (volume).</t>
  </si>
  <si>
    <t>VRAM usage is linearly dependent on patch size (volume).</t>
  </si>
  <si>
    <t>This is the case. The linear relationship between VRAM usage and only the patch volume (z * y * x pixels) is very strong, i.e., p &lt; 2e-16</t>
  </si>
  <si>
    <t>predicted VRAM usage (MiB)</t>
  </si>
  <si>
    <t>230905-1</t>
  </si>
  <si>
    <t>NVIDIA A100-SXM4-80GB</t>
  </si>
  <si>
    <t>expect VRAM ~ patch volume, expect VRAM to suffice</t>
  </si>
  <si>
    <t>expect VRAM ~ patch volume, expect out of VRAM error</t>
  </si>
  <si>
    <t>stride = foor (resolution - patch) / 2</t>
  </si>
  <si>
    <t>TBD copy</t>
  </si>
  <si>
    <t>torch.cuda.OutOfMemoryError: CUDA out of memory. Tried to allocate 4.53 GiB (GPU 0; 79.15 GiB total capacity; 68.20 GiB already allocated; 1.93 GiB free; 75.58 GiB reserved in total by PyTorch) If reserved memory is &gt;&gt; allocated memory try setting max_split_size_mb to avoid fragmentation.  See documentation for Memory Management and PYTORCH_CUDA_ALLOC_CONF</t>
  </si>
  <si>
    <t>File "/home/dwalth/data/conda/envs/3dunet/lib/python3.11/site-packages/torch/autograd/__init__.py", line 200, in backward: Variable._execution_engine.run_backward(  # Calls into the C++ engine to run the backward pass</t>
  </si>
  <si>
    <t>VRAM capactiy (GiB) from cuda error messages</t>
  </si>
  <si>
    <t>VRAM capacity (MiB, converted from GiB) from cuda error messages</t>
  </si>
  <si>
    <t>VRAM usage (GiB) from cuda error messages</t>
  </si>
  <si>
    <t>VRAM usage (MiB) nvidia-smi output</t>
  </si>
  <si>
    <t>VRAM capacity (MiB) nvidia-smi output</t>
  </si>
  <si>
    <t>VRAM usage (MiB, converted from GiB) from cuda error messages</t>
  </si>
  <si>
    <t>patch = arbitrary even int_2^4</t>
  </si>
  <si>
    <t>stride = foor (resolution - patch) / 3</t>
  </si>
  <si>
    <t>230905-2</t>
  </si>
  <si>
    <t>no, but ended prematurely</t>
  </si>
  <si>
    <t>no, more VRAM required than expected, i.e., predicted</t>
  </si>
  <si>
    <t>expect VRAM ~ patch volume + overhead (few GiBs)</t>
  </si>
  <si>
    <t>val eval score increasing</t>
  </si>
  <si>
    <t>learning rate decreasing</t>
  </si>
  <si>
    <t>train loss decreasing</t>
  </si>
  <si>
    <t>230905-0 to 230905-2</t>
  </si>
  <si>
    <t>valid VRAM prediction observation</t>
  </si>
  <si>
    <t>TBD</t>
  </si>
  <si>
    <t>I expect the performance metrics to improve somewhat, compared to dataset02 (8 bit per raw channel, patches without labels), namely: decreasing train loss, slightly decreasing learning rate, but not all the way, no noteworthy increase in val eval score, and I expect the patches to contain the heart labels, given that the patch size is rather large (most of an image inside a patch). These expectations apply to the last of these sessions, 230905-2.</t>
  </si>
  <si>
    <t>type of session</t>
  </si>
  <si>
    <t>train3dunet</t>
  </si>
  <si>
    <t>Better performance metrics</t>
  </si>
  <si>
    <t>Reduce VRAM usage</t>
  </si>
  <si>
    <t>Test VRAM prediction</t>
  </si>
  <si>
    <t>Test VRAM prediction, etter performance metrics</t>
  </si>
  <si>
    <t>Fit VRAM on A100 to get better performance metrics</t>
  </si>
  <si>
    <t>230821-0</t>
  </si>
  <si>
    <t>230828-0</t>
  </si>
  <si>
    <t>verify input data format validity of dataset03</t>
  </si>
  <si>
    <t>Better performance metrics due to raw channel being 16 bit now instead of 8 bit as previously (dataset02, multichannel babb03)</t>
  </si>
  <si>
    <t>valid input data format, i.e., train3dunet starts with training iterations</t>
  </si>
  <si>
    <t>input data format seems valid, but train3dunet ran on CPU instead of GPU (CUDA installation faulty); train3dunet did not run on GPU</t>
  </si>
  <si>
    <t>input data format is valid; patch and stride shape settings produce patches without labels; conda virtual environment fixed (CUDA and pytorch installations fixed, versioning problem)</t>
  </si>
  <si>
    <t>aborted manually</t>
  </si>
  <si>
    <t>aborted automatically</t>
  </si>
  <si>
    <t>reason for manual abortion</t>
  </si>
  <si>
    <t>reason for automatic abortion</t>
  </si>
  <si>
    <t>out of time (srun)</t>
  </si>
  <si>
    <t>wanted to get a node with faster, i.e., more CPUs for faster loading, but failed</t>
  </si>
  <si>
    <t>CUDA not available, running on CPU</t>
  </si>
  <si>
    <t>CUDA not available, running on CPU (actually a WARNING / INFO by train3dunet, but to me it's an error)</t>
  </si>
  <si>
    <t>measurement (VRAM) completed</t>
  </si>
  <si>
    <t>test session successful</t>
  </si>
  <si>
    <t>test session successful; Secondary reasons: constant loss &amp; evaluation score curves, because patches contained no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</si>
</sst>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0" xfId="0" applyFont="1"/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5867-9158-4A30-AB8D-184C978ABB6F}">
  <dimension ref="A1:AV30"/>
  <sheetViews>
    <sheetView tabSelected="1" zoomScaleNormal="100" workbookViewId="0">
      <selection activeCell="AT3" sqref="AT3"/>
    </sheetView>
  </sheetViews>
  <sheetFormatPr defaultRowHeight="15" outlineLevelCol="1" x14ac:dyDescent="0.25"/>
  <cols>
    <col min="1" max="1" width="21.5703125" bestFit="1" customWidth="1"/>
    <col min="2" max="2" width="21.5703125" customWidth="1"/>
    <col min="3" max="3" width="54.5703125" bestFit="1" customWidth="1"/>
    <col min="4" max="4" width="35.85546875" customWidth="1"/>
    <col min="5" max="5" width="55.28515625" customWidth="1"/>
    <col min="6" max="6" width="9.140625" style="10"/>
    <col min="7" max="7" width="9.7109375" style="15" customWidth="1"/>
    <col min="8" max="8" width="13.28515625" style="15" customWidth="1"/>
    <col min="9" max="9" width="10.42578125" style="15" customWidth="1"/>
    <col min="10" max="10" width="16.28515625" style="15" customWidth="1"/>
    <col min="15" max="15" width="9.5703125" style="1" customWidth="1" outlineLevel="1"/>
    <col min="16" max="16" width="9.140625" customWidth="1" outlineLevel="1"/>
    <col min="18" max="18" width="6.7109375" customWidth="1" outlineLevel="1"/>
    <col min="19" max="21" width="5.140625" customWidth="1" outlineLevel="1"/>
    <col min="22" max="22" width="5.85546875" customWidth="1" outlineLevel="1"/>
    <col min="23" max="23" width="8.5703125" customWidth="1" outlineLevel="1"/>
    <col min="24" max="24" width="5.140625" customWidth="1" outlineLevel="1"/>
    <col min="25" max="25" width="7" customWidth="1" outlineLevel="1"/>
    <col min="26" max="26" width="9.140625" style="10" customWidth="1"/>
    <col min="27" max="29" width="9.140625" customWidth="1"/>
    <col min="30" max="30" width="7.28515625" style="1" customWidth="1" outlineLevel="1"/>
    <col min="31" max="32" width="7.28515625" customWidth="1" outlineLevel="1"/>
    <col min="33" max="33" width="23.28515625" customWidth="1" outlineLevel="1"/>
    <col min="34" max="34" width="6" style="10" bestFit="1" customWidth="1"/>
    <col min="35" max="36" width="6" bestFit="1" customWidth="1"/>
    <col min="37" max="37" width="5.28515625" style="1" customWidth="1"/>
    <col min="38" max="38" width="6.140625" customWidth="1"/>
    <col min="39" max="40" width="5" customWidth="1"/>
    <col min="41" max="41" width="6.140625" style="1" customWidth="1"/>
    <col min="42" max="42" width="6.5703125" customWidth="1"/>
    <col min="43" max="43" width="5" customWidth="1"/>
    <col min="44" max="44" width="6" customWidth="1"/>
    <col min="45" max="45" width="34.28515625" style="10" customWidth="1"/>
    <col min="46" max="46" width="74.42578125" customWidth="1"/>
    <col min="47" max="47" width="73.85546875" customWidth="1"/>
    <col min="48" max="48" width="206" bestFit="1" customWidth="1"/>
    <col min="49" max="49" width="20.140625" bestFit="1" customWidth="1"/>
    <col min="50" max="50" width="14.28515625" bestFit="1" customWidth="1"/>
    <col min="51" max="51" width="20.28515625" bestFit="1" customWidth="1"/>
    <col min="52" max="52" width="12.7109375" customWidth="1"/>
    <col min="53" max="53" width="12.140625" customWidth="1"/>
  </cols>
  <sheetData>
    <row r="1" spans="1:48" s="2" customFormat="1" x14ac:dyDescent="0.25">
      <c r="A1" s="2" t="s">
        <v>39</v>
      </c>
      <c r="B1" s="2" t="s">
        <v>140</v>
      </c>
      <c r="C1" s="2" t="s">
        <v>59</v>
      </c>
      <c r="D1" s="2" t="s">
        <v>71</v>
      </c>
      <c r="E1" s="2" t="s">
        <v>58</v>
      </c>
      <c r="F1" s="9" t="s">
        <v>77</v>
      </c>
      <c r="G1" s="2" t="s">
        <v>155</v>
      </c>
      <c r="H1" s="2" t="s">
        <v>157</v>
      </c>
      <c r="I1" s="2" t="s">
        <v>154</v>
      </c>
      <c r="J1" s="2" t="s">
        <v>156</v>
      </c>
      <c r="K1" s="2" t="s">
        <v>135</v>
      </c>
      <c r="L1" s="2" t="s">
        <v>134</v>
      </c>
      <c r="M1" s="2" t="s">
        <v>133</v>
      </c>
      <c r="N1" s="2" t="s">
        <v>137</v>
      </c>
      <c r="O1" s="6" t="s">
        <v>73</v>
      </c>
      <c r="P1" s="2" t="s">
        <v>3</v>
      </c>
      <c r="Q1" s="2" t="s">
        <v>4</v>
      </c>
      <c r="R1" s="2" t="s">
        <v>82</v>
      </c>
      <c r="S1" s="2" t="s">
        <v>83</v>
      </c>
      <c r="T1" s="2" t="s">
        <v>5</v>
      </c>
      <c r="U1" s="2" t="s">
        <v>84</v>
      </c>
      <c r="V1" s="2" t="s">
        <v>85</v>
      </c>
      <c r="W1" s="2" t="s">
        <v>105</v>
      </c>
      <c r="X1" s="2" t="s">
        <v>86</v>
      </c>
      <c r="Y1" s="2" t="s">
        <v>103</v>
      </c>
      <c r="Z1" s="9" t="s">
        <v>124</v>
      </c>
      <c r="AA1" s="2" t="s">
        <v>126</v>
      </c>
      <c r="AB1" s="2" t="s">
        <v>123</v>
      </c>
      <c r="AC1" s="2" t="s">
        <v>112</v>
      </c>
      <c r="AD1" s="6" t="s">
        <v>125</v>
      </c>
      <c r="AE1" s="2" t="s">
        <v>122</v>
      </c>
      <c r="AF1" s="2" t="s">
        <v>121</v>
      </c>
      <c r="AG1" s="2" t="s">
        <v>40</v>
      </c>
      <c r="AH1" s="9" t="s">
        <v>11</v>
      </c>
      <c r="AI1" s="2" t="s">
        <v>12</v>
      </c>
      <c r="AJ1" s="2" t="s">
        <v>13</v>
      </c>
      <c r="AK1" s="6" t="s">
        <v>0</v>
      </c>
      <c r="AL1" s="2" t="s">
        <v>1</v>
      </c>
      <c r="AM1" s="2" t="s">
        <v>2</v>
      </c>
      <c r="AN1" s="2" t="s">
        <v>55</v>
      </c>
      <c r="AO1" s="6" t="s">
        <v>79</v>
      </c>
      <c r="AP1" s="2" t="s">
        <v>80</v>
      </c>
      <c r="AQ1" s="2" t="s">
        <v>81</v>
      </c>
      <c r="AR1" s="2" t="s">
        <v>56</v>
      </c>
      <c r="AS1" s="9" t="s">
        <v>24</v>
      </c>
      <c r="AT1" s="2" t="s">
        <v>23</v>
      </c>
      <c r="AU1" s="2" t="s">
        <v>14</v>
      </c>
      <c r="AV1" s="2" t="s">
        <v>27</v>
      </c>
    </row>
    <row r="2" spans="1:48" x14ac:dyDescent="0.25">
      <c r="A2" t="s">
        <v>147</v>
      </c>
      <c r="B2" t="s">
        <v>141</v>
      </c>
      <c r="C2" t="s">
        <v>149</v>
      </c>
      <c r="D2" t="s">
        <v>151</v>
      </c>
      <c r="E2" t="s">
        <v>152</v>
      </c>
      <c r="F2" s="10">
        <v>0</v>
      </c>
      <c r="G2" s="15">
        <v>0</v>
      </c>
      <c r="H2" s="16" t="s">
        <v>8</v>
      </c>
      <c r="I2" s="15">
        <v>1</v>
      </c>
      <c r="J2" t="s">
        <v>160</v>
      </c>
      <c r="K2">
        <v>0</v>
      </c>
      <c r="L2">
        <v>0</v>
      </c>
      <c r="M2">
        <v>0</v>
      </c>
      <c r="N2">
        <v>0</v>
      </c>
      <c r="O2" s="1" t="s">
        <v>74</v>
      </c>
      <c r="P2">
        <v>5</v>
      </c>
      <c r="Q2" t="s">
        <v>118</v>
      </c>
      <c r="R2">
        <v>3</v>
      </c>
      <c r="S2">
        <v>2</v>
      </c>
      <c r="T2">
        <v>3</v>
      </c>
      <c r="U2">
        <v>1</v>
      </c>
      <c r="V2">
        <v>16</v>
      </c>
      <c r="W2" t="s">
        <v>102</v>
      </c>
      <c r="X2">
        <v>8</v>
      </c>
      <c r="Y2" t="s">
        <v>104</v>
      </c>
      <c r="Z2" s="10">
        <v>0</v>
      </c>
      <c r="AA2" t="s">
        <v>8</v>
      </c>
      <c r="AB2" t="s">
        <v>8</v>
      </c>
      <c r="AC2" t="s">
        <v>8</v>
      </c>
      <c r="AD2" s="1" t="s">
        <v>118</v>
      </c>
      <c r="AE2" s="16" t="s">
        <v>8</v>
      </c>
      <c r="AF2" s="16" t="s">
        <v>8</v>
      </c>
      <c r="AG2" s="16" t="s">
        <v>118</v>
      </c>
      <c r="AH2" s="10">
        <v>125</v>
      </c>
      <c r="AI2">
        <v>1169</v>
      </c>
      <c r="AJ2">
        <v>414</v>
      </c>
      <c r="AK2" s="1" t="s">
        <v>138</v>
      </c>
      <c r="AL2" t="s">
        <v>138</v>
      </c>
      <c r="AM2" t="s">
        <v>138</v>
      </c>
      <c r="AN2" t="s">
        <v>138</v>
      </c>
      <c r="AO2" s="1" t="s">
        <v>138</v>
      </c>
      <c r="AP2" s="16" t="s">
        <v>138</v>
      </c>
      <c r="AQ2" s="16" t="s">
        <v>138</v>
      </c>
      <c r="AR2" s="16" t="s">
        <v>138</v>
      </c>
      <c r="AS2" s="10" t="s">
        <v>138</v>
      </c>
      <c r="AT2" s="16" t="s">
        <v>138</v>
      </c>
      <c r="AU2" t="s">
        <v>161</v>
      </c>
      <c r="AV2" t="s">
        <v>8</v>
      </c>
    </row>
    <row r="3" spans="1:48" x14ac:dyDescent="0.25">
      <c r="A3" t="s">
        <v>148</v>
      </c>
      <c r="B3" t="s">
        <v>141</v>
      </c>
      <c r="C3" t="s">
        <v>149</v>
      </c>
      <c r="D3" t="s">
        <v>151</v>
      </c>
      <c r="E3" t="s">
        <v>153</v>
      </c>
      <c r="F3" s="10">
        <v>0</v>
      </c>
      <c r="G3" s="15">
        <v>0</v>
      </c>
      <c r="H3" s="16" t="s">
        <v>8</v>
      </c>
      <c r="I3" s="15">
        <v>1</v>
      </c>
      <c r="J3" t="s">
        <v>164</v>
      </c>
      <c r="K3">
        <v>0</v>
      </c>
      <c r="L3">
        <v>0</v>
      </c>
      <c r="M3">
        <v>0</v>
      </c>
      <c r="N3">
        <v>1</v>
      </c>
      <c r="O3" s="1" t="s">
        <v>74</v>
      </c>
      <c r="P3">
        <v>5</v>
      </c>
      <c r="Q3" t="s">
        <v>118</v>
      </c>
      <c r="R3">
        <v>3</v>
      </c>
      <c r="S3">
        <v>2</v>
      </c>
      <c r="T3">
        <v>3</v>
      </c>
      <c r="U3">
        <v>1</v>
      </c>
      <c r="V3">
        <v>16</v>
      </c>
      <c r="W3" t="s">
        <v>102</v>
      </c>
      <c r="X3">
        <v>8</v>
      </c>
      <c r="Y3" t="s">
        <v>104</v>
      </c>
      <c r="Z3" s="10" t="s">
        <v>118</v>
      </c>
      <c r="AA3" t="s">
        <v>8</v>
      </c>
      <c r="AB3" t="s">
        <v>8</v>
      </c>
      <c r="AC3" t="s">
        <v>8</v>
      </c>
      <c r="AD3" s="1" t="s">
        <v>118</v>
      </c>
      <c r="AE3" s="16" t="s">
        <v>8</v>
      </c>
      <c r="AF3" s="16" t="s">
        <v>8</v>
      </c>
      <c r="AG3" s="16" t="s">
        <v>118</v>
      </c>
      <c r="AH3" s="10">
        <v>125</v>
      </c>
      <c r="AI3">
        <v>1169</v>
      </c>
      <c r="AJ3">
        <v>414</v>
      </c>
      <c r="AK3" s="1" t="s">
        <v>138</v>
      </c>
      <c r="AL3" t="s">
        <v>138</v>
      </c>
      <c r="AM3" t="s">
        <v>138</v>
      </c>
      <c r="AN3" t="s">
        <v>138</v>
      </c>
      <c r="AO3" s="1" t="s">
        <v>138</v>
      </c>
      <c r="AP3" s="16" t="s">
        <v>138</v>
      </c>
      <c r="AQ3" s="16" t="s">
        <v>138</v>
      </c>
      <c r="AR3" s="16" t="s">
        <v>138</v>
      </c>
      <c r="AS3" s="10" t="s">
        <v>138</v>
      </c>
      <c r="AT3" s="16" t="s">
        <v>138</v>
      </c>
      <c r="AU3" t="s">
        <v>8</v>
      </c>
      <c r="AV3" t="s">
        <v>8</v>
      </c>
    </row>
    <row r="4" spans="1:48" s="12" customFormat="1" ht="15.75" thickBot="1" x14ac:dyDescent="0.3">
      <c r="A4" s="12" t="s">
        <v>57</v>
      </c>
      <c r="B4" s="12" t="s">
        <v>141</v>
      </c>
      <c r="C4" s="12" t="s">
        <v>142</v>
      </c>
      <c r="D4" s="12" t="s">
        <v>150</v>
      </c>
      <c r="E4" s="12" t="s">
        <v>87</v>
      </c>
      <c r="F4" s="13">
        <v>0</v>
      </c>
      <c r="G4" s="12">
        <v>1</v>
      </c>
      <c r="H4" s="12" t="s">
        <v>87</v>
      </c>
      <c r="I4" s="12">
        <v>0</v>
      </c>
      <c r="J4" s="12" t="s">
        <v>8</v>
      </c>
      <c r="K4" s="12">
        <v>0</v>
      </c>
      <c r="L4" s="12">
        <v>0</v>
      </c>
      <c r="M4" s="12">
        <v>0</v>
      </c>
      <c r="N4" s="12">
        <v>0</v>
      </c>
      <c r="O4" s="14" t="s">
        <v>74</v>
      </c>
      <c r="P4" s="12">
        <v>5</v>
      </c>
      <c r="Q4" s="12">
        <v>5</v>
      </c>
      <c r="R4" s="12">
        <v>3</v>
      </c>
      <c r="S4" s="12">
        <v>2</v>
      </c>
      <c r="T4" s="12">
        <v>3</v>
      </c>
      <c r="U4" s="12">
        <v>1</v>
      </c>
      <c r="V4" s="12">
        <v>16</v>
      </c>
      <c r="W4" s="12" t="s">
        <v>102</v>
      </c>
      <c r="X4" s="12">
        <v>8</v>
      </c>
      <c r="Y4" s="12" t="s">
        <v>104</v>
      </c>
      <c r="Z4" s="13" t="s">
        <v>36</v>
      </c>
      <c r="AA4" s="12" t="s">
        <v>8</v>
      </c>
      <c r="AB4" s="12" t="s">
        <v>8</v>
      </c>
      <c r="AC4" s="12" t="s">
        <v>8</v>
      </c>
      <c r="AD4" s="14">
        <v>32768</v>
      </c>
      <c r="AE4" s="12" t="s">
        <v>8</v>
      </c>
      <c r="AF4" s="12" t="s">
        <v>8</v>
      </c>
      <c r="AG4" s="12" t="s">
        <v>35</v>
      </c>
      <c r="AH4" s="13">
        <v>125</v>
      </c>
      <c r="AI4" s="12">
        <v>1169</v>
      </c>
      <c r="AJ4" s="12">
        <v>414</v>
      </c>
      <c r="AK4" s="14">
        <v>105</v>
      </c>
      <c r="AL4" s="12">
        <v>1149</v>
      </c>
      <c r="AM4" s="12">
        <v>394</v>
      </c>
      <c r="AN4" s="12" t="s">
        <v>51</v>
      </c>
      <c r="AO4" s="14">
        <v>10</v>
      </c>
      <c r="AP4" s="12">
        <v>10</v>
      </c>
      <c r="AQ4" s="12">
        <v>10</v>
      </c>
      <c r="AR4" s="12" t="s">
        <v>51</v>
      </c>
      <c r="AS4" s="13" t="s">
        <v>25</v>
      </c>
      <c r="AT4" s="12" t="s">
        <v>16</v>
      </c>
      <c r="AU4" s="12" t="s">
        <v>8</v>
      </c>
      <c r="AV4" s="12" t="s">
        <v>8</v>
      </c>
    </row>
    <row r="5" spans="1:48" x14ac:dyDescent="0.25">
      <c r="A5" t="s">
        <v>6</v>
      </c>
      <c r="B5" t="s">
        <v>141</v>
      </c>
      <c r="C5" t="s">
        <v>143</v>
      </c>
      <c r="D5" t="s">
        <v>106</v>
      </c>
      <c r="E5" t="s">
        <v>87</v>
      </c>
      <c r="F5" s="10">
        <v>0</v>
      </c>
      <c r="G5" s="16">
        <v>1</v>
      </c>
      <c r="H5" s="16" t="s">
        <v>87</v>
      </c>
      <c r="I5" s="16">
        <v>0</v>
      </c>
      <c r="J5" s="16" t="s">
        <v>8</v>
      </c>
      <c r="K5">
        <v>0</v>
      </c>
      <c r="L5">
        <v>0</v>
      </c>
      <c r="M5">
        <v>0</v>
      </c>
      <c r="N5">
        <v>0</v>
      </c>
      <c r="O5" s="1" t="s">
        <v>74</v>
      </c>
      <c r="P5">
        <v>5</v>
      </c>
      <c r="Q5">
        <v>10</v>
      </c>
      <c r="R5">
        <v>3</v>
      </c>
      <c r="S5">
        <v>2</v>
      </c>
      <c r="T5">
        <v>3</v>
      </c>
      <c r="U5">
        <v>1</v>
      </c>
      <c r="V5">
        <v>16</v>
      </c>
      <c r="W5" t="s">
        <v>102</v>
      </c>
      <c r="X5">
        <v>8</v>
      </c>
      <c r="Y5" t="s">
        <v>104</v>
      </c>
      <c r="Z5" s="10" t="s">
        <v>36</v>
      </c>
      <c r="AA5" t="s">
        <v>8</v>
      </c>
      <c r="AB5" t="s">
        <v>8</v>
      </c>
      <c r="AC5" t="s">
        <v>8</v>
      </c>
      <c r="AD5" s="1">
        <v>32768</v>
      </c>
      <c r="AE5" t="s">
        <v>8</v>
      </c>
      <c r="AF5" t="s">
        <v>8</v>
      </c>
      <c r="AG5" t="s">
        <v>35</v>
      </c>
      <c r="AH5" s="10">
        <v>125</v>
      </c>
      <c r="AI5">
        <v>1169</v>
      </c>
      <c r="AJ5">
        <v>414</v>
      </c>
      <c r="AK5" s="1">
        <v>100</v>
      </c>
      <c r="AL5">
        <v>1100</v>
      </c>
      <c r="AM5">
        <v>390</v>
      </c>
      <c r="AN5" t="s">
        <v>51</v>
      </c>
      <c r="AO5" s="1">
        <v>10</v>
      </c>
      <c r="AP5">
        <v>10</v>
      </c>
      <c r="AQ5">
        <v>10</v>
      </c>
      <c r="AR5" t="s">
        <v>51</v>
      </c>
      <c r="AS5" s="10" t="s">
        <v>25</v>
      </c>
      <c r="AT5" t="s">
        <v>16</v>
      </c>
      <c r="AU5" t="s">
        <v>8</v>
      </c>
      <c r="AV5" t="s">
        <v>8</v>
      </c>
    </row>
    <row r="6" spans="1:48" x14ac:dyDescent="0.25">
      <c r="A6" t="s">
        <v>7</v>
      </c>
      <c r="B6" t="s">
        <v>141</v>
      </c>
      <c r="C6" t="s">
        <v>89</v>
      </c>
      <c r="D6" t="s">
        <v>50</v>
      </c>
      <c r="E6" t="s">
        <v>91</v>
      </c>
      <c r="F6" s="10">
        <v>0</v>
      </c>
      <c r="G6" s="16">
        <v>1</v>
      </c>
      <c r="H6" s="16" t="s">
        <v>14</v>
      </c>
      <c r="I6" s="16">
        <v>0</v>
      </c>
      <c r="J6" s="16" t="s">
        <v>8</v>
      </c>
      <c r="K6">
        <v>0</v>
      </c>
      <c r="L6">
        <v>0</v>
      </c>
      <c r="M6">
        <v>0</v>
      </c>
      <c r="N6">
        <v>0</v>
      </c>
      <c r="O6" s="1" t="s">
        <v>74</v>
      </c>
      <c r="P6">
        <v>5</v>
      </c>
      <c r="Q6" t="s">
        <v>8</v>
      </c>
      <c r="R6">
        <v>3</v>
      </c>
      <c r="S6">
        <v>2</v>
      </c>
      <c r="T6">
        <v>3</v>
      </c>
      <c r="U6">
        <v>1</v>
      </c>
      <c r="V6">
        <v>16</v>
      </c>
      <c r="W6" t="s">
        <v>102</v>
      </c>
      <c r="X6">
        <v>8</v>
      </c>
      <c r="Y6" t="s">
        <v>104</v>
      </c>
      <c r="Z6" s="10" t="s">
        <v>8</v>
      </c>
      <c r="AA6" t="s">
        <v>8</v>
      </c>
      <c r="AB6" t="s">
        <v>8</v>
      </c>
      <c r="AC6" t="s">
        <v>8</v>
      </c>
      <c r="AD6" s="1">
        <v>32768</v>
      </c>
      <c r="AE6" t="s">
        <v>8</v>
      </c>
      <c r="AF6" t="s">
        <v>8</v>
      </c>
      <c r="AG6" t="s">
        <v>35</v>
      </c>
      <c r="AH6" s="10">
        <v>125</v>
      </c>
      <c r="AI6">
        <v>1169</v>
      </c>
      <c r="AJ6">
        <v>414</v>
      </c>
      <c r="AK6" s="1">
        <v>100</v>
      </c>
      <c r="AL6">
        <v>1100</v>
      </c>
      <c r="AM6">
        <v>390</v>
      </c>
      <c r="AN6" t="s">
        <v>51</v>
      </c>
      <c r="AO6" s="1">
        <v>26</v>
      </c>
      <c r="AP6">
        <v>70</v>
      </c>
      <c r="AQ6">
        <v>25</v>
      </c>
      <c r="AR6" t="s">
        <v>51</v>
      </c>
      <c r="AS6" s="10" t="s">
        <v>25</v>
      </c>
      <c r="AT6" t="s">
        <v>10</v>
      </c>
      <c r="AU6" t="s">
        <v>15</v>
      </c>
      <c r="AV6" t="s">
        <v>8</v>
      </c>
    </row>
    <row r="7" spans="1:48" x14ac:dyDescent="0.25">
      <c r="A7" t="s">
        <v>17</v>
      </c>
      <c r="B7" t="s">
        <v>141</v>
      </c>
      <c r="C7" t="s">
        <v>90</v>
      </c>
      <c r="D7" t="s">
        <v>50</v>
      </c>
      <c r="E7" t="s">
        <v>91</v>
      </c>
      <c r="F7" s="10">
        <v>0</v>
      </c>
      <c r="G7" s="16">
        <v>1</v>
      </c>
      <c r="H7" s="16" t="s">
        <v>14</v>
      </c>
      <c r="I7" s="16">
        <v>0</v>
      </c>
      <c r="J7" s="16" t="s">
        <v>8</v>
      </c>
      <c r="K7">
        <v>0</v>
      </c>
      <c r="L7">
        <v>0</v>
      </c>
      <c r="M7">
        <v>0</v>
      </c>
      <c r="N7">
        <v>0</v>
      </c>
      <c r="O7" s="1" t="s">
        <v>74</v>
      </c>
      <c r="P7">
        <v>5</v>
      </c>
      <c r="Q7" t="s">
        <v>8</v>
      </c>
      <c r="R7">
        <v>3</v>
      </c>
      <c r="S7">
        <v>2</v>
      </c>
      <c r="T7">
        <v>3</v>
      </c>
      <c r="U7">
        <v>1</v>
      </c>
      <c r="V7">
        <v>16</v>
      </c>
      <c r="W7" t="s">
        <v>102</v>
      </c>
      <c r="X7">
        <v>8</v>
      </c>
      <c r="Y7" t="s">
        <v>104</v>
      </c>
      <c r="Z7" s="10" t="s">
        <v>8</v>
      </c>
      <c r="AA7" t="s">
        <v>8</v>
      </c>
      <c r="AB7" t="s">
        <v>8</v>
      </c>
      <c r="AC7" t="s">
        <v>8</v>
      </c>
      <c r="AD7" s="1">
        <v>32768</v>
      </c>
      <c r="AE7" t="s">
        <v>8</v>
      </c>
      <c r="AF7" t="s">
        <v>8</v>
      </c>
      <c r="AG7" t="s">
        <v>35</v>
      </c>
      <c r="AH7" s="10">
        <v>125</v>
      </c>
      <c r="AI7">
        <v>1169</v>
      </c>
      <c r="AJ7">
        <v>414</v>
      </c>
      <c r="AK7" s="1">
        <v>100</v>
      </c>
      <c r="AL7">
        <v>1100</v>
      </c>
      <c r="AM7">
        <v>390</v>
      </c>
      <c r="AN7" t="s">
        <v>51</v>
      </c>
      <c r="AO7" s="1">
        <v>25</v>
      </c>
      <c r="AP7">
        <v>69</v>
      </c>
      <c r="AQ7">
        <v>24</v>
      </c>
      <c r="AR7" t="s">
        <v>51</v>
      </c>
      <c r="AS7" s="10" t="s">
        <v>25</v>
      </c>
      <c r="AT7" t="s">
        <v>9</v>
      </c>
      <c r="AU7" t="s">
        <v>15</v>
      </c>
      <c r="AV7" t="s">
        <v>8</v>
      </c>
    </row>
    <row r="8" spans="1:48" x14ac:dyDescent="0.25">
      <c r="A8" t="s">
        <v>18</v>
      </c>
      <c r="B8" t="s">
        <v>141</v>
      </c>
      <c r="C8" t="s">
        <v>93</v>
      </c>
      <c r="D8" t="s">
        <v>51</v>
      </c>
      <c r="E8" t="s">
        <v>92</v>
      </c>
      <c r="F8" s="10">
        <v>0</v>
      </c>
      <c r="G8" s="16">
        <v>1</v>
      </c>
      <c r="H8" s="16" t="s">
        <v>87</v>
      </c>
      <c r="I8" s="16">
        <v>0</v>
      </c>
      <c r="J8" s="16" t="s">
        <v>8</v>
      </c>
      <c r="K8">
        <v>0</v>
      </c>
      <c r="L8">
        <v>0</v>
      </c>
      <c r="M8">
        <v>0</v>
      </c>
      <c r="N8">
        <v>0</v>
      </c>
      <c r="O8" s="1" t="s">
        <v>74</v>
      </c>
      <c r="P8">
        <v>5</v>
      </c>
      <c r="Q8">
        <v>5</v>
      </c>
      <c r="R8">
        <v>3</v>
      </c>
      <c r="S8">
        <v>2</v>
      </c>
      <c r="T8">
        <v>3</v>
      </c>
      <c r="U8">
        <v>1</v>
      </c>
      <c r="V8">
        <v>16</v>
      </c>
      <c r="W8" t="s">
        <v>102</v>
      </c>
      <c r="X8">
        <v>8</v>
      </c>
      <c r="Y8" t="s">
        <v>104</v>
      </c>
      <c r="Z8" s="10" t="s">
        <v>36</v>
      </c>
      <c r="AA8" t="s">
        <v>8</v>
      </c>
      <c r="AB8" t="s">
        <v>8</v>
      </c>
      <c r="AC8" t="s">
        <v>8</v>
      </c>
      <c r="AD8" s="1">
        <v>32768</v>
      </c>
      <c r="AE8" t="s">
        <v>8</v>
      </c>
      <c r="AF8" t="s">
        <v>8</v>
      </c>
      <c r="AG8" t="s">
        <v>35</v>
      </c>
      <c r="AH8" s="10">
        <v>125</v>
      </c>
      <c r="AI8">
        <v>1169</v>
      </c>
      <c r="AJ8">
        <v>414</v>
      </c>
      <c r="AK8" s="1">
        <v>101</v>
      </c>
      <c r="AL8">
        <v>1009</v>
      </c>
      <c r="AM8">
        <v>400</v>
      </c>
      <c r="AN8" t="s">
        <v>51</v>
      </c>
      <c r="AO8" s="1">
        <v>12</v>
      </c>
      <c r="AP8">
        <v>90</v>
      </c>
      <c r="AQ8">
        <v>7</v>
      </c>
      <c r="AR8" t="s">
        <v>51</v>
      </c>
      <c r="AS8" s="10" t="s">
        <v>25</v>
      </c>
      <c r="AT8" t="s">
        <v>16</v>
      </c>
      <c r="AU8" t="s">
        <v>22</v>
      </c>
      <c r="AV8" t="s">
        <v>8</v>
      </c>
    </row>
    <row r="9" spans="1:48" x14ac:dyDescent="0.25">
      <c r="A9" t="s">
        <v>19</v>
      </c>
      <c r="B9" t="s">
        <v>141</v>
      </c>
      <c r="C9" t="s">
        <v>143</v>
      </c>
      <c r="D9" t="s">
        <v>51</v>
      </c>
      <c r="E9" t="s">
        <v>88</v>
      </c>
      <c r="F9" s="10">
        <v>0</v>
      </c>
      <c r="G9" s="16">
        <v>1</v>
      </c>
      <c r="H9" s="16" t="s">
        <v>14</v>
      </c>
      <c r="I9" s="16">
        <v>0</v>
      </c>
      <c r="J9" s="16" t="s">
        <v>8</v>
      </c>
      <c r="K9">
        <v>0</v>
      </c>
      <c r="L9">
        <v>0</v>
      </c>
      <c r="M9">
        <v>0</v>
      </c>
      <c r="N9">
        <v>0</v>
      </c>
      <c r="O9" s="1" t="s">
        <v>74</v>
      </c>
      <c r="P9">
        <v>5</v>
      </c>
      <c r="Q9">
        <v>5</v>
      </c>
      <c r="R9">
        <v>3</v>
      </c>
      <c r="S9">
        <v>2</v>
      </c>
      <c r="T9">
        <v>3</v>
      </c>
      <c r="U9">
        <v>1</v>
      </c>
      <c r="V9">
        <v>16</v>
      </c>
      <c r="W9" t="s">
        <v>102</v>
      </c>
      <c r="X9">
        <v>8</v>
      </c>
      <c r="Y9" t="s">
        <v>104</v>
      </c>
      <c r="Z9" s="10" t="s">
        <v>8</v>
      </c>
      <c r="AA9" t="s">
        <v>8</v>
      </c>
      <c r="AB9" t="s">
        <v>8</v>
      </c>
      <c r="AC9" t="s">
        <v>8</v>
      </c>
      <c r="AD9" s="1">
        <v>32768</v>
      </c>
      <c r="AE9" t="s">
        <v>8</v>
      </c>
      <c r="AF9" t="s">
        <v>8</v>
      </c>
      <c r="AG9" t="s">
        <v>35</v>
      </c>
      <c r="AH9" s="10">
        <v>125</v>
      </c>
      <c r="AI9">
        <v>1169</v>
      </c>
      <c r="AJ9">
        <v>414</v>
      </c>
      <c r="AK9" s="1">
        <f>AH9-50</f>
        <v>75</v>
      </c>
      <c r="AL9">
        <f>AI9-240</f>
        <v>929</v>
      </c>
      <c r="AM9">
        <f>AJ9-110</f>
        <v>304</v>
      </c>
      <c r="AN9" t="s">
        <v>51</v>
      </c>
      <c r="AO9" s="1">
        <f>(AH9-AK9)/2</f>
        <v>25</v>
      </c>
      <c r="AP9">
        <f>(AI9-AL9)/2</f>
        <v>120</v>
      </c>
      <c r="AQ9">
        <f>(AJ9-AM9)/2</f>
        <v>55</v>
      </c>
      <c r="AR9" t="s">
        <v>51</v>
      </c>
      <c r="AS9" s="10" t="s">
        <v>25</v>
      </c>
      <c r="AT9" t="s">
        <v>16</v>
      </c>
      <c r="AU9" t="s">
        <v>26</v>
      </c>
      <c r="AV9" t="s">
        <v>8</v>
      </c>
    </row>
    <row r="10" spans="1:48" x14ac:dyDescent="0.25">
      <c r="A10" t="s">
        <v>20</v>
      </c>
      <c r="B10" t="s">
        <v>141</v>
      </c>
      <c r="C10" t="s">
        <v>95</v>
      </c>
      <c r="D10" t="s">
        <v>51</v>
      </c>
      <c r="E10" t="s">
        <v>88</v>
      </c>
      <c r="F10" s="10">
        <v>0</v>
      </c>
      <c r="G10" s="16">
        <v>1</v>
      </c>
      <c r="H10" s="16" t="s">
        <v>14</v>
      </c>
      <c r="I10" s="16">
        <v>0</v>
      </c>
      <c r="J10" s="16" t="s">
        <v>8</v>
      </c>
      <c r="K10">
        <v>0</v>
      </c>
      <c r="L10">
        <v>0</v>
      </c>
      <c r="M10">
        <v>0</v>
      </c>
      <c r="N10">
        <v>0</v>
      </c>
      <c r="O10" s="1" t="s">
        <v>74</v>
      </c>
      <c r="P10">
        <v>5</v>
      </c>
      <c r="Q10">
        <v>5</v>
      </c>
      <c r="R10">
        <v>3</v>
      </c>
      <c r="S10">
        <v>2</v>
      </c>
      <c r="T10">
        <v>3</v>
      </c>
      <c r="U10">
        <v>1</v>
      </c>
      <c r="V10">
        <v>16</v>
      </c>
      <c r="W10" t="s">
        <v>102</v>
      </c>
      <c r="X10">
        <v>8</v>
      </c>
      <c r="Y10" t="s">
        <v>104</v>
      </c>
      <c r="Z10" s="10" t="s">
        <v>8</v>
      </c>
      <c r="AA10" t="s">
        <v>8</v>
      </c>
      <c r="AB10" t="s">
        <v>8</v>
      </c>
      <c r="AC10" t="s">
        <v>8</v>
      </c>
      <c r="AD10" s="1">
        <v>32768</v>
      </c>
      <c r="AE10" t="s">
        <v>8</v>
      </c>
      <c r="AF10" t="s">
        <v>8</v>
      </c>
      <c r="AG10" t="s">
        <v>35</v>
      </c>
      <c r="AH10" s="10">
        <v>125</v>
      </c>
      <c r="AI10">
        <v>1169</v>
      </c>
      <c r="AJ10">
        <v>414</v>
      </c>
      <c r="AK10" s="1">
        <v>72</v>
      </c>
      <c r="AL10">
        <v>928</v>
      </c>
      <c r="AM10">
        <v>304</v>
      </c>
      <c r="AN10" t="s">
        <v>51</v>
      </c>
      <c r="AO10" s="1">
        <v>24</v>
      </c>
      <c r="AP10">
        <v>120</v>
      </c>
      <c r="AQ10">
        <v>48</v>
      </c>
      <c r="AR10" t="s">
        <v>51</v>
      </c>
      <c r="AS10" s="10" t="s">
        <v>30</v>
      </c>
      <c r="AT10" t="s">
        <v>76</v>
      </c>
      <c r="AU10" t="s">
        <v>26</v>
      </c>
      <c r="AV10" t="s">
        <v>28</v>
      </c>
    </row>
    <row r="11" spans="1:48" ht="15.75" customHeight="1" x14ac:dyDescent="0.25">
      <c r="A11" t="s">
        <v>21</v>
      </c>
      <c r="B11" t="s">
        <v>141</v>
      </c>
      <c r="C11" t="s">
        <v>100</v>
      </c>
      <c r="D11" t="s">
        <v>51</v>
      </c>
      <c r="E11" t="s">
        <v>92</v>
      </c>
      <c r="F11" s="10">
        <v>0</v>
      </c>
      <c r="G11" s="16">
        <v>1</v>
      </c>
      <c r="H11" s="16" t="s">
        <v>87</v>
      </c>
      <c r="I11" s="16">
        <v>0</v>
      </c>
      <c r="J11" s="16" t="s">
        <v>8</v>
      </c>
      <c r="K11">
        <v>0</v>
      </c>
      <c r="L11">
        <v>0</v>
      </c>
      <c r="M11">
        <v>0</v>
      </c>
      <c r="N11">
        <v>0</v>
      </c>
      <c r="O11" s="1" t="s">
        <v>74</v>
      </c>
      <c r="P11">
        <v>5</v>
      </c>
      <c r="Q11">
        <v>5</v>
      </c>
      <c r="R11">
        <v>3</v>
      </c>
      <c r="S11">
        <v>2</v>
      </c>
      <c r="T11">
        <v>3</v>
      </c>
      <c r="U11">
        <v>1</v>
      </c>
      <c r="V11">
        <v>16</v>
      </c>
      <c r="W11" t="s">
        <v>102</v>
      </c>
      <c r="X11">
        <v>8</v>
      </c>
      <c r="Y11" t="s">
        <v>104</v>
      </c>
      <c r="Z11" s="10" t="s">
        <v>36</v>
      </c>
      <c r="AA11" t="s">
        <v>8</v>
      </c>
      <c r="AB11" t="s">
        <v>8</v>
      </c>
      <c r="AC11" t="s">
        <v>8</v>
      </c>
      <c r="AD11" s="1">
        <v>32768</v>
      </c>
      <c r="AE11" t="s">
        <v>8</v>
      </c>
      <c r="AF11" t="s">
        <v>8</v>
      </c>
      <c r="AG11" t="s">
        <v>35</v>
      </c>
      <c r="AH11" s="10">
        <v>125</v>
      </c>
      <c r="AI11">
        <v>1169</v>
      </c>
      <c r="AJ11">
        <v>414</v>
      </c>
      <c r="AK11" s="1">
        <v>64</v>
      </c>
      <c r="AL11">
        <v>928</v>
      </c>
      <c r="AM11">
        <v>304</v>
      </c>
      <c r="AN11" t="s">
        <v>51</v>
      </c>
      <c r="AO11" s="1">
        <v>24</v>
      </c>
      <c r="AP11">
        <v>120</v>
      </c>
      <c r="AQ11">
        <v>40</v>
      </c>
      <c r="AR11" t="s">
        <v>51</v>
      </c>
      <c r="AS11" s="10" t="s">
        <v>29</v>
      </c>
      <c r="AT11" t="s">
        <v>31</v>
      </c>
      <c r="AU11" t="s">
        <v>32</v>
      </c>
      <c r="AV11" s="3" t="s">
        <v>34</v>
      </c>
    </row>
    <row r="12" spans="1:48" x14ac:dyDescent="0.25">
      <c r="A12" t="s">
        <v>33</v>
      </c>
      <c r="B12" t="s">
        <v>141</v>
      </c>
      <c r="C12" t="s">
        <v>101</v>
      </c>
      <c r="D12" t="s">
        <v>51</v>
      </c>
      <c r="E12" t="s">
        <v>51</v>
      </c>
      <c r="F12" s="10">
        <v>0</v>
      </c>
      <c r="G12" s="16">
        <v>0</v>
      </c>
      <c r="H12" s="16" t="s">
        <v>8</v>
      </c>
      <c r="I12" s="16">
        <v>1</v>
      </c>
      <c r="J12" s="16" t="s">
        <v>163</v>
      </c>
      <c r="K12">
        <v>0</v>
      </c>
      <c r="L12">
        <v>0</v>
      </c>
      <c r="M12">
        <v>0</v>
      </c>
      <c r="N12">
        <v>1</v>
      </c>
      <c r="O12" s="1" t="s">
        <v>74</v>
      </c>
      <c r="P12">
        <v>5</v>
      </c>
      <c r="Q12">
        <v>5</v>
      </c>
      <c r="R12">
        <v>3</v>
      </c>
      <c r="S12">
        <v>2</v>
      </c>
      <c r="T12">
        <v>3</v>
      </c>
      <c r="U12">
        <v>1</v>
      </c>
      <c r="V12">
        <v>16</v>
      </c>
      <c r="W12" t="s">
        <v>102</v>
      </c>
      <c r="X12">
        <v>8</v>
      </c>
      <c r="Y12" t="s">
        <v>104</v>
      </c>
      <c r="Z12" s="10">
        <v>10135</v>
      </c>
      <c r="AA12" t="s">
        <v>8</v>
      </c>
      <c r="AB12" t="s">
        <v>8</v>
      </c>
      <c r="AC12" t="s">
        <v>8</v>
      </c>
      <c r="AD12" s="1">
        <v>32768</v>
      </c>
      <c r="AE12" t="s">
        <v>8</v>
      </c>
      <c r="AF12" t="s">
        <v>8</v>
      </c>
      <c r="AG12" t="s">
        <v>35</v>
      </c>
      <c r="AH12" s="10">
        <v>125</v>
      </c>
      <c r="AI12">
        <v>1169</v>
      </c>
      <c r="AJ12">
        <v>414</v>
      </c>
      <c r="AK12" s="1">
        <v>64</v>
      </c>
      <c r="AL12">
        <v>400</v>
      </c>
      <c r="AM12">
        <v>160</v>
      </c>
      <c r="AN12" t="s">
        <v>51</v>
      </c>
      <c r="AO12" s="1">
        <v>24</v>
      </c>
      <c r="AP12">
        <v>376</v>
      </c>
      <c r="AQ12">
        <v>120</v>
      </c>
      <c r="AR12" t="s">
        <v>51</v>
      </c>
      <c r="AS12" s="10" t="s">
        <v>29</v>
      </c>
      <c r="AT12" t="s">
        <v>31</v>
      </c>
      <c r="AU12" t="s">
        <v>8</v>
      </c>
      <c r="AV12" t="s">
        <v>8</v>
      </c>
    </row>
    <row r="13" spans="1:48" x14ac:dyDescent="0.25">
      <c r="A13" t="s">
        <v>38</v>
      </c>
      <c r="B13" t="s">
        <v>141</v>
      </c>
      <c r="C13" t="s">
        <v>42</v>
      </c>
      <c r="D13" t="s">
        <v>96</v>
      </c>
      <c r="E13" t="s">
        <v>50</v>
      </c>
      <c r="F13" s="10">
        <v>0</v>
      </c>
      <c r="G13" s="16">
        <v>1</v>
      </c>
      <c r="H13" s="16" t="s">
        <v>14</v>
      </c>
      <c r="I13" s="16">
        <v>0</v>
      </c>
      <c r="J13" s="16" t="s">
        <v>8</v>
      </c>
      <c r="K13">
        <v>0</v>
      </c>
      <c r="L13">
        <v>0</v>
      </c>
      <c r="M13">
        <v>0</v>
      </c>
      <c r="N13">
        <v>0</v>
      </c>
      <c r="O13" s="1" t="s">
        <v>74</v>
      </c>
      <c r="P13">
        <v>5</v>
      </c>
      <c r="Q13">
        <v>5</v>
      </c>
      <c r="R13">
        <v>3</v>
      </c>
      <c r="S13">
        <v>2</v>
      </c>
      <c r="T13">
        <v>3</v>
      </c>
      <c r="U13">
        <v>1</v>
      </c>
      <c r="V13">
        <v>16</v>
      </c>
      <c r="W13" t="s">
        <v>102</v>
      </c>
      <c r="X13">
        <v>8</v>
      </c>
      <c r="Y13" t="s">
        <v>104</v>
      </c>
      <c r="Z13" s="10" t="s">
        <v>8</v>
      </c>
      <c r="AA13" t="s">
        <v>8</v>
      </c>
      <c r="AB13" t="s">
        <v>8</v>
      </c>
      <c r="AC13" t="s">
        <v>8</v>
      </c>
      <c r="AD13" s="1">
        <v>32768</v>
      </c>
      <c r="AE13" t="s">
        <v>8</v>
      </c>
      <c r="AF13" t="s">
        <v>8</v>
      </c>
      <c r="AG13" t="s">
        <v>35</v>
      </c>
      <c r="AH13" s="10">
        <v>125</v>
      </c>
      <c r="AI13">
        <v>1169</v>
      </c>
      <c r="AJ13">
        <v>414</v>
      </c>
      <c r="AK13" s="1">
        <v>72</v>
      </c>
      <c r="AL13">
        <v>408</v>
      </c>
      <c r="AM13">
        <v>168</v>
      </c>
      <c r="AN13" t="s">
        <v>51</v>
      </c>
      <c r="AO13" s="1">
        <v>24</v>
      </c>
      <c r="AP13">
        <v>376</v>
      </c>
      <c r="AQ13">
        <v>120</v>
      </c>
      <c r="AR13" t="s">
        <v>51</v>
      </c>
      <c r="AS13" s="10" t="s">
        <v>37</v>
      </c>
      <c r="AT13" t="s">
        <v>31</v>
      </c>
      <c r="AU13" t="s">
        <v>41</v>
      </c>
      <c r="AV13" t="s">
        <v>28</v>
      </c>
    </row>
    <row r="14" spans="1:48" x14ac:dyDescent="0.25">
      <c r="A14" t="s">
        <v>46</v>
      </c>
      <c r="B14" t="s">
        <v>141</v>
      </c>
      <c r="C14" t="s">
        <v>43</v>
      </c>
      <c r="D14" t="s">
        <v>96</v>
      </c>
      <c r="E14" t="s">
        <v>50</v>
      </c>
      <c r="F14" s="10">
        <v>0</v>
      </c>
      <c r="G14" s="16">
        <v>1</v>
      </c>
      <c r="H14" s="16" t="s">
        <v>14</v>
      </c>
      <c r="I14" s="16">
        <v>0</v>
      </c>
      <c r="J14" s="16" t="s">
        <v>8</v>
      </c>
      <c r="K14">
        <v>0</v>
      </c>
      <c r="L14">
        <v>0</v>
      </c>
      <c r="M14">
        <v>0</v>
      </c>
      <c r="N14">
        <v>0</v>
      </c>
      <c r="O14" s="1" t="s">
        <v>74</v>
      </c>
      <c r="P14">
        <v>5</v>
      </c>
      <c r="Q14">
        <v>5</v>
      </c>
      <c r="R14">
        <v>3</v>
      </c>
      <c r="S14">
        <v>2</v>
      </c>
      <c r="T14">
        <v>3</v>
      </c>
      <c r="U14">
        <v>1</v>
      </c>
      <c r="V14">
        <v>16</v>
      </c>
      <c r="W14" t="s">
        <v>102</v>
      </c>
      <c r="X14">
        <v>8</v>
      </c>
      <c r="Y14" t="s">
        <v>104</v>
      </c>
      <c r="Z14" s="10" t="s">
        <v>8</v>
      </c>
      <c r="AA14" t="s">
        <v>8</v>
      </c>
      <c r="AB14" t="s">
        <v>8</v>
      </c>
      <c r="AC14" t="s">
        <v>8</v>
      </c>
      <c r="AD14" s="1">
        <v>32768</v>
      </c>
      <c r="AE14" t="s">
        <v>8</v>
      </c>
      <c r="AF14" t="s">
        <v>8</v>
      </c>
      <c r="AG14" t="s">
        <v>35</v>
      </c>
      <c r="AH14" s="10">
        <v>125</v>
      </c>
      <c r="AI14">
        <v>1169</v>
      </c>
      <c r="AJ14">
        <v>414</v>
      </c>
      <c r="AK14" s="1">
        <v>72</v>
      </c>
      <c r="AL14">
        <v>408</v>
      </c>
      <c r="AM14">
        <v>168</v>
      </c>
      <c r="AN14" t="s">
        <v>51</v>
      </c>
      <c r="AO14" s="1">
        <v>16</v>
      </c>
      <c r="AP14">
        <v>368</v>
      </c>
      <c r="AQ14">
        <v>112</v>
      </c>
      <c r="AR14" t="s">
        <v>51</v>
      </c>
      <c r="AS14" s="10" t="s">
        <v>37</v>
      </c>
      <c r="AT14" t="s">
        <v>49</v>
      </c>
      <c r="AU14" t="s">
        <v>41</v>
      </c>
      <c r="AV14" t="s">
        <v>28</v>
      </c>
    </row>
    <row r="15" spans="1:48" x14ac:dyDescent="0.25">
      <c r="A15" t="s">
        <v>47</v>
      </c>
      <c r="B15" t="s">
        <v>141</v>
      </c>
      <c r="C15" t="s">
        <v>44</v>
      </c>
      <c r="D15" t="s">
        <v>97</v>
      </c>
      <c r="E15" t="s">
        <v>51</v>
      </c>
      <c r="F15" s="10">
        <v>0</v>
      </c>
      <c r="G15" s="16">
        <v>0</v>
      </c>
      <c r="H15" s="16" t="s">
        <v>8</v>
      </c>
      <c r="I15" s="16">
        <v>1</v>
      </c>
      <c r="J15" s="16" t="s">
        <v>163</v>
      </c>
      <c r="K15">
        <v>0</v>
      </c>
      <c r="L15">
        <v>0</v>
      </c>
      <c r="M15">
        <v>0</v>
      </c>
      <c r="N15">
        <v>1</v>
      </c>
      <c r="O15" s="1" t="s">
        <v>74</v>
      </c>
      <c r="P15">
        <v>5</v>
      </c>
      <c r="Q15">
        <v>5</v>
      </c>
      <c r="R15">
        <v>3</v>
      </c>
      <c r="S15">
        <v>2</v>
      </c>
      <c r="T15">
        <v>3</v>
      </c>
      <c r="U15">
        <v>1</v>
      </c>
      <c r="V15">
        <v>16</v>
      </c>
      <c r="W15" t="s">
        <v>102</v>
      </c>
      <c r="X15">
        <v>8</v>
      </c>
      <c r="Y15" t="s">
        <v>104</v>
      </c>
      <c r="Z15" s="10">
        <v>13843</v>
      </c>
      <c r="AA15" t="s">
        <v>8</v>
      </c>
      <c r="AB15" t="s">
        <v>8</v>
      </c>
      <c r="AC15" t="s">
        <v>8</v>
      </c>
      <c r="AD15" s="1">
        <v>32768</v>
      </c>
      <c r="AE15" t="s">
        <v>8</v>
      </c>
      <c r="AF15" t="s">
        <v>8</v>
      </c>
      <c r="AG15" t="s">
        <v>35</v>
      </c>
      <c r="AH15" s="10">
        <v>125</v>
      </c>
      <c r="AI15">
        <v>1169</v>
      </c>
      <c r="AJ15">
        <v>414</v>
      </c>
      <c r="AK15" s="1">
        <v>80</v>
      </c>
      <c r="AL15">
        <v>416</v>
      </c>
      <c r="AM15">
        <v>176</v>
      </c>
      <c r="AN15" t="s">
        <v>51</v>
      </c>
      <c r="AO15" s="1">
        <v>8</v>
      </c>
      <c r="AP15">
        <v>376</v>
      </c>
      <c r="AQ15">
        <v>104</v>
      </c>
      <c r="AR15" t="s">
        <v>51</v>
      </c>
      <c r="AS15" s="10" t="s">
        <v>29</v>
      </c>
      <c r="AT15" t="s">
        <v>31</v>
      </c>
      <c r="AU15" t="s">
        <v>8</v>
      </c>
      <c r="AV15" t="s">
        <v>8</v>
      </c>
    </row>
    <row r="16" spans="1:48" s="7" customFormat="1" x14ac:dyDescent="0.25">
      <c r="A16" s="7" t="s">
        <v>48</v>
      </c>
      <c r="B16" s="7" t="s">
        <v>141</v>
      </c>
      <c r="C16" s="7" t="s">
        <v>45</v>
      </c>
      <c r="D16" s="7" t="s">
        <v>97</v>
      </c>
      <c r="E16" s="7" t="s">
        <v>51</v>
      </c>
      <c r="F16" s="11">
        <v>0</v>
      </c>
      <c r="G16" s="7">
        <v>0</v>
      </c>
      <c r="H16" s="7" t="s">
        <v>8</v>
      </c>
      <c r="I16" s="7">
        <v>1</v>
      </c>
      <c r="J16" s="17" t="s">
        <v>163</v>
      </c>
      <c r="K16" s="7">
        <v>0</v>
      </c>
      <c r="L16" s="7">
        <v>0</v>
      </c>
      <c r="M16" s="7">
        <v>0</v>
      </c>
      <c r="N16" s="7">
        <v>1</v>
      </c>
      <c r="O16" s="8" t="s">
        <v>74</v>
      </c>
      <c r="P16" s="7">
        <v>5</v>
      </c>
      <c r="Q16" s="7">
        <v>5</v>
      </c>
      <c r="R16" s="7">
        <v>3</v>
      </c>
      <c r="S16" s="7">
        <v>2</v>
      </c>
      <c r="T16" s="7">
        <v>3</v>
      </c>
      <c r="U16" s="7">
        <v>1</v>
      </c>
      <c r="V16" s="7">
        <v>16</v>
      </c>
      <c r="W16" s="7" t="s">
        <v>102</v>
      </c>
      <c r="X16" s="7">
        <v>8</v>
      </c>
      <c r="Y16" s="7" t="s">
        <v>104</v>
      </c>
      <c r="Z16" s="11">
        <v>13843</v>
      </c>
      <c r="AA16" s="7" t="s">
        <v>8</v>
      </c>
      <c r="AB16" s="7" t="s">
        <v>8</v>
      </c>
      <c r="AC16" s="7" t="s">
        <v>8</v>
      </c>
      <c r="AD16" s="8">
        <v>32768</v>
      </c>
      <c r="AE16" s="7" t="s">
        <v>8</v>
      </c>
      <c r="AF16" s="7" t="s">
        <v>8</v>
      </c>
      <c r="AG16" s="7" t="s">
        <v>35</v>
      </c>
      <c r="AH16" s="11">
        <v>125</v>
      </c>
      <c r="AI16" s="7">
        <v>1169</v>
      </c>
      <c r="AJ16" s="7">
        <v>414</v>
      </c>
      <c r="AK16" s="8">
        <v>80</v>
      </c>
      <c r="AL16" s="7">
        <v>416</v>
      </c>
      <c r="AM16" s="7">
        <v>176</v>
      </c>
      <c r="AN16" s="7" t="s">
        <v>51</v>
      </c>
      <c r="AO16" s="8">
        <v>16</v>
      </c>
      <c r="AP16" s="7">
        <v>368</v>
      </c>
      <c r="AQ16" s="7">
        <v>112</v>
      </c>
      <c r="AR16" s="7" t="s">
        <v>51</v>
      </c>
      <c r="AS16" s="11" t="s">
        <v>70</v>
      </c>
      <c r="AT16" s="7" t="s">
        <v>49</v>
      </c>
      <c r="AU16" s="7" t="s">
        <v>8</v>
      </c>
      <c r="AV16" s="7" t="s">
        <v>8</v>
      </c>
    </row>
    <row r="17" spans="1:48" x14ac:dyDescent="0.25">
      <c r="A17" t="s">
        <v>52</v>
      </c>
      <c r="B17" t="s">
        <v>141</v>
      </c>
      <c r="C17" t="s">
        <v>64</v>
      </c>
      <c r="D17" t="s">
        <v>94</v>
      </c>
      <c r="E17" t="s">
        <v>68</v>
      </c>
      <c r="F17" s="10">
        <v>0</v>
      </c>
      <c r="G17" s="16">
        <v>0</v>
      </c>
      <c r="H17" s="16" t="s">
        <v>8</v>
      </c>
      <c r="I17" s="16">
        <v>1</v>
      </c>
      <c r="J17" s="16" t="s">
        <v>162</v>
      </c>
      <c r="K17">
        <v>0</v>
      </c>
      <c r="L17">
        <v>0</v>
      </c>
      <c r="M17">
        <v>0</v>
      </c>
      <c r="N17">
        <v>1</v>
      </c>
      <c r="O17" s="1" t="s">
        <v>74</v>
      </c>
      <c r="P17">
        <v>5</v>
      </c>
      <c r="Q17" s="5">
        <v>10</v>
      </c>
      <c r="R17">
        <v>3</v>
      </c>
      <c r="S17">
        <v>2</v>
      </c>
      <c r="T17">
        <v>3</v>
      </c>
      <c r="U17">
        <v>1</v>
      </c>
      <c r="V17">
        <v>16</v>
      </c>
      <c r="W17" t="s">
        <v>102</v>
      </c>
      <c r="X17">
        <v>8</v>
      </c>
      <c r="Y17" t="s">
        <v>104</v>
      </c>
      <c r="Z17" s="10">
        <v>10135</v>
      </c>
      <c r="AA17" t="s">
        <v>8</v>
      </c>
      <c r="AB17" t="s">
        <v>8</v>
      </c>
      <c r="AC17" t="s">
        <v>8</v>
      </c>
      <c r="AD17" s="1">
        <v>32768</v>
      </c>
      <c r="AE17" t="s">
        <v>8</v>
      </c>
      <c r="AF17" t="s">
        <v>8</v>
      </c>
      <c r="AG17" t="s">
        <v>35</v>
      </c>
      <c r="AH17" s="10">
        <v>125</v>
      </c>
      <c r="AI17">
        <v>1169</v>
      </c>
      <c r="AJ17">
        <v>414</v>
      </c>
      <c r="AK17" s="1">
        <v>64</v>
      </c>
      <c r="AL17">
        <v>400</v>
      </c>
      <c r="AM17">
        <v>160</v>
      </c>
      <c r="AN17" t="s">
        <v>51</v>
      </c>
      <c r="AO17" s="4">
        <v>8</v>
      </c>
      <c r="AP17">
        <v>368</v>
      </c>
      <c r="AQ17">
        <v>96</v>
      </c>
      <c r="AR17" t="s">
        <v>51</v>
      </c>
      <c r="AS17" s="10" t="s">
        <v>70</v>
      </c>
      <c r="AT17" t="s">
        <v>78</v>
      </c>
      <c r="AU17" t="s">
        <v>8</v>
      </c>
      <c r="AV17" t="s">
        <v>8</v>
      </c>
    </row>
    <row r="18" spans="1:48" x14ac:dyDescent="0.25">
      <c r="A18" t="s">
        <v>53</v>
      </c>
      <c r="B18" t="s">
        <v>141</v>
      </c>
      <c r="C18" t="s">
        <v>64</v>
      </c>
      <c r="D18" t="s">
        <v>98</v>
      </c>
      <c r="E18" t="s">
        <v>51</v>
      </c>
      <c r="F18" s="10">
        <v>0</v>
      </c>
      <c r="G18" s="16">
        <v>0</v>
      </c>
      <c r="H18" s="16" t="s">
        <v>8</v>
      </c>
      <c r="I18" s="16">
        <v>1</v>
      </c>
      <c r="J18" s="16" t="s">
        <v>162</v>
      </c>
      <c r="K18">
        <v>0</v>
      </c>
      <c r="L18">
        <v>0</v>
      </c>
      <c r="M18">
        <v>0</v>
      </c>
      <c r="N18">
        <v>1</v>
      </c>
      <c r="O18" s="1" t="s">
        <v>74</v>
      </c>
      <c r="P18">
        <v>5</v>
      </c>
      <c r="Q18">
        <v>5</v>
      </c>
      <c r="R18">
        <v>3</v>
      </c>
      <c r="S18">
        <v>2</v>
      </c>
      <c r="T18">
        <v>3</v>
      </c>
      <c r="U18">
        <v>1</v>
      </c>
      <c r="V18">
        <v>16</v>
      </c>
      <c r="W18" t="s">
        <v>102</v>
      </c>
      <c r="X18">
        <v>8</v>
      </c>
      <c r="Y18" t="s">
        <v>104</v>
      </c>
      <c r="Z18" s="10">
        <v>10135</v>
      </c>
      <c r="AA18" t="s">
        <v>8</v>
      </c>
      <c r="AB18" t="s">
        <v>8</v>
      </c>
      <c r="AC18" t="s">
        <v>8</v>
      </c>
      <c r="AD18" s="1">
        <v>32768</v>
      </c>
      <c r="AE18" t="s">
        <v>8</v>
      </c>
      <c r="AF18" t="s">
        <v>8</v>
      </c>
      <c r="AG18" t="s">
        <v>35</v>
      </c>
      <c r="AH18" s="10">
        <v>125</v>
      </c>
      <c r="AI18">
        <v>1169</v>
      </c>
      <c r="AJ18">
        <v>414</v>
      </c>
      <c r="AK18" s="1">
        <v>64</v>
      </c>
      <c r="AL18">
        <v>400</v>
      </c>
      <c r="AM18">
        <v>160</v>
      </c>
      <c r="AN18" t="s">
        <v>51</v>
      </c>
      <c r="AO18" s="1">
        <v>24</v>
      </c>
      <c r="AP18">
        <v>384</v>
      </c>
      <c r="AQ18">
        <v>120</v>
      </c>
      <c r="AR18" t="s">
        <v>51</v>
      </c>
      <c r="AS18" s="10" t="s">
        <v>70</v>
      </c>
      <c r="AT18" t="s">
        <v>75</v>
      </c>
      <c r="AU18" t="s">
        <v>8</v>
      </c>
      <c r="AV18" t="s">
        <v>8</v>
      </c>
    </row>
    <row r="19" spans="1:48" x14ac:dyDescent="0.25">
      <c r="A19" t="s">
        <v>54</v>
      </c>
      <c r="B19" t="s">
        <v>141</v>
      </c>
      <c r="C19" t="s">
        <v>65</v>
      </c>
      <c r="D19" t="s">
        <v>99</v>
      </c>
      <c r="E19" t="s">
        <v>51</v>
      </c>
      <c r="F19" s="10">
        <v>0</v>
      </c>
      <c r="G19" s="16">
        <v>0</v>
      </c>
      <c r="H19" s="16" t="s">
        <v>8</v>
      </c>
      <c r="I19" s="16">
        <v>1</v>
      </c>
      <c r="J19" s="16" t="s">
        <v>162</v>
      </c>
      <c r="K19">
        <v>0</v>
      </c>
      <c r="L19">
        <v>0</v>
      </c>
      <c r="M19">
        <v>0</v>
      </c>
      <c r="N19">
        <v>1</v>
      </c>
      <c r="O19" s="1" t="s">
        <v>74</v>
      </c>
      <c r="P19">
        <v>5</v>
      </c>
      <c r="Q19">
        <v>5</v>
      </c>
      <c r="R19">
        <v>3</v>
      </c>
      <c r="S19">
        <v>2</v>
      </c>
      <c r="T19">
        <v>3</v>
      </c>
      <c r="U19">
        <v>1</v>
      </c>
      <c r="V19">
        <v>16</v>
      </c>
      <c r="W19" t="s">
        <v>102</v>
      </c>
      <c r="X19">
        <v>8</v>
      </c>
      <c r="Y19" t="s">
        <v>104</v>
      </c>
      <c r="Z19" s="10">
        <v>10999</v>
      </c>
      <c r="AA19" t="s">
        <v>8</v>
      </c>
      <c r="AB19" t="s">
        <v>8</v>
      </c>
      <c r="AC19" t="s">
        <v>8</v>
      </c>
      <c r="AD19" s="1">
        <v>32768</v>
      </c>
      <c r="AE19" t="s">
        <v>8</v>
      </c>
      <c r="AF19" t="s">
        <v>8</v>
      </c>
      <c r="AG19" t="s">
        <v>35</v>
      </c>
      <c r="AH19" s="10">
        <v>125</v>
      </c>
      <c r="AI19">
        <v>1169</v>
      </c>
      <c r="AJ19">
        <v>414</v>
      </c>
      <c r="AK19" s="1">
        <v>64</v>
      </c>
      <c r="AL19">
        <v>400</v>
      </c>
      <c r="AM19">
        <v>176</v>
      </c>
      <c r="AN19" t="s">
        <v>51</v>
      </c>
      <c r="AO19" s="1">
        <v>24</v>
      </c>
      <c r="AP19">
        <v>384</v>
      </c>
      <c r="AQ19">
        <v>112</v>
      </c>
      <c r="AR19" t="s">
        <v>51</v>
      </c>
      <c r="AS19" s="10" t="s">
        <v>70</v>
      </c>
      <c r="AT19" t="s">
        <v>75</v>
      </c>
      <c r="AU19" t="s">
        <v>8</v>
      </c>
      <c r="AV19" t="s">
        <v>8</v>
      </c>
    </row>
    <row r="20" spans="1:48" x14ac:dyDescent="0.25">
      <c r="A20" t="s">
        <v>60</v>
      </c>
      <c r="B20" t="s">
        <v>141</v>
      </c>
      <c r="C20" t="s">
        <v>65</v>
      </c>
      <c r="D20" t="s">
        <v>99</v>
      </c>
      <c r="E20" t="s">
        <v>51</v>
      </c>
      <c r="F20" s="10">
        <v>0</v>
      </c>
      <c r="G20" s="16">
        <v>0</v>
      </c>
      <c r="H20" s="16" t="s">
        <v>8</v>
      </c>
      <c r="I20" s="16">
        <v>1</v>
      </c>
      <c r="J20" s="16" t="s">
        <v>162</v>
      </c>
      <c r="K20">
        <v>0</v>
      </c>
      <c r="L20">
        <v>0</v>
      </c>
      <c r="M20">
        <v>0</v>
      </c>
      <c r="N20">
        <v>1</v>
      </c>
      <c r="O20" s="1" t="s">
        <v>74</v>
      </c>
      <c r="P20">
        <v>5</v>
      </c>
      <c r="Q20">
        <v>5</v>
      </c>
      <c r="R20">
        <v>3</v>
      </c>
      <c r="S20">
        <v>2</v>
      </c>
      <c r="T20">
        <v>3</v>
      </c>
      <c r="U20">
        <v>1</v>
      </c>
      <c r="V20">
        <v>16</v>
      </c>
      <c r="W20" t="s">
        <v>102</v>
      </c>
      <c r="X20">
        <v>8</v>
      </c>
      <c r="Y20" t="s">
        <v>104</v>
      </c>
      <c r="Z20" s="10">
        <v>11843</v>
      </c>
      <c r="AA20" t="s">
        <v>8</v>
      </c>
      <c r="AB20" t="s">
        <v>8</v>
      </c>
      <c r="AC20" t="s">
        <v>8</v>
      </c>
      <c r="AD20" s="1">
        <v>32768</v>
      </c>
      <c r="AE20" t="s">
        <v>8</v>
      </c>
      <c r="AF20" t="s">
        <v>8</v>
      </c>
      <c r="AG20" t="s">
        <v>35</v>
      </c>
      <c r="AH20" s="10">
        <v>125</v>
      </c>
      <c r="AI20">
        <v>1169</v>
      </c>
      <c r="AJ20">
        <v>414</v>
      </c>
      <c r="AK20" s="1">
        <v>64</v>
      </c>
      <c r="AL20">
        <v>400</v>
      </c>
      <c r="AM20">
        <v>192</v>
      </c>
      <c r="AN20" t="s">
        <v>51</v>
      </c>
      <c r="AO20" s="1">
        <v>24</v>
      </c>
      <c r="AP20">
        <v>384</v>
      </c>
      <c r="AQ20">
        <v>104</v>
      </c>
      <c r="AR20" t="s">
        <v>51</v>
      </c>
      <c r="AS20" s="10" t="s">
        <v>70</v>
      </c>
      <c r="AT20" t="s">
        <v>75</v>
      </c>
      <c r="AU20" t="s">
        <v>8</v>
      </c>
      <c r="AV20" t="s">
        <v>8</v>
      </c>
    </row>
    <row r="21" spans="1:48" x14ac:dyDescent="0.25">
      <c r="A21" t="s">
        <v>61</v>
      </c>
      <c r="B21" t="s">
        <v>141</v>
      </c>
      <c r="C21" t="s">
        <v>66</v>
      </c>
      <c r="D21" t="s">
        <v>99</v>
      </c>
      <c r="E21" t="s">
        <v>51</v>
      </c>
      <c r="F21" s="10">
        <v>0</v>
      </c>
      <c r="G21" s="16">
        <v>0</v>
      </c>
      <c r="H21" s="16" t="s">
        <v>8</v>
      </c>
      <c r="I21" s="16">
        <v>1</v>
      </c>
      <c r="J21" s="16" t="s">
        <v>162</v>
      </c>
      <c r="K21">
        <v>0</v>
      </c>
      <c r="L21">
        <v>0</v>
      </c>
      <c r="M21">
        <v>0</v>
      </c>
      <c r="N21">
        <v>1</v>
      </c>
      <c r="O21" s="1" t="s">
        <v>74</v>
      </c>
      <c r="P21">
        <v>5</v>
      </c>
      <c r="Q21">
        <v>5</v>
      </c>
      <c r="R21">
        <v>3</v>
      </c>
      <c r="S21">
        <v>2</v>
      </c>
      <c r="T21">
        <v>3</v>
      </c>
      <c r="U21">
        <v>1</v>
      </c>
      <c r="V21">
        <v>16</v>
      </c>
      <c r="W21" t="s">
        <v>102</v>
      </c>
      <c r="X21">
        <v>8</v>
      </c>
      <c r="Y21" t="s">
        <v>104</v>
      </c>
      <c r="Z21" s="10">
        <v>10473</v>
      </c>
      <c r="AA21" t="s">
        <v>8</v>
      </c>
      <c r="AB21" t="s">
        <v>8</v>
      </c>
      <c r="AC21" t="s">
        <v>8</v>
      </c>
      <c r="AD21" s="1">
        <v>32768</v>
      </c>
      <c r="AE21" t="s">
        <v>8</v>
      </c>
      <c r="AF21" t="s">
        <v>8</v>
      </c>
      <c r="AG21" t="s">
        <v>35</v>
      </c>
      <c r="AH21" s="10">
        <v>125</v>
      </c>
      <c r="AI21">
        <v>1169</v>
      </c>
      <c r="AJ21">
        <v>414</v>
      </c>
      <c r="AK21" s="1">
        <v>64</v>
      </c>
      <c r="AL21">
        <v>416</v>
      </c>
      <c r="AM21">
        <v>160</v>
      </c>
      <c r="AN21" t="s">
        <v>51</v>
      </c>
      <c r="AO21" s="1">
        <v>24</v>
      </c>
      <c r="AP21">
        <v>376</v>
      </c>
      <c r="AQ21">
        <v>120</v>
      </c>
      <c r="AR21" t="s">
        <v>51</v>
      </c>
      <c r="AS21" s="10" t="s">
        <v>70</v>
      </c>
      <c r="AT21" t="s">
        <v>75</v>
      </c>
      <c r="AU21" t="s">
        <v>8</v>
      </c>
      <c r="AV21" t="s">
        <v>8</v>
      </c>
    </row>
    <row r="22" spans="1:48" x14ac:dyDescent="0.25">
      <c r="A22" t="s">
        <v>62</v>
      </c>
      <c r="B22" t="s">
        <v>141</v>
      </c>
      <c r="C22" t="s">
        <v>66</v>
      </c>
      <c r="D22" t="s">
        <v>99</v>
      </c>
      <c r="E22" t="s">
        <v>51</v>
      </c>
      <c r="F22" s="10">
        <v>0</v>
      </c>
      <c r="G22" s="16">
        <v>0</v>
      </c>
      <c r="H22" s="16" t="s">
        <v>8</v>
      </c>
      <c r="I22" s="16">
        <v>1</v>
      </c>
      <c r="J22" s="16" t="s">
        <v>162</v>
      </c>
      <c r="K22">
        <v>0</v>
      </c>
      <c r="L22">
        <v>0</v>
      </c>
      <c r="M22">
        <v>0</v>
      </c>
      <c r="N22">
        <v>1</v>
      </c>
      <c r="O22" s="1" t="s">
        <v>74</v>
      </c>
      <c r="P22">
        <v>5</v>
      </c>
      <c r="Q22">
        <v>5</v>
      </c>
      <c r="R22">
        <v>3</v>
      </c>
      <c r="S22">
        <v>2</v>
      </c>
      <c r="T22">
        <v>3</v>
      </c>
      <c r="U22">
        <v>1</v>
      </c>
      <c r="V22">
        <v>16</v>
      </c>
      <c r="W22" t="s">
        <v>102</v>
      </c>
      <c r="X22">
        <v>8</v>
      </c>
      <c r="Y22" t="s">
        <v>104</v>
      </c>
      <c r="Z22" s="10">
        <v>10825</v>
      </c>
      <c r="AA22" t="s">
        <v>8</v>
      </c>
      <c r="AB22" t="s">
        <v>8</v>
      </c>
      <c r="AC22" t="s">
        <v>8</v>
      </c>
      <c r="AD22" s="1">
        <v>32768</v>
      </c>
      <c r="AE22" t="s">
        <v>8</v>
      </c>
      <c r="AF22" t="s">
        <v>8</v>
      </c>
      <c r="AG22" t="s">
        <v>35</v>
      </c>
      <c r="AH22" s="10">
        <v>125</v>
      </c>
      <c r="AI22">
        <v>1169</v>
      </c>
      <c r="AJ22">
        <v>414</v>
      </c>
      <c r="AK22" s="1">
        <v>64</v>
      </c>
      <c r="AL22">
        <v>432</v>
      </c>
      <c r="AM22">
        <v>160</v>
      </c>
      <c r="AN22" t="s">
        <v>51</v>
      </c>
      <c r="AO22" s="1">
        <v>24</v>
      </c>
      <c r="AP22">
        <v>368</v>
      </c>
      <c r="AQ22">
        <v>120</v>
      </c>
      <c r="AR22" t="s">
        <v>51</v>
      </c>
      <c r="AS22" s="10" t="s">
        <v>70</v>
      </c>
      <c r="AT22" t="s">
        <v>75</v>
      </c>
      <c r="AU22" t="s">
        <v>8</v>
      </c>
      <c r="AV22" t="s">
        <v>8</v>
      </c>
    </row>
    <row r="23" spans="1:48" x14ac:dyDescent="0.25">
      <c r="A23" t="s">
        <v>63</v>
      </c>
      <c r="B23" t="s">
        <v>141</v>
      </c>
      <c r="C23" t="s">
        <v>67</v>
      </c>
      <c r="D23" t="s">
        <v>99</v>
      </c>
      <c r="E23" t="s">
        <v>51</v>
      </c>
      <c r="F23" s="10">
        <v>0</v>
      </c>
      <c r="G23" s="16">
        <v>0</v>
      </c>
      <c r="H23" s="16" t="s">
        <v>8</v>
      </c>
      <c r="I23" s="16">
        <v>1</v>
      </c>
      <c r="J23" s="16" t="s">
        <v>162</v>
      </c>
      <c r="K23">
        <v>0</v>
      </c>
      <c r="L23">
        <v>0</v>
      </c>
      <c r="M23">
        <v>0</v>
      </c>
      <c r="N23">
        <v>1</v>
      </c>
      <c r="O23" s="1" t="s">
        <v>74</v>
      </c>
      <c r="P23">
        <v>5</v>
      </c>
      <c r="Q23">
        <v>5</v>
      </c>
      <c r="R23">
        <v>3</v>
      </c>
      <c r="S23">
        <v>2</v>
      </c>
      <c r="T23">
        <v>3</v>
      </c>
      <c r="U23">
        <v>1</v>
      </c>
      <c r="V23">
        <v>16</v>
      </c>
      <c r="W23" t="s">
        <v>102</v>
      </c>
      <c r="X23">
        <v>8</v>
      </c>
      <c r="Y23" t="s">
        <v>104</v>
      </c>
      <c r="Z23" s="10">
        <v>12317</v>
      </c>
      <c r="AA23" t="s">
        <v>8</v>
      </c>
      <c r="AB23" t="s">
        <v>8</v>
      </c>
      <c r="AC23" t="s">
        <v>8</v>
      </c>
      <c r="AD23" s="1">
        <v>32768</v>
      </c>
      <c r="AE23" t="s">
        <v>8</v>
      </c>
      <c r="AF23" t="s">
        <v>8</v>
      </c>
      <c r="AG23" t="s">
        <v>35</v>
      </c>
      <c r="AH23" s="10">
        <v>125</v>
      </c>
      <c r="AI23">
        <v>1169</v>
      </c>
      <c r="AJ23">
        <v>414</v>
      </c>
      <c r="AK23" s="1">
        <v>80</v>
      </c>
      <c r="AL23">
        <v>400</v>
      </c>
      <c r="AM23">
        <v>160</v>
      </c>
      <c r="AN23" t="s">
        <v>51</v>
      </c>
      <c r="AO23" s="1">
        <v>16</v>
      </c>
      <c r="AP23">
        <v>384</v>
      </c>
      <c r="AQ23">
        <v>120</v>
      </c>
      <c r="AR23" t="s">
        <v>51</v>
      </c>
      <c r="AS23" s="10" t="s">
        <v>70</v>
      </c>
      <c r="AT23" t="s">
        <v>75</v>
      </c>
      <c r="AU23" t="s">
        <v>8</v>
      </c>
      <c r="AV23" t="s">
        <v>8</v>
      </c>
    </row>
    <row r="24" spans="1:48" x14ac:dyDescent="0.25">
      <c r="A24" t="s">
        <v>69</v>
      </c>
      <c r="B24" t="s">
        <v>141</v>
      </c>
      <c r="C24" t="s">
        <v>67</v>
      </c>
      <c r="D24" t="s">
        <v>99</v>
      </c>
      <c r="E24" t="s">
        <v>51</v>
      </c>
      <c r="F24" s="10">
        <v>0</v>
      </c>
      <c r="G24" s="16">
        <v>0</v>
      </c>
      <c r="H24" s="16" t="s">
        <v>8</v>
      </c>
      <c r="I24" s="16">
        <v>1</v>
      </c>
      <c r="J24" s="16" t="s">
        <v>162</v>
      </c>
      <c r="K24">
        <v>0</v>
      </c>
      <c r="L24">
        <v>0</v>
      </c>
      <c r="M24">
        <v>0</v>
      </c>
      <c r="N24">
        <v>1</v>
      </c>
      <c r="O24" s="1" t="s">
        <v>74</v>
      </c>
      <c r="P24">
        <v>5</v>
      </c>
      <c r="Q24">
        <v>5</v>
      </c>
      <c r="R24">
        <v>3</v>
      </c>
      <c r="S24">
        <v>2</v>
      </c>
      <c r="T24">
        <v>3</v>
      </c>
      <c r="U24">
        <v>1</v>
      </c>
      <c r="V24">
        <v>16</v>
      </c>
      <c r="W24" t="s">
        <v>102</v>
      </c>
      <c r="X24">
        <v>8</v>
      </c>
      <c r="Y24" t="s">
        <v>104</v>
      </c>
      <c r="Z24" s="10">
        <v>14443</v>
      </c>
      <c r="AA24" t="s">
        <v>8</v>
      </c>
      <c r="AB24" t="s">
        <v>8</v>
      </c>
      <c r="AC24" t="s">
        <v>8</v>
      </c>
      <c r="AD24" s="1">
        <v>32768</v>
      </c>
      <c r="AE24" t="s">
        <v>8</v>
      </c>
      <c r="AF24" t="s">
        <v>8</v>
      </c>
      <c r="AG24" t="s">
        <v>35</v>
      </c>
      <c r="AH24" s="10">
        <v>125</v>
      </c>
      <c r="AI24">
        <v>1169</v>
      </c>
      <c r="AJ24">
        <v>414</v>
      </c>
      <c r="AK24" s="1">
        <v>96</v>
      </c>
      <c r="AL24">
        <v>400</v>
      </c>
      <c r="AM24">
        <v>160</v>
      </c>
      <c r="AN24" t="s">
        <v>51</v>
      </c>
      <c r="AO24" s="1">
        <v>8</v>
      </c>
      <c r="AP24">
        <v>384</v>
      </c>
      <c r="AQ24">
        <v>120</v>
      </c>
      <c r="AR24" t="s">
        <v>51</v>
      </c>
      <c r="AS24" s="10" t="s">
        <v>70</v>
      </c>
      <c r="AT24" t="s">
        <v>75</v>
      </c>
      <c r="AU24" t="s">
        <v>8</v>
      </c>
      <c r="AV24" t="s">
        <v>8</v>
      </c>
    </row>
    <row r="25" spans="1:48" x14ac:dyDescent="0.25">
      <c r="A25" t="s">
        <v>107</v>
      </c>
      <c r="B25" t="s">
        <v>8</v>
      </c>
      <c r="C25" t="s">
        <v>8</v>
      </c>
      <c r="D25" t="s">
        <v>109</v>
      </c>
      <c r="E25" t="s">
        <v>110</v>
      </c>
      <c r="F25" s="10" t="s">
        <v>8</v>
      </c>
      <c r="G25" t="s">
        <v>8</v>
      </c>
      <c r="H25" s="16" t="s">
        <v>8</v>
      </c>
      <c r="I25" t="s">
        <v>8</v>
      </c>
      <c r="J25" t="s">
        <v>8</v>
      </c>
      <c r="K25" t="s">
        <v>8</v>
      </c>
      <c r="L25" t="s">
        <v>8</v>
      </c>
      <c r="M25" t="s">
        <v>8</v>
      </c>
      <c r="N25" t="s">
        <v>8</v>
      </c>
      <c r="O25" s="1" t="s">
        <v>8</v>
      </c>
      <c r="P25" t="s">
        <v>8</v>
      </c>
      <c r="Q25" t="s">
        <v>8</v>
      </c>
      <c r="R25" t="s">
        <v>8</v>
      </c>
      <c r="S25" t="s">
        <v>8</v>
      </c>
      <c r="T25" t="s">
        <v>8</v>
      </c>
      <c r="U25" t="s">
        <v>8</v>
      </c>
      <c r="V25" t="s">
        <v>8</v>
      </c>
      <c r="W25" t="s">
        <v>8</v>
      </c>
      <c r="X25" t="s">
        <v>8</v>
      </c>
      <c r="Y25" t="s">
        <v>8</v>
      </c>
      <c r="Z25" s="10" t="s">
        <v>8</v>
      </c>
      <c r="AA25" t="s">
        <v>8</v>
      </c>
      <c r="AB25" t="s">
        <v>8</v>
      </c>
      <c r="AC25" t="s">
        <v>8</v>
      </c>
      <c r="AD25" s="1" t="s">
        <v>8</v>
      </c>
      <c r="AE25" t="s">
        <v>8</v>
      </c>
      <c r="AF25" t="s">
        <v>8</v>
      </c>
      <c r="AG25" t="s">
        <v>8</v>
      </c>
      <c r="AH25" s="10" t="s">
        <v>8</v>
      </c>
      <c r="AI25" t="s">
        <v>8</v>
      </c>
      <c r="AJ25" t="s">
        <v>8</v>
      </c>
      <c r="AK25" s="1" t="s">
        <v>8</v>
      </c>
      <c r="AL25" t="s">
        <v>8</v>
      </c>
      <c r="AM25" t="s">
        <v>8</v>
      </c>
      <c r="AN25" t="s">
        <v>8</v>
      </c>
      <c r="AO25" s="1" t="s">
        <v>8</v>
      </c>
      <c r="AP25" t="s">
        <v>8</v>
      </c>
      <c r="AQ25" t="s">
        <v>8</v>
      </c>
      <c r="AR25" t="s">
        <v>8</v>
      </c>
      <c r="AS25" s="10" t="s">
        <v>8</v>
      </c>
      <c r="AT25" t="s">
        <v>8</v>
      </c>
      <c r="AU25" t="s">
        <v>8</v>
      </c>
      <c r="AV25" t="s">
        <v>8</v>
      </c>
    </row>
    <row r="26" spans="1:48" s="7" customFormat="1" x14ac:dyDescent="0.25">
      <c r="A26" s="7" t="s">
        <v>107</v>
      </c>
      <c r="B26" s="7" t="s">
        <v>8</v>
      </c>
      <c r="C26" s="7" t="s">
        <v>8</v>
      </c>
      <c r="D26" s="7" t="s">
        <v>72</v>
      </c>
      <c r="E26" s="7" t="s">
        <v>111</v>
      </c>
      <c r="F26" s="11" t="s">
        <v>8</v>
      </c>
      <c r="G26" s="7" t="s">
        <v>8</v>
      </c>
      <c r="H26" s="7" t="s">
        <v>8</v>
      </c>
      <c r="I26" s="7" t="s">
        <v>8</v>
      </c>
      <c r="J26" s="7" t="s">
        <v>8</v>
      </c>
      <c r="K26" s="7" t="s">
        <v>8</v>
      </c>
      <c r="L26" s="7" t="s">
        <v>8</v>
      </c>
      <c r="M26" s="7" t="s">
        <v>8</v>
      </c>
      <c r="N26" s="7" t="s">
        <v>8</v>
      </c>
      <c r="O26" s="8" t="s">
        <v>8</v>
      </c>
      <c r="P26" s="7" t="s">
        <v>8</v>
      </c>
      <c r="Q26" s="7" t="s">
        <v>8</v>
      </c>
      <c r="R26" s="7" t="s">
        <v>8</v>
      </c>
      <c r="S26" s="7" t="s">
        <v>8</v>
      </c>
      <c r="T26" s="7" t="s">
        <v>8</v>
      </c>
      <c r="U26" s="7" t="s">
        <v>8</v>
      </c>
      <c r="V26" s="7" t="s">
        <v>8</v>
      </c>
      <c r="W26" s="7" t="s">
        <v>8</v>
      </c>
      <c r="X26" s="7" t="s">
        <v>8</v>
      </c>
      <c r="Y26" s="7" t="s">
        <v>8</v>
      </c>
      <c r="Z26" s="11" t="s">
        <v>8</v>
      </c>
      <c r="AA26" s="7" t="s">
        <v>8</v>
      </c>
      <c r="AB26" s="7" t="s">
        <v>8</v>
      </c>
      <c r="AC26" s="7" t="s">
        <v>8</v>
      </c>
      <c r="AD26" s="8" t="s">
        <v>8</v>
      </c>
      <c r="AE26" s="7" t="s">
        <v>8</v>
      </c>
      <c r="AF26" s="7" t="s">
        <v>8</v>
      </c>
      <c r="AG26" s="7" t="s">
        <v>8</v>
      </c>
      <c r="AH26" s="11" t="s">
        <v>8</v>
      </c>
      <c r="AI26" s="7" t="s">
        <v>8</v>
      </c>
      <c r="AJ26" s="7" t="s">
        <v>8</v>
      </c>
      <c r="AK26" s="8" t="s">
        <v>8</v>
      </c>
      <c r="AL26" s="7" t="s">
        <v>8</v>
      </c>
      <c r="AM26" s="7" t="s">
        <v>8</v>
      </c>
      <c r="AN26" s="7" t="s">
        <v>8</v>
      </c>
      <c r="AO26" s="8" t="s">
        <v>8</v>
      </c>
      <c r="AP26" s="7" t="s">
        <v>8</v>
      </c>
      <c r="AQ26" s="7" t="s">
        <v>8</v>
      </c>
      <c r="AR26" s="7" t="s">
        <v>8</v>
      </c>
      <c r="AS26" s="11" t="s">
        <v>8</v>
      </c>
      <c r="AT26" s="7" t="s">
        <v>8</v>
      </c>
      <c r="AU26" s="7" t="s">
        <v>8</v>
      </c>
      <c r="AV26" s="7" t="s">
        <v>8</v>
      </c>
    </row>
    <row r="27" spans="1:48" x14ac:dyDescent="0.25">
      <c r="A27" t="s">
        <v>108</v>
      </c>
      <c r="B27" t="s">
        <v>141</v>
      </c>
      <c r="C27" t="s">
        <v>144</v>
      </c>
      <c r="D27" t="s">
        <v>116</v>
      </c>
      <c r="E27" t="s">
        <v>130</v>
      </c>
      <c r="F27" s="10">
        <v>0</v>
      </c>
      <c r="G27" s="16">
        <v>0</v>
      </c>
      <c r="H27" s="16" t="s">
        <v>8</v>
      </c>
      <c r="I27" s="16">
        <v>1</v>
      </c>
      <c r="J27" s="16" t="s">
        <v>159</v>
      </c>
      <c r="K27">
        <v>0</v>
      </c>
      <c r="L27">
        <v>0</v>
      </c>
      <c r="M27">
        <v>0</v>
      </c>
      <c r="N27">
        <v>0</v>
      </c>
      <c r="O27" s="1" t="s">
        <v>74</v>
      </c>
      <c r="P27">
        <v>5</v>
      </c>
      <c r="Q27">
        <v>5</v>
      </c>
      <c r="R27">
        <v>3</v>
      </c>
      <c r="S27">
        <v>2</v>
      </c>
      <c r="T27">
        <v>3</v>
      </c>
      <c r="U27">
        <v>1</v>
      </c>
      <c r="V27">
        <v>16</v>
      </c>
      <c r="W27" t="s">
        <v>102</v>
      </c>
      <c r="X27">
        <v>8</v>
      </c>
      <c r="Y27" t="s">
        <v>104</v>
      </c>
      <c r="Z27" s="10" t="s">
        <v>118</v>
      </c>
      <c r="AA27" t="s">
        <v>8</v>
      </c>
      <c r="AB27" t="s">
        <v>8</v>
      </c>
      <c r="AC27">
        <f t="shared" ref="AC27" si="0" xml:space="preserve"> 1508.06553301511 + 0.00210606006752809 * (AK27*AL27*AM27)</f>
        <v>83027.753778838392</v>
      </c>
      <c r="AD27" s="1">
        <v>81920</v>
      </c>
      <c r="AE27">
        <v>81049.600000000006</v>
      </c>
      <c r="AF27">
        <v>79.150000000000006</v>
      </c>
      <c r="AG27" t="s">
        <v>114</v>
      </c>
      <c r="AH27" s="10">
        <v>125</v>
      </c>
      <c r="AI27">
        <v>1169</v>
      </c>
      <c r="AJ27">
        <v>414</v>
      </c>
      <c r="AK27" s="1">
        <v>112</v>
      </c>
      <c r="AL27">
        <v>864</v>
      </c>
      <c r="AM27">
        <v>400</v>
      </c>
      <c r="AN27" t="s">
        <v>51</v>
      </c>
      <c r="AO27" s="1">
        <f xml:space="preserve"> _xlfn.FLOOR.MATH((AH27 - AK27) / 2)</f>
        <v>6</v>
      </c>
      <c r="AP27">
        <f t="shared" ref="AP27" si="1" xml:space="preserve"> _xlfn.FLOOR.MATH((AI27 - AL27) / 2)</f>
        <v>152</v>
      </c>
      <c r="AQ27">
        <f t="shared" ref="AQ27" si="2" xml:space="preserve"> _xlfn.FLOOR.MATH((AJ27 - AM27) / 2)</f>
        <v>7</v>
      </c>
      <c r="AR27" t="s">
        <v>51</v>
      </c>
      <c r="AS27" s="10" t="s">
        <v>70</v>
      </c>
      <c r="AT27" t="s">
        <v>117</v>
      </c>
      <c r="AU27" t="s">
        <v>8</v>
      </c>
      <c r="AV27" t="s">
        <v>8</v>
      </c>
    </row>
    <row r="28" spans="1:48" x14ac:dyDescent="0.25">
      <c r="A28" t="s">
        <v>113</v>
      </c>
      <c r="B28" t="s">
        <v>141</v>
      </c>
      <c r="C28" t="s">
        <v>145</v>
      </c>
      <c r="D28" t="s">
        <v>115</v>
      </c>
      <c r="E28" t="s">
        <v>131</v>
      </c>
      <c r="F28" s="10">
        <v>0</v>
      </c>
      <c r="G28" s="16">
        <v>1</v>
      </c>
      <c r="H28" s="16" t="s">
        <v>87</v>
      </c>
      <c r="I28" s="16">
        <v>0</v>
      </c>
      <c r="J28" s="16" t="s">
        <v>8</v>
      </c>
      <c r="K28">
        <v>0</v>
      </c>
      <c r="L28">
        <v>0</v>
      </c>
      <c r="M28">
        <v>0</v>
      </c>
      <c r="N28">
        <v>0</v>
      </c>
      <c r="O28" s="1" t="s">
        <v>74</v>
      </c>
      <c r="P28">
        <v>5</v>
      </c>
      <c r="Q28">
        <v>5</v>
      </c>
      <c r="R28">
        <v>3</v>
      </c>
      <c r="S28">
        <v>2</v>
      </c>
      <c r="T28">
        <v>3</v>
      </c>
      <c r="U28">
        <v>1</v>
      </c>
      <c r="V28">
        <v>16</v>
      </c>
      <c r="W28" t="s">
        <v>102</v>
      </c>
      <c r="X28">
        <v>8</v>
      </c>
      <c r="Y28" t="s">
        <v>104</v>
      </c>
      <c r="Z28" s="10" t="s">
        <v>118</v>
      </c>
      <c r="AA28">
        <v>82032.639999999999</v>
      </c>
      <c r="AB28">
        <f xml:space="preserve"> 75.58 + 4.53</f>
        <v>80.11</v>
      </c>
      <c r="AC28">
        <f t="shared" ref="AC28:AC29" si="3" xml:space="preserve"> 1508.06553301511 + 0.00210606006752809 * (AK28*AL28*AM28)</f>
        <v>81518.129922434266</v>
      </c>
      <c r="AD28" s="1">
        <v>81920</v>
      </c>
      <c r="AE28">
        <v>81049.600000000006</v>
      </c>
      <c r="AF28">
        <v>79.150000000000006</v>
      </c>
      <c r="AG28" t="s">
        <v>114</v>
      </c>
      <c r="AH28" s="10">
        <v>125</v>
      </c>
      <c r="AI28">
        <v>1169</v>
      </c>
      <c r="AJ28">
        <v>414</v>
      </c>
      <c r="AK28" s="1">
        <v>112</v>
      </c>
      <c r="AL28">
        <v>848</v>
      </c>
      <c r="AM28">
        <v>400</v>
      </c>
      <c r="AN28" t="s">
        <v>51</v>
      </c>
      <c r="AO28" s="1">
        <f xml:space="preserve"> _xlfn.FLOOR.MATH((AH28 - AK28) / 2)</f>
        <v>6</v>
      </c>
      <c r="AP28">
        <f t="shared" ref="AP28" si="4" xml:space="preserve"> _xlfn.FLOOR.MATH((AI28 - AL28) / 2)</f>
        <v>160</v>
      </c>
      <c r="AQ28">
        <f t="shared" ref="AQ28" si="5" xml:space="preserve"> _xlfn.FLOOR.MATH((AJ28 - AM28) / 2)</f>
        <v>7</v>
      </c>
      <c r="AR28" t="s">
        <v>51</v>
      </c>
      <c r="AS28" s="10" t="s">
        <v>70</v>
      </c>
      <c r="AT28" t="s">
        <v>117</v>
      </c>
      <c r="AU28" t="s">
        <v>119</v>
      </c>
      <c r="AV28" t="s">
        <v>120</v>
      </c>
    </row>
    <row r="29" spans="1:48" x14ac:dyDescent="0.25">
      <c r="A29" t="s">
        <v>129</v>
      </c>
      <c r="B29" t="s">
        <v>141</v>
      </c>
      <c r="C29" t="s">
        <v>146</v>
      </c>
      <c r="D29" t="s">
        <v>132</v>
      </c>
      <c r="E29" t="s">
        <v>138</v>
      </c>
      <c r="F29" s="10">
        <v>0</v>
      </c>
      <c r="G29" s="16">
        <v>1</v>
      </c>
      <c r="H29" s="16" t="s">
        <v>158</v>
      </c>
      <c r="I29" s="16">
        <v>0</v>
      </c>
      <c r="J29" s="16" t="s">
        <v>8</v>
      </c>
      <c r="K29" t="s">
        <v>138</v>
      </c>
      <c r="L29" t="s">
        <v>138</v>
      </c>
      <c r="M29" t="s">
        <v>138</v>
      </c>
      <c r="N29">
        <v>1</v>
      </c>
      <c r="O29" s="1" t="s">
        <v>74</v>
      </c>
      <c r="P29">
        <v>5</v>
      </c>
      <c r="Q29">
        <v>5</v>
      </c>
      <c r="R29">
        <v>3</v>
      </c>
      <c r="S29">
        <v>2</v>
      </c>
      <c r="T29">
        <v>3</v>
      </c>
      <c r="U29">
        <v>1</v>
      </c>
      <c r="V29">
        <v>16</v>
      </c>
      <c r="W29" t="s">
        <v>102</v>
      </c>
      <c r="X29">
        <v>8</v>
      </c>
      <c r="Y29" t="s">
        <v>104</v>
      </c>
      <c r="Z29" s="10">
        <v>77887</v>
      </c>
      <c r="AC29">
        <f t="shared" si="3"/>
        <v>76989.258353221856</v>
      </c>
      <c r="AD29" s="1">
        <v>81920</v>
      </c>
      <c r="AE29">
        <v>81049.600000000006</v>
      </c>
      <c r="AF29">
        <v>79.150000000000006</v>
      </c>
      <c r="AG29" t="s">
        <v>114</v>
      </c>
      <c r="AH29" s="10">
        <v>125</v>
      </c>
      <c r="AI29">
        <v>1169</v>
      </c>
      <c r="AJ29">
        <v>414</v>
      </c>
      <c r="AK29" s="1">
        <v>112</v>
      </c>
      <c r="AL29">
        <v>800</v>
      </c>
      <c r="AM29">
        <v>400</v>
      </c>
      <c r="AN29" t="s">
        <v>51</v>
      </c>
      <c r="AO29" s="1">
        <f xml:space="preserve"> _xlfn.FLOOR.MATH((AH29 - AK29) / 2)</f>
        <v>6</v>
      </c>
      <c r="AP29">
        <f t="shared" ref="AP29" si="6" xml:space="preserve"> _xlfn.FLOOR.MATH((AI29 - AL29) / 2)</f>
        <v>184</v>
      </c>
      <c r="AQ29">
        <f t="shared" ref="AQ29" si="7" xml:space="preserve"> _xlfn.FLOOR.MATH((AJ29 - AM29) / 2)</f>
        <v>7</v>
      </c>
      <c r="AR29" t="s">
        <v>51</v>
      </c>
      <c r="AS29" s="10" t="s">
        <v>127</v>
      </c>
      <c r="AT29" t="s">
        <v>128</v>
      </c>
      <c r="AU29" t="s">
        <v>138</v>
      </c>
      <c r="AV29" t="s">
        <v>138</v>
      </c>
    </row>
    <row r="30" spans="1:48" s="7" customFormat="1" x14ac:dyDescent="0.25">
      <c r="A30" s="7" t="s">
        <v>136</v>
      </c>
      <c r="B30" s="7" t="s">
        <v>8</v>
      </c>
      <c r="C30" s="7" t="s">
        <v>142</v>
      </c>
      <c r="D30" s="7" t="s">
        <v>139</v>
      </c>
      <c r="E30" s="7" t="s">
        <v>138</v>
      </c>
      <c r="F30" s="11" t="s">
        <v>8</v>
      </c>
      <c r="G30" s="7" t="s">
        <v>8</v>
      </c>
      <c r="H30" s="7" t="s">
        <v>8</v>
      </c>
      <c r="I30" s="7" t="s">
        <v>8</v>
      </c>
      <c r="J30" s="7" t="s">
        <v>8</v>
      </c>
      <c r="K30" s="7" t="s">
        <v>8</v>
      </c>
      <c r="L30" s="7" t="s">
        <v>8</v>
      </c>
      <c r="M30" s="7" t="s">
        <v>8</v>
      </c>
      <c r="N30" s="7" t="s">
        <v>8</v>
      </c>
      <c r="O30" s="8" t="s">
        <v>8</v>
      </c>
      <c r="P30" s="7" t="s">
        <v>8</v>
      </c>
      <c r="Q30" s="7" t="s">
        <v>8</v>
      </c>
      <c r="R30" s="7" t="s">
        <v>8</v>
      </c>
      <c r="S30" s="7" t="s">
        <v>8</v>
      </c>
      <c r="T30" s="7" t="s">
        <v>8</v>
      </c>
      <c r="U30" s="7" t="s">
        <v>8</v>
      </c>
      <c r="V30" s="7" t="s">
        <v>8</v>
      </c>
      <c r="W30" s="7" t="s">
        <v>8</v>
      </c>
      <c r="X30" s="7" t="s">
        <v>8</v>
      </c>
      <c r="Y30" s="7" t="s">
        <v>8</v>
      </c>
      <c r="Z30" s="11" t="s">
        <v>8</v>
      </c>
      <c r="AA30" s="7" t="s">
        <v>8</v>
      </c>
      <c r="AB30" s="7" t="s">
        <v>8</v>
      </c>
      <c r="AC30" s="7" t="s">
        <v>8</v>
      </c>
      <c r="AD30" s="8" t="s">
        <v>8</v>
      </c>
      <c r="AE30" s="7" t="s">
        <v>8</v>
      </c>
      <c r="AF30" s="7" t="s">
        <v>8</v>
      </c>
      <c r="AG30" s="7" t="s">
        <v>8</v>
      </c>
      <c r="AH30" s="11" t="s">
        <v>8</v>
      </c>
      <c r="AI30" s="7" t="s">
        <v>8</v>
      </c>
      <c r="AJ30" s="7" t="s">
        <v>8</v>
      </c>
      <c r="AK30" s="8" t="s">
        <v>8</v>
      </c>
      <c r="AL30" s="7" t="s">
        <v>8</v>
      </c>
      <c r="AM30" s="7" t="s">
        <v>8</v>
      </c>
      <c r="AN30" s="7" t="s">
        <v>8</v>
      </c>
      <c r="AO30" s="8" t="s">
        <v>8</v>
      </c>
      <c r="AP30" s="7" t="s">
        <v>8</v>
      </c>
      <c r="AQ30" s="7" t="s">
        <v>8</v>
      </c>
      <c r="AR30" s="7" t="s">
        <v>8</v>
      </c>
      <c r="AS30" s="11" t="s">
        <v>8</v>
      </c>
      <c r="AT30" s="7" t="s">
        <v>8</v>
      </c>
      <c r="AU30" s="7" t="s">
        <v>8</v>
      </c>
      <c r="AV30" s="7" t="s">
        <v>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popsicle_cell</dc:creator>
  <cp:lastModifiedBy>Daniel Markus Walther</cp:lastModifiedBy>
  <dcterms:created xsi:type="dcterms:W3CDTF">2023-08-31T12:49:07Z</dcterms:created>
  <dcterms:modified xsi:type="dcterms:W3CDTF">2023-09-06T13:20:31Z</dcterms:modified>
</cp:coreProperties>
</file>