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F6881210-4B84-4309-9FFD-504638F9C551}"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64" i="1" l="1"/>
  <c r="AS64" i="1"/>
  <c r="AR64" i="1"/>
  <c r="AI64" i="1"/>
  <c r="AH46" i="1"/>
  <c r="AH44" i="1"/>
  <c r="AH63" i="1"/>
  <c r="AH62" i="1"/>
  <c r="AH61" i="1"/>
  <c r="AH60" i="1"/>
  <c r="AH59" i="1"/>
  <c r="AH58" i="1"/>
  <c r="AH57" i="1"/>
  <c r="AH56" i="1"/>
  <c r="AH55" i="1"/>
  <c r="AH54" i="1"/>
  <c r="AH53" i="1"/>
  <c r="AH52" i="1"/>
  <c r="AH51" i="1"/>
  <c r="AH50" i="1"/>
  <c r="AH49" i="1"/>
  <c r="AH48" i="1"/>
  <c r="AH47" i="1"/>
  <c r="AH45" i="1"/>
  <c r="AH31" i="1"/>
  <c r="AH30" i="1"/>
  <c r="AH29" i="1"/>
  <c r="AH27" i="1"/>
  <c r="AH24" i="1"/>
  <c r="AH23" i="1"/>
  <c r="AH22" i="1"/>
  <c r="AH21" i="1"/>
  <c r="AH20" i="1"/>
  <c r="AH19" i="1"/>
  <c r="AH18" i="1"/>
  <c r="AH17" i="1"/>
  <c r="AH16" i="1"/>
  <c r="AH15" i="1"/>
  <c r="AH12" i="1"/>
  <c r="AH3" i="1"/>
  <c r="AR48" i="1"/>
  <c r="AS48" i="1"/>
  <c r="AT48" i="1"/>
  <c r="AR49" i="1"/>
  <c r="AS49" i="1"/>
  <c r="AT49" i="1"/>
  <c r="AR50" i="1"/>
  <c r="AS50" i="1"/>
  <c r="AT50" i="1"/>
  <c r="AR51" i="1"/>
  <c r="AS51" i="1"/>
  <c r="AT51" i="1"/>
  <c r="AR52" i="1"/>
  <c r="AS52" i="1"/>
  <c r="AT52" i="1"/>
  <c r="AR53" i="1"/>
  <c r="AS53" i="1"/>
  <c r="AT53" i="1"/>
  <c r="AR54" i="1"/>
  <c r="AS54" i="1"/>
  <c r="AT54" i="1"/>
  <c r="AR55" i="1"/>
  <c r="AS55" i="1"/>
  <c r="AT55" i="1"/>
  <c r="AR56" i="1"/>
  <c r="AS56" i="1"/>
  <c r="AT56" i="1"/>
  <c r="AR57" i="1"/>
  <c r="AS57" i="1"/>
  <c r="AT57" i="1"/>
  <c r="AR58" i="1"/>
  <c r="AS58" i="1"/>
  <c r="AT58" i="1"/>
  <c r="AR59" i="1"/>
  <c r="AS59" i="1"/>
  <c r="AT59" i="1"/>
  <c r="AR60" i="1"/>
  <c r="AS60" i="1"/>
  <c r="AT60" i="1"/>
  <c r="AR61" i="1"/>
  <c r="AS61" i="1"/>
  <c r="AT61" i="1"/>
  <c r="AR62" i="1"/>
  <c r="AS62" i="1"/>
  <c r="AT62" i="1"/>
  <c r="AR63" i="1"/>
  <c r="AS63" i="1"/>
  <c r="AT63" i="1"/>
  <c r="AT47" i="1"/>
  <c r="AS47" i="1"/>
  <c r="AR47" i="1"/>
  <c r="X63" i="1"/>
  <c r="AI63" i="1" s="1"/>
  <c r="X62" i="1"/>
  <c r="AI62" i="1" s="1"/>
  <c r="X61" i="1"/>
  <c r="AI61" i="1" s="1"/>
  <c r="X60" i="1"/>
  <c r="AI60" i="1" s="1"/>
  <c r="X59" i="1"/>
  <c r="AI59" i="1" s="1"/>
  <c r="X58" i="1"/>
  <c r="AI58" i="1" s="1"/>
  <c r="X57" i="1"/>
  <c r="AI57" i="1" s="1"/>
  <c r="X56" i="1"/>
  <c r="AI56" i="1" s="1"/>
  <c r="X55" i="1"/>
  <c r="AI55" i="1" s="1"/>
  <c r="X54" i="1"/>
  <c r="AI54" i="1" s="1"/>
  <c r="X53" i="1"/>
  <c r="AI53" i="1" s="1"/>
  <c r="X52" i="1"/>
  <c r="AI52" i="1" s="1"/>
  <c r="X51" i="1"/>
  <c r="AI51" i="1" s="1"/>
  <c r="X50" i="1"/>
  <c r="AI50" i="1" s="1"/>
  <c r="X49" i="1"/>
  <c r="AI49" i="1" s="1"/>
  <c r="X48" i="1"/>
  <c r="AI48" i="1" s="1"/>
  <c r="X47" i="1"/>
  <c r="AI47" i="1" s="1"/>
  <c r="AT46" i="1"/>
  <c r="AS46" i="1"/>
  <c r="AR46" i="1"/>
  <c r="X46" i="1"/>
  <c r="AI46" i="1" s="1"/>
  <c r="X32" i="1"/>
  <c r="X2" i="1"/>
  <c r="X45" i="1"/>
  <c r="AI45" i="1" s="1"/>
  <c r="AR45" i="1"/>
  <c r="AS45" i="1"/>
  <c r="AT45" i="1"/>
  <c r="X43" i="1"/>
  <c r="AI43" i="1" s="1"/>
  <c r="AR43" i="1"/>
  <c r="AS43" i="1"/>
  <c r="AT43" i="1"/>
  <c r="X44" i="1"/>
  <c r="AI44" i="1" s="1"/>
  <c r="AR44" i="1"/>
  <c r="AS44" i="1"/>
  <c r="AT44" i="1"/>
  <c r="X42" i="1"/>
  <c r="AI42" i="1" s="1"/>
  <c r="AR42" i="1"/>
  <c r="AS42" i="1"/>
  <c r="AT42" i="1"/>
  <c r="X40" i="1"/>
  <c r="AI40" i="1" s="1"/>
  <c r="AR40" i="1"/>
  <c r="AS40" i="1"/>
  <c r="AT40" i="1"/>
  <c r="X41" i="1"/>
  <c r="AI41" i="1" s="1"/>
  <c r="AR41" i="1"/>
  <c r="AS41" i="1"/>
  <c r="AT41" i="1"/>
  <c r="X39" i="1"/>
  <c r="AI39" i="1" s="1"/>
  <c r="AR39" i="1"/>
  <c r="AS39" i="1"/>
  <c r="AT39" i="1"/>
  <c r="X38" i="1"/>
  <c r="AI38" i="1" s="1"/>
  <c r="AR38" i="1"/>
  <c r="AS38" i="1"/>
  <c r="AT38" i="1"/>
  <c r="X37" i="1"/>
  <c r="AI37" i="1" s="1"/>
  <c r="AR37" i="1"/>
  <c r="AS37" i="1"/>
  <c r="AT37" i="1"/>
  <c r="AR36" i="1"/>
  <c r="AS36" i="1"/>
  <c r="AT36" i="1"/>
  <c r="X36" i="1"/>
  <c r="AI36" i="1" s="1"/>
  <c r="X35" i="1"/>
  <c r="AI35" i="1" s="1"/>
  <c r="AR35" i="1"/>
  <c r="AS35" i="1"/>
  <c r="AT35" i="1"/>
  <c r="AT34" i="1"/>
  <c r="AS34" i="1"/>
  <c r="AR34" i="1"/>
  <c r="AT33" i="1"/>
  <c r="AS33" i="1"/>
  <c r="AR33" i="1"/>
  <c r="AT32" i="1"/>
  <c r="AS32" i="1"/>
  <c r="AR32" i="1"/>
  <c r="AT31" i="1"/>
  <c r="AS31" i="1"/>
  <c r="AR31" i="1"/>
  <c r="AT30" i="1"/>
  <c r="AS30" i="1"/>
  <c r="AR30" i="1"/>
  <c r="X34" i="1"/>
  <c r="AI34" i="1" s="1"/>
  <c r="X33" i="1"/>
  <c r="X31" i="1"/>
  <c r="X30" i="1"/>
  <c r="X29" i="1"/>
  <c r="X28" i="1"/>
  <c r="X27" i="1"/>
  <c r="X16" i="1"/>
  <c r="X4" i="1"/>
  <c r="X24" i="1"/>
  <c r="X23" i="1"/>
  <c r="X22" i="1"/>
  <c r="X21" i="1"/>
  <c r="X20" i="1"/>
  <c r="X19" i="1"/>
  <c r="X18" i="1"/>
  <c r="X17" i="1"/>
  <c r="X15" i="1"/>
  <c r="X14" i="1"/>
  <c r="X13" i="1"/>
  <c r="X12" i="1"/>
  <c r="X11" i="1"/>
  <c r="X10" i="1"/>
  <c r="X9" i="1"/>
  <c r="X8" i="1"/>
  <c r="X7" i="1"/>
  <c r="X6" i="1"/>
  <c r="X5" i="1"/>
  <c r="X3" i="1"/>
  <c r="AI33" i="1"/>
  <c r="AI32" i="1"/>
  <c r="AI31" i="1"/>
  <c r="AI30" i="1"/>
  <c r="AI29" i="1"/>
  <c r="AR29" i="1"/>
  <c r="AS29" i="1"/>
  <c r="AT29" i="1"/>
  <c r="AI28" i="1"/>
  <c r="AR28" i="1"/>
  <c r="AS28" i="1"/>
  <c r="AT28" i="1"/>
  <c r="AI27" i="1"/>
  <c r="AR27" i="1"/>
  <c r="AS27" i="1"/>
  <c r="AT27" i="1"/>
  <c r="AP9" i="1"/>
  <c r="AT9" i="1" s="1"/>
  <c r="AO9" i="1"/>
  <c r="AS9" i="1" s="1"/>
  <c r="AN9" i="1"/>
  <c r="AR9" i="1" s="1"/>
</calcChain>
</file>

<file path=xl/sharedStrings.xml><?xml version="1.0" encoding="utf-8"?>
<sst xmlns="http://schemas.openxmlformats.org/spreadsheetml/2006/main" count="1561" uniqueCount="298">
  <si>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</si>
  <si>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</si>
  <si>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</si>
  <si>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</si>
  <si>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</si>
  <si>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</si>
  <si>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</si>
  <si>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</si>
  <si>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</si>
  <si>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</si>
  <si>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</si>
  <si>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</si>
  <si>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</si>
  <si>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</si>
  <si>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</si>
  <si>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</si>
  <si>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</si>
  <si>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</si>
  <si>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</si>
  <si>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</si>
  <si>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</si>
  <si>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</si>
  <si>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</si>
  <si>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</si>
  <si>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</si>
  <si>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</si>
  <si>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</si>
  <si>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</si>
  <si>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</si>
  <si>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</si>
  <si>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</si>
  <si>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</si>
  <si>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</si>
  <si>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</si>
  <si>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</si>
  <si>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</si>
  <si>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</si>
  <si>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</si>
  <si>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</si>
  <si>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</si>
  <si>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</si>
  <si>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</si>
  <si>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</si>
  <si>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</si>
  <si>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</si>
  <si>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</si>
  <si>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</si>
  <si>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</si>
  <si>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</si>
  <si>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</si>
  <si>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</si>
  <si>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</si>
  <si>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</si>
  <si>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</si>
  <si>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</si>
  <si>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</si>
  <si>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</si>
  <si>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</si>
  <si>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</si>
  <si>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</si>
  <si>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</si>
  <si>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</si>
  <si>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</si>
  <si>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</si>
  <si>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</si>
  <si>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</si>
  <si>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</si>
  <si>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</si>
  <si>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</si>
  <si>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</si>
  <si>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</si>
  <si>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</si>
  <si>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</si>
  <si>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</si>
  <si>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</si>
  <si>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</si>
  <si>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</si>
  <si>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</si>
  <si>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</si>
  <si>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</si>
  <si>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</si>
  <si>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</si>
  <si>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</si>
  <si>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</si>
  <si>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</si>
  <si>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</si>
  <si>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</si>
  <si>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</si>
  <si>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</si>
  <si>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</si>
  <si>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</si>
  <si>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</si>
  <si>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</si>
  <si>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</si>
  <si>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</si>
  <si>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</si>
  <si>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</si>
  <si>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</si>
  <si>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</si>
  <si>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</si>
  <si>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</si>
  <si>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</si>
  <si>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</si>
  <si>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</si>
  <si>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</si>
  <si>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</si>
  <si>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</si>
  <si>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</si>
  <si>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</si>
  <si>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</si>
  <si>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</si>
  <si>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</si>
  <si>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</si>
  <si>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</si>
  <si>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</si>
  <si>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</si>
  <si>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</si>
  <si>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</si>
  <si>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</si>
  <si>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</si>
  <si>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</si>
  <si>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</si>
  <si>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</si>
  <si>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</si>
  <si>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</si>
  <si>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</si>
  <si>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</si>
  <si>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</si>
  <si>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</si>
  <si>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</si>
  <si>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</si>
  <si>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</si>
  <si>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</si>
  <si>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</si>
  <si>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</si>
  <si>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</si>
  <si>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</si>
  <si>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</si>
  <si>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</si>
  <si>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</si>
  <si>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</si>
  <si>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</si>
  <si>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</si>
  <si>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</si>
  <si>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</si>
  <si>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</si>
  <si>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</si>
  <si>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</si>
  <si>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</si>
  <si>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</si>
  <si>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</si>
  <si>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</si>
  <si>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</si>
  <si>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</si>
  <si>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</si>
  <si>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</si>
  <si>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</si>
  <si>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</si>
  <si>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</si>
  <si>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</si>
  <si>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</si>
  <si>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</si>
  <si>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</si>
  <si>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</si>
  <si>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</si>
  <si>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</si>
  <si>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</si>
  <si>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</si>
  <si>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</si>
  <si>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</si>
  <si>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</si>
  <si>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</si>
  <si>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</si>
  <si>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</si>
  <si>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</si>
  <si>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</si>
  <si>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</si>
  <si>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</si>
  <si>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</si>
  <si>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</si>
  <si>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</si>
  <si>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</si>
  <si>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</si>
  <si>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</si>
  <si>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</si>
  <si>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</si>
  <si>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</si>
  <si>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</si>
  <si>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</si>
  <si>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</si>
  <si>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</si>
  <si>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</si>
  <si>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</si>
  <si>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</si>
  <si>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</si>
  <si>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</si>
  <si>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</si>
  <si>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</si>
  <si>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</si>
  <si>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</si>
  <si>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</si>
  <si>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</si>
  <si>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</si>
  <si>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</si>
  <si>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</si>
  <si>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</si>
  <si>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</si>
  <si>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</si>
  <si>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</si>
  <si>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</si>
  <si>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</si>
  <si>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</si>
  <si>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</si>
  <si>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</si>
  <si>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</si>
  <si>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</si>
  <si>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</si>
  <si>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</si>
  <si>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</si>
  <si>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</si>
  <si>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</si>
  <si>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</si>
  <si>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</si>
  <si>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</si>
  <si>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</si>
  <si>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</si>
  <si>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</si>
  <si>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</si>
  <si>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</si>
  <si>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</si>
  <si>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</si>
  <si>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</si>
  <si>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</si>
  <si>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</si>
  <si>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</si>
  <si>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</si>
  <si>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</si>
  <si>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</si>
  <si>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</si>
  <si>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</si>
  <si>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</si>
  <si>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</si>
  <si>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</si>
  <si>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</si>
  <si>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</si>
  <si>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</si>
  <si>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</si>
  <si>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</si>
  <si>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</si>
  <si>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</si>
  <si>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</si>
  <si>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</si>
  <si>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</si>
  <si>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</si>
  <si>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</si>
  <si>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</si>
  <si>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</si>
  <si>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</si>
  <si>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</si>
  <si>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</si>
  <si>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</si>
  <si>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</si>
  <si>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</si>
  <si>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</si>
  <si>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</si>
  <si>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</si>
  <si>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</si>
  <si>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</si>
  <si>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</si>
  <si>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</si>
  <si>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</si>
  <si>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</si>
  <si>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</si>
  <si>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</si>
  <si>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</si>
  <si>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</si>
  <si>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</si>
  <si>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</si>
  <si>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</si>
  <si>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</si>
  <si>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</si>
  <si>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predict3dunet</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</si>
  <si>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</si>
  <si>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</si>
  <si>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</si>
  <si>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</si>
  <si>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</si>
  <si>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</si>
  <si>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</si>
  <si>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</si>
  <si>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</si>
  <si>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</si>
  <si>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</si>
  <si>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</si>
  <si>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</si>
  <si>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</si>
  <si>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</si>
  <si>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Same as 231008-0, -1. Also, attempting to fix invalid patch shape.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</si>
</sst>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1">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
      <left/>
      <right/>
      <top style="medium">
        <color indexed="64"/>
      </top>
      <bottom/>
      <diagonal/>
    </border>
  </borders>
  <cellStyleXfs count="1">
    <xf numFmtId="0" fontId="0" fillId="0" borderId="0"/>
  </cellStyleXfs>
  <cellXfs count="31">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0" xfId="0" applyFont="1" applyAlignment="1">
      <alignment vertical="center"/>
    </xf>
    <xf numFmtId="0" fontId="3" fillId="0" borderId="0" xfId="0" applyFont="1"/>
    <xf numFmtId="0" fontId="3" fillId="0" borderId="2" xfId="0" applyFont="1" applyBorder="1"/>
    <xf numFmtId="0" fontId="3" fillId="0" borderId="4" xfId="0" applyFont="1" applyBorder="1"/>
    <xf numFmtId="0" fontId="3" fillId="0" borderId="6" xfId="0" applyFont="1" applyBorder="1"/>
    <xf numFmtId="0" fontId="3" fillId="0" borderId="1" xfId="0" applyFont="1" applyBorder="1"/>
    <xf numFmtId="0" fontId="3" fillId="0" borderId="7" xfId="0" applyFont="1" applyBorder="1"/>
    <xf numFmtId="0" fontId="3" fillId="0" borderId="8" xfId="0" applyFont="1" applyBorder="1"/>
    <xf numFmtId="0" fontId="3" fillId="0" borderId="2" xfId="0" applyFont="1" applyBorder="1" applyAlignment="1">
      <alignment vertical="center"/>
    </xf>
    <xf numFmtId="0" fontId="3" fillId="0" borderId="5" xfId="0" applyFont="1" applyBorder="1"/>
    <xf numFmtId="0" fontId="0" fillId="0" borderId="0" xfId="0" applyFill="1" applyBorder="1"/>
    <xf numFmtId="0" fontId="0" fillId="0" borderId="0" xfId="0" applyBorder="1"/>
    <xf numFmtId="0" fontId="3" fillId="0" borderId="0" xfId="0" applyFont="1" applyFill="1" applyBorder="1"/>
    <xf numFmtId="0" fontId="3" fillId="0" borderId="0"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AZ67"/>
  <sheetViews>
    <sheetView tabSelected="1" topLeftCell="AJ45" zoomScale="98" zoomScaleNormal="98" workbookViewId="0">
      <selection activeCell="AV69" sqref="AV69"/>
    </sheetView>
  </sheetViews>
  <sheetFormatPr defaultRowHeight="15" outlineLevelCol="1" x14ac:dyDescent="0.25"/>
  <cols>
    <col min="1" max="1" width="21.5703125" bestFit="1" customWidth="1"/>
    <col min="2" max="2" width="15.140625" customWidth="1"/>
    <col min="3" max="3" width="20" customWidth="1" outlineLevel="1"/>
    <col min="4" max="4" width="15.7109375" customWidth="1" outlineLevel="1"/>
    <col min="5" max="5" width="64.5703125" customWidth="1" outlineLevel="1"/>
    <col min="6" max="6" width="14.5703125" style="10" customWidth="1" outlineLevel="1"/>
    <col min="7" max="7" width="8.5703125" customWidth="1" outlineLevel="1"/>
    <col min="8" max="8" width="30.7109375" customWidth="1" outlineLevel="1"/>
    <col min="9" max="9" width="9.42578125" customWidth="1" outlineLevel="1"/>
    <col min="10" max="10" width="33" customWidth="1"/>
    <col min="11" max="17" width="9.140625" customWidth="1" outlineLevel="1"/>
    <col min="19" max="19" width="12.85546875" style="1" customWidth="1" outlineLevel="1"/>
    <col min="20" max="20" width="9.140625" customWidth="1" outlineLevel="1"/>
    <col min="22" max="22" width="6.7109375" customWidth="1" outlineLevel="1"/>
    <col min="23" max="23" width="5.140625" customWidth="1" outlineLevel="1"/>
    <col min="24" max="24" width="11.140625" customWidth="1" outlineLevel="1"/>
    <col min="25" max="25" width="6" customWidth="1" outlineLevel="1"/>
    <col min="26" max="26" width="14.28515625" customWidth="1" outlineLevel="1"/>
    <col min="27" max="27" width="7.85546875" customWidth="1" outlineLevel="1"/>
    <col min="28" max="28" width="8.7109375" customWidth="1" outlineLevel="1"/>
    <col min="29" max="29" width="15.42578125" customWidth="1" outlineLevel="1"/>
    <col min="30" max="30" width="7.7109375" customWidth="1" outlineLevel="1"/>
    <col min="31" max="31" width="9.7109375" customWidth="1" outlineLevel="1"/>
    <col min="32" max="32" width="16.7109375" style="10" customWidth="1"/>
    <col min="33" max="34" width="14.85546875" customWidth="1"/>
    <col min="35" max="35" width="21" customWidth="1"/>
    <col min="36" max="36" width="26.28515625" customWidth="1" outlineLevel="1"/>
    <col min="37" max="37" width="6" style="10" bestFit="1" customWidth="1"/>
    <col min="38" max="39" width="6" bestFit="1" customWidth="1"/>
    <col min="40" max="40" width="5.28515625" style="1" customWidth="1"/>
    <col min="41" max="41" width="6.140625" customWidth="1"/>
    <col min="42" max="43" width="5" customWidth="1"/>
    <col min="44" max="44" width="6.140625" style="1" customWidth="1"/>
    <col min="45" max="45" width="6.5703125" customWidth="1"/>
    <col min="46" max="46" width="5" customWidth="1"/>
    <col min="47" max="47" width="6" customWidth="1"/>
    <col min="48" max="48" width="74.85546875" style="10" customWidth="1" outlineLevel="1"/>
    <col min="49" max="49" width="74.42578125" customWidth="1" outlineLevel="1"/>
    <col min="50" max="50" width="5.140625" customWidth="1"/>
    <col min="51" max="51" width="73.85546875" customWidth="1" outlineLevel="1"/>
    <col min="52" max="52" width="206" customWidth="1" outlineLevel="1"/>
    <col min="53" max="53" width="20.140625" bestFit="1" customWidth="1"/>
    <col min="54" max="54" width="14.28515625" bestFit="1" customWidth="1"/>
    <col min="55" max="55" width="20.28515625" bestFit="1" customWidth="1"/>
    <col min="56" max="56" width="12.7109375" customWidth="1"/>
    <col min="57" max="57" width="12.140625" customWidth="1"/>
  </cols>
  <sheetData>
    <row r="1" spans="1:52" s="2" customFormat="1" x14ac:dyDescent="0.25">
      <c r="A1" s="2" t="s">
        <v>36</v>
      </c>
      <c r="B1" s="2" t="s">
        <v>122</v>
      </c>
      <c r="C1" s="2" t="s">
        <v>55</v>
      </c>
      <c r="D1" s="2" t="s">
        <v>67</v>
      </c>
      <c r="E1" s="2" t="s">
        <v>163</v>
      </c>
      <c r="F1" s="9" t="s">
        <v>73</v>
      </c>
      <c r="G1" s="2" t="s">
        <v>136</v>
      </c>
      <c r="H1" s="2" t="s">
        <v>138</v>
      </c>
      <c r="I1" s="2" t="s">
        <v>135</v>
      </c>
      <c r="J1" s="2" t="s">
        <v>137</v>
      </c>
      <c r="K1" s="2" t="s">
        <v>119</v>
      </c>
      <c r="L1" s="2" t="s">
        <v>266</v>
      </c>
      <c r="M1" s="2" t="s">
        <v>265</v>
      </c>
      <c r="N1" s="2" t="s">
        <v>118</v>
      </c>
      <c r="O1" s="2" t="s">
        <v>262</v>
      </c>
      <c r="P1" s="2" t="s">
        <v>263</v>
      </c>
      <c r="Q1" s="2" t="s">
        <v>264</v>
      </c>
      <c r="R1" s="2" t="s">
        <v>120</v>
      </c>
      <c r="S1" s="6" t="s">
        <v>69</v>
      </c>
      <c r="T1" s="2" t="s">
        <v>3</v>
      </c>
      <c r="U1" s="2" t="s">
        <v>4</v>
      </c>
      <c r="V1" s="2" t="s">
        <v>78</v>
      </c>
      <c r="W1" s="2" t="s">
        <v>79</v>
      </c>
      <c r="X1" s="2" t="s">
        <v>177</v>
      </c>
      <c r="Y1" s="2" t="s">
        <v>214</v>
      </c>
      <c r="Z1" s="2" t="s">
        <v>5</v>
      </c>
      <c r="AA1" s="2" t="s">
        <v>81</v>
      </c>
      <c r="AB1" s="2" t="s">
        <v>101</v>
      </c>
      <c r="AC1" s="2" t="s">
        <v>80</v>
      </c>
      <c r="AD1" s="2" t="s">
        <v>82</v>
      </c>
      <c r="AE1" s="2" t="s">
        <v>99</v>
      </c>
      <c r="AF1" s="9" t="s">
        <v>114</v>
      </c>
      <c r="AG1" s="2" t="s">
        <v>213</v>
      </c>
      <c r="AH1" s="2" t="s">
        <v>259</v>
      </c>
      <c r="AI1" s="2" t="s">
        <v>153</v>
      </c>
      <c r="AJ1" s="2" t="s">
        <v>37</v>
      </c>
      <c r="AK1" s="9" t="s">
        <v>11</v>
      </c>
      <c r="AL1" s="2" t="s">
        <v>12</v>
      </c>
      <c r="AM1" s="2" t="s">
        <v>13</v>
      </c>
      <c r="AN1" s="6" t="s">
        <v>0</v>
      </c>
      <c r="AO1" s="2" t="s">
        <v>1</v>
      </c>
      <c r="AP1" s="2" t="s">
        <v>2</v>
      </c>
      <c r="AQ1" s="2" t="s">
        <v>52</v>
      </c>
      <c r="AR1" s="6" t="s">
        <v>75</v>
      </c>
      <c r="AS1" s="2" t="s">
        <v>76</v>
      </c>
      <c r="AT1" s="2" t="s">
        <v>77</v>
      </c>
      <c r="AU1" s="2" t="s">
        <v>53</v>
      </c>
      <c r="AV1" s="9" t="s">
        <v>23</v>
      </c>
      <c r="AW1" s="2" t="s">
        <v>22</v>
      </c>
      <c r="AX1" s="2" t="s">
        <v>154</v>
      </c>
      <c r="AY1" s="2" t="s">
        <v>155</v>
      </c>
      <c r="AZ1" s="2" t="s">
        <v>289</v>
      </c>
    </row>
    <row r="2" spans="1:52" x14ac:dyDescent="0.25">
      <c r="A2" t="s">
        <v>128</v>
      </c>
      <c r="B2" t="s">
        <v>123</v>
      </c>
      <c r="C2" t="s">
        <v>130</v>
      </c>
      <c r="D2" t="s">
        <v>132</v>
      </c>
      <c r="E2" t="s">
        <v>133</v>
      </c>
      <c r="F2" s="10">
        <v>0</v>
      </c>
      <c r="G2">
        <v>0</v>
      </c>
      <c r="H2" t="s">
        <v>8</v>
      </c>
      <c r="I2">
        <v>1</v>
      </c>
      <c r="J2" t="s">
        <v>140</v>
      </c>
      <c r="K2" t="s">
        <v>8</v>
      </c>
      <c r="L2" t="s">
        <v>8</v>
      </c>
      <c r="M2" t="s">
        <v>8</v>
      </c>
      <c r="N2" t="s">
        <v>8</v>
      </c>
      <c r="O2" t="s">
        <v>8</v>
      </c>
      <c r="P2" t="s">
        <v>8</v>
      </c>
      <c r="Q2" t="s">
        <v>8</v>
      </c>
      <c r="R2">
        <v>0</v>
      </c>
      <c r="S2" s="1" t="s">
        <v>70</v>
      </c>
      <c r="T2">
        <v>5</v>
      </c>
      <c r="U2">
        <v>5</v>
      </c>
      <c r="V2">
        <v>3</v>
      </c>
      <c r="W2">
        <v>2</v>
      </c>
      <c r="X2">
        <f xml:space="preserve"> V2 + W2</f>
        <v>5</v>
      </c>
      <c r="Y2">
        <v>2</v>
      </c>
      <c r="Z2">
        <v>3</v>
      </c>
      <c r="AA2">
        <v>16</v>
      </c>
      <c r="AB2" t="s">
        <v>98</v>
      </c>
      <c r="AC2">
        <v>1</v>
      </c>
      <c r="AD2">
        <v>8</v>
      </c>
      <c r="AE2" t="s">
        <v>100</v>
      </c>
      <c r="AF2" s="10" t="s">
        <v>8</v>
      </c>
      <c r="AG2" s="18" t="s">
        <v>8</v>
      </c>
      <c r="AH2" t="s">
        <v>8</v>
      </c>
      <c r="AI2" s="18" t="s">
        <v>8</v>
      </c>
      <c r="AJ2" s="18" t="s">
        <v>8</v>
      </c>
      <c r="AK2" s="20">
        <v>125</v>
      </c>
      <c r="AL2" s="18">
        <v>1169</v>
      </c>
      <c r="AM2" s="18">
        <v>414</v>
      </c>
      <c r="AN2" s="18">
        <v>64</v>
      </c>
      <c r="AO2" s="18">
        <v>896</v>
      </c>
      <c r="AP2" s="18">
        <v>160</v>
      </c>
      <c r="AQ2" s="18" t="s">
        <v>48</v>
      </c>
      <c r="AR2" s="22">
        <v>32</v>
      </c>
      <c r="AS2" s="18">
        <v>128</v>
      </c>
      <c r="AT2" s="18">
        <v>80</v>
      </c>
      <c r="AU2" s="18" t="s">
        <v>48</v>
      </c>
      <c r="AV2" s="20" t="s">
        <v>267</v>
      </c>
      <c r="AW2" s="18" t="s">
        <v>268</v>
      </c>
      <c r="AX2">
        <v>1</v>
      </c>
      <c r="AY2" t="s">
        <v>141</v>
      </c>
      <c r="AZ2" t="s">
        <v>8</v>
      </c>
    </row>
    <row r="3" spans="1:52" x14ac:dyDescent="0.25">
      <c r="A3" t="s">
        <v>129</v>
      </c>
      <c r="B3" t="s">
        <v>123</v>
      </c>
      <c r="C3" t="s">
        <v>130</v>
      </c>
      <c r="D3" t="s">
        <v>132</v>
      </c>
      <c r="E3" t="s">
        <v>134</v>
      </c>
      <c r="F3" s="10">
        <v>0</v>
      </c>
      <c r="G3">
        <v>0</v>
      </c>
      <c r="H3" t="s">
        <v>8</v>
      </c>
      <c r="I3">
        <v>1</v>
      </c>
      <c r="J3" t="s">
        <v>144</v>
      </c>
      <c r="K3">
        <v>0</v>
      </c>
      <c r="L3">
        <v>0</v>
      </c>
      <c r="M3">
        <v>0</v>
      </c>
      <c r="N3">
        <v>1</v>
      </c>
      <c r="O3">
        <v>0</v>
      </c>
      <c r="P3" t="s">
        <v>8</v>
      </c>
      <c r="Q3" t="s">
        <v>8</v>
      </c>
      <c r="R3">
        <v>1</v>
      </c>
      <c r="S3" s="1" t="s">
        <v>70</v>
      </c>
      <c r="T3">
        <v>5</v>
      </c>
      <c r="U3">
        <v>5</v>
      </c>
      <c r="V3">
        <v>3</v>
      </c>
      <c r="W3">
        <v>2</v>
      </c>
      <c r="X3">
        <f t="shared" ref="X3:X24" si="0" xml:space="preserve"> V3 + W3</f>
        <v>5</v>
      </c>
      <c r="Y3">
        <v>2</v>
      </c>
      <c r="Z3">
        <v>3</v>
      </c>
      <c r="AA3">
        <v>16</v>
      </c>
      <c r="AB3" t="s">
        <v>98</v>
      </c>
      <c r="AC3">
        <v>1</v>
      </c>
      <c r="AD3">
        <v>8</v>
      </c>
      <c r="AE3" t="s">
        <v>100</v>
      </c>
      <c r="AF3" s="10">
        <v>20769</v>
      </c>
      <c r="AG3" s="18">
        <v>11731</v>
      </c>
      <c r="AH3">
        <f>AF3+AG3</f>
        <v>32500</v>
      </c>
      <c r="AI3" s="18" t="s">
        <v>8</v>
      </c>
      <c r="AJ3" s="18" t="s">
        <v>33</v>
      </c>
      <c r="AK3" s="20">
        <v>125</v>
      </c>
      <c r="AL3" s="18">
        <v>1169</v>
      </c>
      <c r="AM3" s="18">
        <v>414</v>
      </c>
      <c r="AN3" s="22">
        <v>64</v>
      </c>
      <c r="AO3" s="18">
        <v>896</v>
      </c>
      <c r="AP3" s="18">
        <v>160</v>
      </c>
      <c r="AQ3" s="18" t="s">
        <v>48</v>
      </c>
      <c r="AR3" s="22">
        <v>32</v>
      </c>
      <c r="AS3" s="18">
        <v>128</v>
      </c>
      <c r="AT3" s="18">
        <v>80</v>
      </c>
      <c r="AU3" s="18" t="s">
        <v>48</v>
      </c>
      <c r="AV3" s="20" t="s">
        <v>267</v>
      </c>
      <c r="AW3" s="18" t="s">
        <v>268</v>
      </c>
      <c r="AX3">
        <v>0</v>
      </c>
      <c r="AY3" t="s">
        <v>8</v>
      </c>
      <c r="AZ3" t="s">
        <v>8</v>
      </c>
    </row>
    <row r="4" spans="1:52" s="12" customFormat="1" ht="15.75" thickBot="1" x14ac:dyDescent="0.3">
      <c r="A4" s="12" t="s">
        <v>54</v>
      </c>
      <c r="B4" s="12" t="s">
        <v>123</v>
      </c>
      <c r="C4" s="12" t="s">
        <v>124</v>
      </c>
      <c r="D4" s="12" t="s">
        <v>131</v>
      </c>
      <c r="E4" s="12" t="s">
        <v>83</v>
      </c>
      <c r="F4" s="13">
        <v>0</v>
      </c>
      <c r="G4" s="12">
        <v>1</v>
      </c>
      <c r="H4" s="12" t="s">
        <v>83</v>
      </c>
      <c r="I4" s="12">
        <v>0</v>
      </c>
      <c r="J4" s="12" t="s">
        <v>8</v>
      </c>
      <c r="K4" s="12" t="s">
        <v>8</v>
      </c>
      <c r="L4" s="12" t="s">
        <v>8</v>
      </c>
      <c r="M4" s="12" t="s">
        <v>8</v>
      </c>
      <c r="N4" s="12" t="s">
        <v>8</v>
      </c>
      <c r="O4" s="12" t="s">
        <v>8</v>
      </c>
      <c r="P4" s="12" t="s">
        <v>8</v>
      </c>
      <c r="Q4" s="12" t="s">
        <v>8</v>
      </c>
      <c r="R4" s="12">
        <v>0</v>
      </c>
      <c r="S4" s="14" t="s">
        <v>70</v>
      </c>
      <c r="T4" s="12">
        <v>5</v>
      </c>
      <c r="U4" s="12">
        <v>5</v>
      </c>
      <c r="V4" s="12">
        <v>3</v>
      </c>
      <c r="W4" s="12">
        <v>2</v>
      </c>
      <c r="X4" s="12">
        <f t="shared" si="0"/>
        <v>5</v>
      </c>
      <c r="Y4" s="12">
        <v>2</v>
      </c>
      <c r="Z4" s="12">
        <v>3</v>
      </c>
      <c r="AA4" s="12">
        <v>16</v>
      </c>
      <c r="AB4" s="12" t="s">
        <v>98</v>
      </c>
      <c r="AC4" s="12">
        <v>1</v>
      </c>
      <c r="AD4" s="12">
        <v>8</v>
      </c>
      <c r="AE4" s="12" t="s">
        <v>100</v>
      </c>
      <c r="AF4" s="13">
        <v>-1</v>
      </c>
      <c r="AG4" s="21">
        <v>-1</v>
      </c>
      <c r="AH4" s="12">
        <v>32500</v>
      </c>
      <c r="AI4" s="21" t="s">
        <v>8</v>
      </c>
      <c r="AJ4" s="21" t="s">
        <v>33</v>
      </c>
      <c r="AK4" s="23">
        <v>125</v>
      </c>
      <c r="AL4" s="21">
        <v>1169</v>
      </c>
      <c r="AM4" s="21">
        <v>414</v>
      </c>
      <c r="AN4" s="24">
        <v>105</v>
      </c>
      <c r="AO4" s="21">
        <v>1149</v>
      </c>
      <c r="AP4" s="21">
        <v>394</v>
      </c>
      <c r="AQ4" s="21" t="s">
        <v>48</v>
      </c>
      <c r="AR4" s="24">
        <v>10</v>
      </c>
      <c r="AS4" s="21">
        <v>10</v>
      </c>
      <c r="AT4" s="21">
        <v>10</v>
      </c>
      <c r="AU4" s="21" t="s">
        <v>48</v>
      </c>
      <c r="AV4" s="23" t="s">
        <v>24</v>
      </c>
      <c r="AW4" s="21" t="s">
        <v>15</v>
      </c>
      <c r="AX4" s="12">
        <v>0</v>
      </c>
      <c r="AY4" s="12" t="s">
        <v>8</v>
      </c>
      <c r="AZ4" s="12" t="s">
        <v>8</v>
      </c>
    </row>
    <row r="5" spans="1:52" x14ac:dyDescent="0.25">
      <c r="A5" t="s">
        <v>6</v>
      </c>
      <c r="B5" t="s">
        <v>123</v>
      </c>
      <c r="C5" t="s">
        <v>125</v>
      </c>
      <c r="D5" t="s">
        <v>102</v>
      </c>
      <c r="E5" t="s">
        <v>83</v>
      </c>
      <c r="F5" s="10">
        <v>0</v>
      </c>
      <c r="G5">
        <v>1</v>
      </c>
      <c r="H5" t="s">
        <v>83</v>
      </c>
      <c r="I5" s="16">
        <v>0</v>
      </c>
      <c r="J5" t="s">
        <v>8</v>
      </c>
      <c r="K5" t="s">
        <v>8</v>
      </c>
      <c r="L5" t="s">
        <v>8</v>
      </c>
      <c r="M5" t="s">
        <v>8</v>
      </c>
      <c r="N5" t="s">
        <v>8</v>
      </c>
      <c r="O5" t="s">
        <v>8</v>
      </c>
      <c r="P5" t="s">
        <v>8</v>
      </c>
      <c r="Q5" t="s">
        <v>8</v>
      </c>
      <c r="R5">
        <v>0</v>
      </c>
      <c r="S5" s="1" t="s">
        <v>70</v>
      </c>
      <c r="T5">
        <v>5</v>
      </c>
      <c r="U5">
        <v>10</v>
      </c>
      <c r="V5">
        <v>3</v>
      </c>
      <c r="W5">
        <v>2</v>
      </c>
      <c r="X5">
        <f t="shared" si="0"/>
        <v>5</v>
      </c>
      <c r="Y5">
        <v>2</v>
      </c>
      <c r="Z5">
        <v>3</v>
      </c>
      <c r="AA5">
        <v>16</v>
      </c>
      <c r="AB5" t="s">
        <v>98</v>
      </c>
      <c r="AC5">
        <v>1</v>
      </c>
      <c r="AD5">
        <v>8</v>
      </c>
      <c r="AE5" t="s">
        <v>100</v>
      </c>
      <c r="AF5" s="10">
        <v>-1</v>
      </c>
      <c r="AG5" s="18">
        <v>-1</v>
      </c>
      <c r="AH5">
        <v>32500</v>
      </c>
      <c r="AI5" t="s">
        <v>8</v>
      </c>
      <c r="AJ5" t="s">
        <v>33</v>
      </c>
      <c r="AK5" s="10">
        <v>125</v>
      </c>
      <c r="AL5">
        <v>1169</v>
      </c>
      <c r="AM5">
        <v>414</v>
      </c>
      <c r="AN5" s="1">
        <v>100</v>
      </c>
      <c r="AO5">
        <v>1100</v>
      </c>
      <c r="AP5">
        <v>390</v>
      </c>
      <c r="AQ5" t="s">
        <v>48</v>
      </c>
      <c r="AR5" s="1">
        <v>10</v>
      </c>
      <c r="AS5">
        <v>10</v>
      </c>
      <c r="AT5">
        <v>10</v>
      </c>
      <c r="AU5" t="s">
        <v>48</v>
      </c>
      <c r="AV5" s="20" t="s">
        <v>24</v>
      </c>
      <c r="AW5" s="18" t="s">
        <v>15</v>
      </c>
      <c r="AX5">
        <v>0</v>
      </c>
      <c r="AY5" t="s">
        <v>8</v>
      </c>
      <c r="AZ5" t="s">
        <v>8</v>
      </c>
    </row>
    <row r="6" spans="1:52" x14ac:dyDescent="0.25">
      <c r="A6" t="s">
        <v>7</v>
      </c>
      <c r="B6" t="s">
        <v>123</v>
      </c>
      <c r="C6" t="s">
        <v>85</v>
      </c>
      <c r="D6" t="s">
        <v>47</v>
      </c>
      <c r="E6" t="s">
        <v>87</v>
      </c>
      <c r="F6" s="10">
        <v>0</v>
      </c>
      <c r="G6">
        <v>1</v>
      </c>
      <c r="H6" t="s">
        <v>191</v>
      </c>
      <c r="I6">
        <v>0</v>
      </c>
      <c r="J6" t="s">
        <v>8</v>
      </c>
      <c r="K6" t="s">
        <v>8</v>
      </c>
      <c r="L6" t="s">
        <v>8</v>
      </c>
      <c r="M6" t="s">
        <v>8</v>
      </c>
      <c r="N6" t="s">
        <v>8</v>
      </c>
      <c r="O6" t="s">
        <v>8</v>
      </c>
      <c r="P6" t="s">
        <v>8</v>
      </c>
      <c r="Q6" t="s">
        <v>8</v>
      </c>
      <c r="R6">
        <v>0</v>
      </c>
      <c r="S6" s="1" t="s">
        <v>70</v>
      </c>
      <c r="T6">
        <v>5</v>
      </c>
      <c r="U6" t="s">
        <v>8</v>
      </c>
      <c r="V6">
        <v>3</v>
      </c>
      <c r="W6">
        <v>2</v>
      </c>
      <c r="X6">
        <f t="shared" si="0"/>
        <v>5</v>
      </c>
      <c r="Y6">
        <v>2</v>
      </c>
      <c r="Z6">
        <v>3</v>
      </c>
      <c r="AA6">
        <v>16</v>
      </c>
      <c r="AB6" t="s">
        <v>98</v>
      </c>
      <c r="AC6">
        <v>1</v>
      </c>
      <c r="AD6">
        <v>8</v>
      </c>
      <c r="AE6" t="s">
        <v>100</v>
      </c>
      <c r="AF6" s="10" t="s">
        <v>8</v>
      </c>
      <c r="AG6" s="18" t="s">
        <v>8</v>
      </c>
      <c r="AH6">
        <v>32500</v>
      </c>
      <c r="AI6" t="s">
        <v>8</v>
      </c>
      <c r="AJ6" t="s">
        <v>33</v>
      </c>
      <c r="AK6" s="10">
        <v>125</v>
      </c>
      <c r="AL6">
        <v>1169</v>
      </c>
      <c r="AM6">
        <v>414</v>
      </c>
      <c r="AN6" s="1">
        <v>100</v>
      </c>
      <c r="AO6">
        <v>1100</v>
      </c>
      <c r="AP6">
        <v>390</v>
      </c>
      <c r="AQ6" t="s">
        <v>48</v>
      </c>
      <c r="AR6" s="1">
        <v>26</v>
      </c>
      <c r="AS6">
        <v>70</v>
      </c>
      <c r="AT6">
        <v>25</v>
      </c>
      <c r="AU6" t="s">
        <v>48</v>
      </c>
      <c r="AV6" s="10" t="s">
        <v>24</v>
      </c>
      <c r="AW6" t="s">
        <v>10</v>
      </c>
      <c r="AX6">
        <v>1</v>
      </c>
      <c r="AY6" t="s">
        <v>14</v>
      </c>
      <c r="AZ6" t="s">
        <v>8</v>
      </c>
    </row>
    <row r="7" spans="1:52" x14ac:dyDescent="0.25">
      <c r="A7" t="s">
        <v>16</v>
      </c>
      <c r="B7" t="s">
        <v>123</v>
      </c>
      <c r="C7" t="s">
        <v>86</v>
      </c>
      <c r="D7" t="s">
        <v>47</v>
      </c>
      <c r="E7" t="s">
        <v>87</v>
      </c>
      <c r="F7" s="10">
        <v>0</v>
      </c>
      <c r="G7">
        <v>1</v>
      </c>
      <c r="H7" t="s">
        <v>191</v>
      </c>
      <c r="I7">
        <v>0</v>
      </c>
      <c r="J7" t="s">
        <v>8</v>
      </c>
      <c r="K7" t="s">
        <v>8</v>
      </c>
      <c r="L7" t="s">
        <v>8</v>
      </c>
      <c r="M7" t="s">
        <v>8</v>
      </c>
      <c r="N7" t="s">
        <v>8</v>
      </c>
      <c r="O7" t="s">
        <v>8</v>
      </c>
      <c r="P7" t="s">
        <v>8</v>
      </c>
      <c r="Q7" t="s">
        <v>8</v>
      </c>
      <c r="R7">
        <v>0</v>
      </c>
      <c r="S7" s="1" t="s">
        <v>70</v>
      </c>
      <c r="T7">
        <v>5</v>
      </c>
      <c r="U7" t="s">
        <v>8</v>
      </c>
      <c r="V7">
        <v>3</v>
      </c>
      <c r="W7">
        <v>2</v>
      </c>
      <c r="X7">
        <f t="shared" si="0"/>
        <v>5</v>
      </c>
      <c r="Y7">
        <v>2</v>
      </c>
      <c r="Z7">
        <v>3</v>
      </c>
      <c r="AA7">
        <v>16</v>
      </c>
      <c r="AB7" t="s">
        <v>98</v>
      </c>
      <c r="AC7">
        <v>1</v>
      </c>
      <c r="AD7">
        <v>8</v>
      </c>
      <c r="AE7" t="s">
        <v>100</v>
      </c>
      <c r="AF7" s="10" t="s">
        <v>8</v>
      </c>
      <c r="AG7" s="18" t="s">
        <v>8</v>
      </c>
      <c r="AH7">
        <v>32500</v>
      </c>
      <c r="AI7" t="s">
        <v>8</v>
      </c>
      <c r="AJ7" t="s">
        <v>33</v>
      </c>
      <c r="AK7" s="10">
        <v>125</v>
      </c>
      <c r="AL7">
        <v>1169</v>
      </c>
      <c r="AM7">
        <v>414</v>
      </c>
      <c r="AN7" s="1">
        <v>100</v>
      </c>
      <c r="AO7">
        <v>1100</v>
      </c>
      <c r="AP7">
        <v>390</v>
      </c>
      <c r="AQ7" t="s">
        <v>48</v>
      </c>
      <c r="AR7" s="1">
        <v>25</v>
      </c>
      <c r="AS7">
        <v>69</v>
      </c>
      <c r="AT7">
        <v>24</v>
      </c>
      <c r="AU7" t="s">
        <v>48</v>
      </c>
      <c r="AV7" s="10" t="s">
        <v>24</v>
      </c>
      <c r="AW7" t="s">
        <v>9</v>
      </c>
      <c r="AX7">
        <v>1</v>
      </c>
      <c r="AY7" t="s">
        <v>14</v>
      </c>
      <c r="AZ7" t="s">
        <v>8</v>
      </c>
    </row>
    <row r="8" spans="1:52" x14ac:dyDescent="0.25">
      <c r="A8" t="s">
        <v>17</v>
      </c>
      <c r="B8" t="s">
        <v>123</v>
      </c>
      <c r="C8" t="s">
        <v>89</v>
      </c>
      <c r="D8" t="s">
        <v>48</v>
      </c>
      <c r="E8" t="s">
        <v>88</v>
      </c>
      <c r="F8" s="10">
        <v>0</v>
      </c>
      <c r="G8">
        <v>1</v>
      </c>
      <c r="H8" t="s">
        <v>83</v>
      </c>
      <c r="I8">
        <v>0</v>
      </c>
      <c r="J8" t="s">
        <v>8</v>
      </c>
      <c r="K8" t="s">
        <v>8</v>
      </c>
      <c r="L8" t="s">
        <v>8</v>
      </c>
      <c r="M8" t="s">
        <v>8</v>
      </c>
      <c r="N8" t="s">
        <v>8</v>
      </c>
      <c r="O8" t="s">
        <v>8</v>
      </c>
      <c r="P8" t="s">
        <v>8</v>
      </c>
      <c r="Q8" t="s">
        <v>8</v>
      </c>
      <c r="R8">
        <v>0</v>
      </c>
      <c r="S8" s="1" t="s">
        <v>70</v>
      </c>
      <c r="T8">
        <v>5</v>
      </c>
      <c r="U8">
        <v>5</v>
      </c>
      <c r="V8">
        <v>3</v>
      </c>
      <c r="W8">
        <v>2</v>
      </c>
      <c r="X8">
        <f t="shared" si="0"/>
        <v>5</v>
      </c>
      <c r="Y8">
        <v>2</v>
      </c>
      <c r="Z8">
        <v>3</v>
      </c>
      <c r="AA8">
        <v>16</v>
      </c>
      <c r="AB8" t="s">
        <v>98</v>
      </c>
      <c r="AC8">
        <v>1</v>
      </c>
      <c r="AD8">
        <v>8</v>
      </c>
      <c r="AE8" t="s">
        <v>100</v>
      </c>
      <c r="AF8" s="10">
        <v>-1</v>
      </c>
      <c r="AG8" s="18">
        <v>-1</v>
      </c>
      <c r="AH8">
        <v>32500</v>
      </c>
      <c r="AI8" t="s">
        <v>8</v>
      </c>
      <c r="AJ8" t="s">
        <v>33</v>
      </c>
      <c r="AK8" s="10">
        <v>125</v>
      </c>
      <c r="AL8">
        <v>1169</v>
      </c>
      <c r="AM8">
        <v>414</v>
      </c>
      <c r="AN8" s="1">
        <v>101</v>
      </c>
      <c r="AO8">
        <v>1009</v>
      </c>
      <c r="AP8">
        <v>400</v>
      </c>
      <c r="AQ8" t="s">
        <v>48</v>
      </c>
      <c r="AR8" s="1">
        <v>12</v>
      </c>
      <c r="AS8">
        <v>90</v>
      </c>
      <c r="AT8">
        <v>7</v>
      </c>
      <c r="AU8" t="s">
        <v>48</v>
      </c>
      <c r="AV8" s="10" t="s">
        <v>24</v>
      </c>
      <c r="AW8" t="s">
        <v>15</v>
      </c>
      <c r="AX8">
        <v>1</v>
      </c>
      <c r="AY8" t="s">
        <v>21</v>
      </c>
      <c r="AZ8" t="s">
        <v>8</v>
      </c>
    </row>
    <row r="9" spans="1:52" x14ac:dyDescent="0.25">
      <c r="A9" t="s">
        <v>18</v>
      </c>
      <c r="B9" t="s">
        <v>123</v>
      </c>
      <c r="C9" t="s">
        <v>125</v>
      </c>
      <c r="D9" t="s">
        <v>48</v>
      </c>
      <c r="E9" t="s">
        <v>84</v>
      </c>
      <c r="F9" s="10">
        <v>0</v>
      </c>
      <c r="G9">
        <v>1</v>
      </c>
      <c r="H9" t="s">
        <v>191</v>
      </c>
      <c r="I9">
        <v>0</v>
      </c>
      <c r="J9" t="s">
        <v>8</v>
      </c>
      <c r="K9" t="s">
        <v>8</v>
      </c>
      <c r="L9" t="s">
        <v>8</v>
      </c>
      <c r="M9" t="s">
        <v>8</v>
      </c>
      <c r="N9" t="s">
        <v>8</v>
      </c>
      <c r="O9" t="s">
        <v>8</v>
      </c>
      <c r="P9" t="s">
        <v>8</v>
      </c>
      <c r="Q9" t="s">
        <v>8</v>
      </c>
      <c r="R9">
        <v>0</v>
      </c>
      <c r="S9" s="1" t="s">
        <v>70</v>
      </c>
      <c r="T9">
        <v>5</v>
      </c>
      <c r="U9">
        <v>5</v>
      </c>
      <c r="V9">
        <v>3</v>
      </c>
      <c r="W9">
        <v>2</v>
      </c>
      <c r="X9">
        <f t="shared" si="0"/>
        <v>5</v>
      </c>
      <c r="Y9">
        <v>2</v>
      </c>
      <c r="Z9">
        <v>3</v>
      </c>
      <c r="AA9">
        <v>16</v>
      </c>
      <c r="AB9" t="s">
        <v>98</v>
      </c>
      <c r="AC9">
        <v>1</v>
      </c>
      <c r="AD9">
        <v>8</v>
      </c>
      <c r="AE9" t="s">
        <v>100</v>
      </c>
      <c r="AF9" s="10">
        <v>20319</v>
      </c>
      <c r="AG9" s="18">
        <v>12181</v>
      </c>
      <c r="AH9">
        <v>32500</v>
      </c>
      <c r="AI9" t="s">
        <v>8</v>
      </c>
      <c r="AJ9" t="s">
        <v>33</v>
      </c>
      <c r="AK9" s="10">
        <v>125</v>
      </c>
      <c r="AL9">
        <v>1169</v>
      </c>
      <c r="AM9">
        <v>414</v>
      </c>
      <c r="AN9" s="1">
        <f>AK9-50</f>
        <v>75</v>
      </c>
      <c r="AO9">
        <f>AL9-240</f>
        <v>929</v>
      </c>
      <c r="AP9">
        <f>AM9-110</f>
        <v>304</v>
      </c>
      <c r="AQ9" t="s">
        <v>48</v>
      </c>
      <c r="AR9" s="1">
        <f>(AK9-AN9)/2</f>
        <v>25</v>
      </c>
      <c r="AS9">
        <f>(AL9-AO9)/2</f>
        <v>120</v>
      </c>
      <c r="AT9">
        <f>(AM9-AP9)/2</f>
        <v>55</v>
      </c>
      <c r="AU9" t="s">
        <v>48</v>
      </c>
      <c r="AV9" s="10" t="s">
        <v>24</v>
      </c>
      <c r="AW9" t="s">
        <v>15</v>
      </c>
      <c r="AX9">
        <v>1</v>
      </c>
      <c r="AY9" t="s">
        <v>25</v>
      </c>
      <c r="AZ9" t="s">
        <v>8</v>
      </c>
    </row>
    <row r="10" spans="1:52" x14ac:dyDescent="0.25">
      <c r="A10" t="s">
        <v>19</v>
      </c>
      <c r="B10" t="s">
        <v>123</v>
      </c>
      <c r="C10" t="s">
        <v>91</v>
      </c>
      <c r="D10" t="s">
        <v>48</v>
      </c>
      <c r="E10" t="s">
        <v>84</v>
      </c>
      <c r="F10" s="10">
        <v>0</v>
      </c>
      <c r="G10">
        <v>1</v>
      </c>
      <c r="H10" t="s">
        <v>191</v>
      </c>
      <c r="I10">
        <v>0</v>
      </c>
      <c r="J10" t="s">
        <v>8</v>
      </c>
      <c r="K10" t="s">
        <v>8</v>
      </c>
      <c r="L10" t="s">
        <v>8</v>
      </c>
      <c r="M10" t="s">
        <v>8</v>
      </c>
      <c r="N10" t="s">
        <v>8</v>
      </c>
      <c r="O10" t="s">
        <v>8</v>
      </c>
      <c r="P10" t="s">
        <v>8</v>
      </c>
      <c r="Q10" t="s">
        <v>8</v>
      </c>
      <c r="R10">
        <v>0</v>
      </c>
      <c r="S10" s="1" t="s">
        <v>70</v>
      </c>
      <c r="T10">
        <v>5</v>
      </c>
      <c r="U10">
        <v>5</v>
      </c>
      <c r="V10">
        <v>3</v>
      </c>
      <c r="W10">
        <v>2</v>
      </c>
      <c r="X10">
        <f t="shared" si="0"/>
        <v>5</v>
      </c>
      <c r="Y10">
        <v>2</v>
      </c>
      <c r="Z10">
        <v>3</v>
      </c>
      <c r="AA10">
        <v>16</v>
      </c>
      <c r="AB10" t="s">
        <v>98</v>
      </c>
      <c r="AC10">
        <v>1</v>
      </c>
      <c r="AD10">
        <v>8</v>
      </c>
      <c r="AE10" t="s">
        <v>100</v>
      </c>
      <c r="AF10" s="10">
        <v>19417</v>
      </c>
      <c r="AG10" s="18">
        <v>13083</v>
      </c>
      <c r="AH10">
        <v>32500</v>
      </c>
      <c r="AI10" t="s">
        <v>8</v>
      </c>
      <c r="AJ10" t="s">
        <v>33</v>
      </c>
      <c r="AK10" s="10">
        <v>125</v>
      </c>
      <c r="AL10">
        <v>1169</v>
      </c>
      <c r="AM10">
        <v>414</v>
      </c>
      <c r="AN10" s="1">
        <v>72</v>
      </c>
      <c r="AO10">
        <v>928</v>
      </c>
      <c r="AP10">
        <v>304</v>
      </c>
      <c r="AQ10" t="s">
        <v>48</v>
      </c>
      <c r="AR10" s="1">
        <v>24</v>
      </c>
      <c r="AS10">
        <v>120</v>
      </c>
      <c r="AT10">
        <v>48</v>
      </c>
      <c r="AU10" t="s">
        <v>48</v>
      </c>
      <c r="AV10" s="10" t="s">
        <v>28</v>
      </c>
      <c r="AW10" t="s">
        <v>72</v>
      </c>
      <c r="AX10">
        <v>1</v>
      </c>
      <c r="AY10" t="s">
        <v>25</v>
      </c>
      <c r="AZ10" t="s">
        <v>26</v>
      </c>
    </row>
    <row r="11" spans="1:52" ht="15.75" customHeight="1" x14ac:dyDescent="0.25">
      <c r="A11" t="s">
        <v>20</v>
      </c>
      <c r="B11" t="s">
        <v>123</v>
      </c>
      <c r="C11" t="s">
        <v>96</v>
      </c>
      <c r="D11" t="s">
        <v>48</v>
      </c>
      <c r="E11" t="s">
        <v>88</v>
      </c>
      <c r="F11" s="10">
        <v>0</v>
      </c>
      <c r="G11">
        <v>1</v>
      </c>
      <c r="H11" t="s">
        <v>83</v>
      </c>
      <c r="I11">
        <v>0</v>
      </c>
      <c r="J11" t="s">
        <v>8</v>
      </c>
      <c r="K11" t="s">
        <v>8</v>
      </c>
      <c r="L11" t="s">
        <v>8</v>
      </c>
      <c r="M11" t="s">
        <v>8</v>
      </c>
      <c r="N11" t="s">
        <v>8</v>
      </c>
      <c r="O11" t="s">
        <v>8</v>
      </c>
      <c r="P11" t="s">
        <v>8</v>
      </c>
      <c r="Q11" t="s">
        <v>8</v>
      </c>
      <c r="R11">
        <v>0</v>
      </c>
      <c r="S11" s="1" t="s">
        <v>70</v>
      </c>
      <c r="T11">
        <v>5</v>
      </c>
      <c r="U11">
        <v>5</v>
      </c>
      <c r="V11">
        <v>3</v>
      </c>
      <c r="W11">
        <v>2</v>
      </c>
      <c r="X11">
        <f t="shared" si="0"/>
        <v>5</v>
      </c>
      <c r="Y11">
        <v>2</v>
      </c>
      <c r="Z11">
        <v>3</v>
      </c>
      <c r="AA11">
        <v>16</v>
      </c>
      <c r="AB11" t="s">
        <v>98</v>
      </c>
      <c r="AC11">
        <v>1</v>
      </c>
      <c r="AD11">
        <v>8</v>
      </c>
      <c r="AE11" t="s">
        <v>100</v>
      </c>
      <c r="AF11" s="10">
        <v>-1</v>
      </c>
      <c r="AG11" s="18">
        <v>-1</v>
      </c>
      <c r="AH11">
        <v>32500</v>
      </c>
      <c r="AI11" t="s">
        <v>8</v>
      </c>
      <c r="AJ11" t="s">
        <v>33</v>
      </c>
      <c r="AK11" s="10">
        <v>125</v>
      </c>
      <c r="AL11">
        <v>1169</v>
      </c>
      <c r="AM11">
        <v>414</v>
      </c>
      <c r="AN11" s="1">
        <v>64</v>
      </c>
      <c r="AO11">
        <v>928</v>
      </c>
      <c r="AP11">
        <v>304</v>
      </c>
      <c r="AQ11" t="s">
        <v>48</v>
      </c>
      <c r="AR11" s="1">
        <v>24</v>
      </c>
      <c r="AS11">
        <v>120</v>
      </c>
      <c r="AT11">
        <v>40</v>
      </c>
      <c r="AU11" t="s">
        <v>48</v>
      </c>
      <c r="AV11" s="10" t="s">
        <v>27</v>
      </c>
      <c r="AW11" t="s">
        <v>29</v>
      </c>
      <c r="AX11">
        <v>1</v>
      </c>
      <c r="AY11" t="s">
        <v>30</v>
      </c>
      <c r="AZ11" s="3" t="s">
        <v>32</v>
      </c>
    </row>
    <row r="12" spans="1:52" x14ac:dyDescent="0.25">
      <c r="A12" t="s">
        <v>31</v>
      </c>
      <c r="B12" t="s">
        <v>123</v>
      </c>
      <c r="C12" t="s">
        <v>97</v>
      </c>
      <c r="D12" t="s">
        <v>48</v>
      </c>
      <c r="E12" t="s">
        <v>48</v>
      </c>
      <c r="F12" s="10">
        <v>0</v>
      </c>
      <c r="G12">
        <v>0</v>
      </c>
      <c r="H12" t="s">
        <v>8</v>
      </c>
      <c r="I12">
        <v>1</v>
      </c>
      <c r="J12" t="s">
        <v>143</v>
      </c>
      <c r="K12">
        <v>0</v>
      </c>
      <c r="L12">
        <v>0</v>
      </c>
      <c r="M12">
        <v>0</v>
      </c>
      <c r="N12">
        <v>0</v>
      </c>
      <c r="O12">
        <v>0</v>
      </c>
      <c r="P12" t="s">
        <v>8</v>
      </c>
      <c r="Q12" t="s">
        <v>8</v>
      </c>
      <c r="R12">
        <v>1</v>
      </c>
      <c r="S12" s="1" t="s">
        <v>70</v>
      </c>
      <c r="T12">
        <v>5</v>
      </c>
      <c r="U12">
        <v>5</v>
      </c>
      <c r="V12">
        <v>3</v>
      </c>
      <c r="W12">
        <v>2</v>
      </c>
      <c r="X12">
        <f t="shared" si="0"/>
        <v>5</v>
      </c>
      <c r="Y12">
        <v>2</v>
      </c>
      <c r="Z12">
        <v>3</v>
      </c>
      <c r="AA12">
        <v>16</v>
      </c>
      <c r="AB12" t="s">
        <v>98</v>
      </c>
      <c r="AC12">
        <v>1</v>
      </c>
      <c r="AD12">
        <v>8</v>
      </c>
      <c r="AE12" t="s">
        <v>100</v>
      </c>
      <c r="AF12" s="10">
        <v>10135</v>
      </c>
      <c r="AG12" s="18">
        <v>22365</v>
      </c>
      <c r="AH12">
        <f>AF12+AG12</f>
        <v>32500</v>
      </c>
      <c r="AI12" t="s">
        <v>8</v>
      </c>
      <c r="AJ12" t="s">
        <v>33</v>
      </c>
      <c r="AK12" s="10">
        <v>125</v>
      </c>
      <c r="AL12">
        <v>1169</v>
      </c>
      <c r="AM12">
        <v>414</v>
      </c>
      <c r="AN12" s="1">
        <v>64</v>
      </c>
      <c r="AO12">
        <v>400</v>
      </c>
      <c r="AP12">
        <v>160</v>
      </c>
      <c r="AQ12" t="s">
        <v>48</v>
      </c>
      <c r="AR12" s="1">
        <v>24</v>
      </c>
      <c r="AS12">
        <v>376</v>
      </c>
      <c r="AT12">
        <v>120</v>
      </c>
      <c r="AU12" t="s">
        <v>48</v>
      </c>
      <c r="AV12" s="10" t="s">
        <v>27</v>
      </c>
      <c r="AW12" t="s">
        <v>29</v>
      </c>
      <c r="AX12">
        <v>0</v>
      </c>
      <c r="AY12" t="s">
        <v>8</v>
      </c>
      <c r="AZ12" t="s">
        <v>8</v>
      </c>
    </row>
    <row r="13" spans="1:52" x14ac:dyDescent="0.25">
      <c r="A13" t="s">
        <v>35</v>
      </c>
      <c r="B13" t="s">
        <v>123</v>
      </c>
      <c r="C13" t="s">
        <v>39</v>
      </c>
      <c r="D13" t="s">
        <v>92</v>
      </c>
      <c r="E13" t="s">
        <v>47</v>
      </c>
      <c r="F13" s="10">
        <v>0</v>
      </c>
      <c r="G13">
        <v>1</v>
      </c>
      <c r="H13" t="s">
        <v>191</v>
      </c>
      <c r="I13">
        <v>0</v>
      </c>
      <c r="J13" t="s">
        <v>8</v>
      </c>
      <c r="K13" t="s">
        <v>8</v>
      </c>
      <c r="L13" t="s">
        <v>8</v>
      </c>
      <c r="M13" t="s">
        <v>8</v>
      </c>
      <c r="N13" t="s">
        <v>8</v>
      </c>
      <c r="O13" t="s">
        <v>8</v>
      </c>
      <c r="P13" t="s">
        <v>8</v>
      </c>
      <c r="Q13" t="s">
        <v>8</v>
      </c>
      <c r="R13">
        <v>0</v>
      </c>
      <c r="S13" s="1" t="s">
        <v>70</v>
      </c>
      <c r="T13">
        <v>5</v>
      </c>
      <c r="U13">
        <v>5</v>
      </c>
      <c r="V13">
        <v>3</v>
      </c>
      <c r="W13">
        <v>2</v>
      </c>
      <c r="X13">
        <f t="shared" si="0"/>
        <v>5</v>
      </c>
      <c r="Y13">
        <v>2</v>
      </c>
      <c r="Z13">
        <v>3</v>
      </c>
      <c r="AA13">
        <v>16</v>
      </c>
      <c r="AB13" t="s">
        <v>98</v>
      </c>
      <c r="AC13">
        <v>1</v>
      </c>
      <c r="AD13">
        <v>8</v>
      </c>
      <c r="AE13" t="s">
        <v>100</v>
      </c>
      <c r="AF13" s="10" t="s">
        <v>8</v>
      </c>
      <c r="AG13" s="18" t="s">
        <v>8</v>
      </c>
      <c r="AH13">
        <v>32500</v>
      </c>
      <c r="AI13" t="s">
        <v>8</v>
      </c>
      <c r="AJ13" t="s">
        <v>33</v>
      </c>
      <c r="AK13" s="10">
        <v>125</v>
      </c>
      <c r="AL13">
        <v>1169</v>
      </c>
      <c r="AM13">
        <v>414</v>
      </c>
      <c r="AN13" s="1">
        <v>72</v>
      </c>
      <c r="AO13">
        <v>408</v>
      </c>
      <c r="AP13">
        <v>168</v>
      </c>
      <c r="AQ13" t="s">
        <v>48</v>
      </c>
      <c r="AR13" s="1">
        <v>24</v>
      </c>
      <c r="AS13">
        <v>376</v>
      </c>
      <c r="AT13">
        <v>120</v>
      </c>
      <c r="AU13" t="s">
        <v>48</v>
      </c>
      <c r="AV13" s="10" t="s">
        <v>34</v>
      </c>
      <c r="AW13" t="s">
        <v>29</v>
      </c>
      <c r="AX13">
        <v>1</v>
      </c>
      <c r="AY13" t="s">
        <v>38</v>
      </c>
      <c r="AZ13" t="s">
        <v>26</v>
      </c>
    </row>
    <row r="14" spans="1:52" x14ac:dyDescent="0.25">
      <c r="A14" t="s">
        <v>43</v>
      </c>
      <c r="B14" t="s">
        <v>123</v>
      </c>
      <c r="C14" t="s">
        <v>40</v>
      </c>
      <c r="D14" t="s">
        <v>92</v>
      </c>
      <c r="E14" t="s">
        <v>47</v>
      </c>
      <c r="F14" s="10">
        <v>0</v>
      </c>
      <c r="G14">
        <v>1</v>
      </c>
      <c r="H14" t="s">
        <v>191</v>
      </c>
      <c r="I14">
        <v>0</v>
      </c>
      <c r="J14" t="s">
        <v>8</v>
      </c>
      <c r="K14" t="s">
        <v>8</v>
      </c>
      <c r="L14" t="s">
        <v>8</v>
      </c>
      <c r="M14" t="s">
        <v>8</v>
      </c>
      <c r="N14" t="s">
        <v>8</v>
      </c>
      <c r="O14" t="s">
        <v>8</v>
      </c>
      <c r="P14" t="s">
        <v>8</v>
      </c>
      <c r="Q14" t="s">
        <v>8</v>
      </c>
      <c r="R14">
        <v>0</v>
      </c>
      <c r="S14" s="1" t="s">
        <v>70</v>
      </c>
      <c r="T14">
        <v>5</v>
      </c>
      <c r="U14">
        <v>5</v>
      </c>
      <c r="V14">
        <v>3</v>
      </c>
      <c r="W14">
        <v>2</v>
      </c>
      <c r="X14">
        <f t="shared" si="0"/>
        <v>5</v>
      </c>
      <c r="Y14">
        <v>2</v>
      </c>
      <c r="Z14">
        <v>3</v>
      </c>
      <c r="AA14">
        <v>16</v>
      </c>
      <c r="AB14" t="s">
        <v>98</v>
      </c>
      <c r="AC14">
        <v>1</v>
      </c>
      <c r="AD14">
        <v>8</v>
      </c>
      <c r="AE14" t="s">
        <v>100</v>
      </c>
      <c r="AF14" s="10" t="s">
        <v>8</v>
      </c>
      <c r="AG14" s="18" t="s">
        <v>8</v>
      </c>
      <c r="AH14">
        <v>32500</v>
      </c>
      <c r="AI14" t="s">
        <v>8</v>
      </c>
      <c r="AJ14" t="s">
        <v>33</v>
      </c>
      <c r="AK14" s="10">
        <v>125</v>
      </c>
      <c r="AL14">
        <v>1169</v>
      </c>
      <c r="AM14">
        <v>414</v>
      </c>
      <c r="AN14" s="1">
        <v>72</v>
      </c>
      <c r="AO14">
        <v>408</v>
      </c>
      <c r="AP14">
        <v>168</v>
      </c>
      <c r="AQ14" t="s">
        <v>48</v>
      </c>
      <c r="AR14" s="1">
        <v>16</v>
      </c>
      <c r="AS14">
        <v>368</v>
      </c>
      <c r="AT14">
        <v>112</v>
      </c>
      <c r="AU14" t="s">
        <v>48</v>
      </c>
      <c r="AV14" s="10" t="s">
        <v>34</v>
      </c>
      <c r="AW14" t="s">
        <v>46</v>
      </c>
      <c r="AX14">
        <v>1</v>
      </c>
      <c r="AY14" t="s">
        <v>38</v>
      </c>
      <c r="AZ14" t="s">
        <v>26</v>
      </c>
    </row>
    <row r="15" spans="1:52" x14ac:dyDescent="0.25">
      <c r="A15" t="s">
        <v>44</v>
      </c>
      <c r="B15" t="s">
        <v>123</v>
      </c>
      <c r="C15" t="s">
        <v>41</v>
      </c>
      <c r="D15" t="s">
        <v>93</v>
      </c>
      <c r="E15" t="s">
        <v>48</v>
      </c>
      <c r="F15" s="10">
        <v>0</v>
      </c>
      <c r="G15">
        <v>0</v>
      </c>
      <c r="H15" t="s">
        <v>8</v>
      </c>
      <c r="I15">
        <v>1</v>
      </c>
      <c r="J15" t="s">
        <v>143</v>
      </c>
      <c r="K15">
        <v>0</v>
      </c>
      <c r="L15">
        <v>0</v>
      </c>
      <c r="M15">
        <v>0</v>
      </c>
      <c r="N15">
        <v>0</v>
      </c>
      <c r="O15">
        <v>0</v>
      </c>
      <c r="P15" t="s">
        <v>8</v>
      </c>
      <c r="Q15" t="s">
        <v>8</v>
      </c>
      <c r="R15">
        <v>1</v>
      </c>
      <c r="S15" s="1" t="s">
        <v>70</v>
      </c>
      <c r="T15">
        <v>5</v>
      </c>
      <c r="U15">
        <v>5</v>
      </c>
      <c r="V15">
        <v>3</v>
      </c>
      <c r="W15">
        <v>2</v>
      </c>
      <c r="X15">
        <f t="shared" si="0"/>
        <v>5</v>
      </c>
      <c r="Y15">
        <v>2</v>
      </c>
      <c r="Z15">
        <v>3</v>
      </c>
      <c r="AA15">
        <v>16</v>
      </c>
      <c r="AB15" t="s">
        <v>98</v>
      </c>
      <c r="AC15">
        <v>1</v>
      </c>
      <c r="AD15">
        <v>8</v>
      </c>
      <c r="AE15" t="s">
        <v>100</v>
      </c>
      <c r="AF15" s="10">
        <v>13843</v>
      </c>
      <c r="AG15" s="18">
        <v>18657</v>
      </c>
      <c r="AH15">
        <f t="shared" ref="AH15:AH24" si="1">AF15+AG15</f>
        <v>32500</v>
      </c>
      <c r="AI15" t="s">
        <v>8</v>
      </c>
      <c r="AJ15" t="s">
        <v>33</v>
      </c>
      <c r="AK15" s="10">
        <v>125</v>
      </c>
      <c r="AL15">
        <v>1169</v>
      </c>
      <c r="AM15">
        <v>414</v>
      </c>
      <c r="AN15" s="1">
        <v>80</v>
      </c>
      <c r="AO15">
        <v>416</v>
      </c>
      <c r="AP15">
        <v>176</v>
      </c>
      <c r="AQ15" t="s">
        <v>48</v>
      </c>
      <c r="AR15" s="1">
        <v>8</v>
      </c>
      <c r="AS15">
        <v>376</v>
      </c>
      <c r="AT15">
        <v>104</v>
      </c>
      <c r="AU15" t="s">
        <v>48</v>
      </c>
      <c r="AV15" s="10" t="s">
        <v>27</v>
      </c>
      <c r="AW15" t="s">
        <v>29</v>
      </c>
      <c r="AX15">
        <v>0</v>
      </c>
      <c r="AY15" t="s">
        <v>8</v>
      </c>
      <c r="AZ15" t="s">
        <v>8</v>
      </c>
    </row>
    <row r="16" spans="1:52" s="7" customFormat="1" x14ac:dyDescent="0.25">
      <c r="A16" s="7" t="s">
        <v>45</v>
      </c>
      <c r="B16" s="7" t="s">
        <v>123</v>
      </c>
      <c r="C16" s="7" t="s">
        <v>42</v>
      </c>
      <c r="D16" s="7" t="s">
        <v>93</v>
      </c>
      <c r="E16" s="7" t="s">
        <v>48</v>
      </c>
      <c r="F16" s="11">
        <v>0</v>
      </c>
      <c r="G16" s="7">
        <v>0</v>
      </c>
      <c r="H16" s="7" t="s">
        <v>8</v>
      </c>
      <c r="I16" s="7">
        <v>1</v>
      </c>
      <c r="J16" s="7" t="s">
        <v>143</v>
      </c>
      <c r="K16" s="7">
        <v>0</v>
      </c>
      <c r="L16" s="7">
        <v>0</v>
      </c>
      <c r="M16" s="7">
        <v>0</v>
      </c>
      <c r="N16" s="7">
        <v>0</v>
      </c>
      <c r="O16" s="7">
        <v>0</v>
      </c>
      <c r="P16" s="7" t="s">
        <v>8</v>
      </c>
      <c r="Q16" s="7" t="s">
        <v>8</v>
      </c>
      <c r="R16" s="7">
        <v>1</v>
      </c>
      <c r="S16" s="8" t="s">
        <v>70</v>
      </c>
      <c r="T16" s="7">
        <v>5</v>
      </c>
      <c r="U16" s="7">
        <v>5</v>
      </c>
      <c r="V16" s="7">
        <v>3</v>
      </c>
      <c r="W16" s="7">
        <v>2</v>
      </c>
      <c r="X16" s="7">
        <f t="shared" si="0"/>
        <v>5</v>
      </c>
      <c r="Y16" s="7">
        <v>2</v>
      </c>
      <c r="Z16" s="7">
        <v>3</v>
      </c>
      <c r="AA16" s="7">
        <v>16</v>
      </c>
      <c r="AB16" s="7" t="s">
        <v>98</v>
      </c>
      <c r="AC16" s="7">
        <v>1</v>
      </c>
      <c r="AD16" s="7">
        <v>8</v>
      </c>
      <c r="AE16" s="7" t="s">
        <v>100</v>
      </c>
      <c r="AF16" s="11">
        <v>13843</v>
      </c>
      <c r="AG16" s="19">
        <v>18657</v>
      </c>
      <c r="AH16" s="7">
        <f t="shared" si="1"/>
        <v>32500</v>
      </c>
      <c r="AI16" s="7" t="s">
        <v>8</v>
      </c>
      <c r="AJ16" s="7" t="s">
        <v>33</v>
      </c>
      <c r="AK16" s="11">
        <v>125</v>
      </c>
      <c r="AL16" s="7">
        <v>1169</v>
      </c>
      <c r="AM16" s="7">
        <v>414</v>
      </c>
      <c r="AN16" s="8">
        <v>80</v>
      </c>
      <c r="AO16" s="7">
        <v>416</v>
      </c>
      <c r="AP16" s="7">
        <v>176</v>
      </c>
      <c r="AQ16" s="7" t="s">
        <v>48</v>
      </c>
      <c r="AR16" s="8">
        <v>16</v>
      </c>
      <c r="AS16" s="7">
        <v>368</v>
      </c>
      <c r="AT16" s="7">
        <v>112</v>
      </c>
      <c r="AU16" s="7" t="s">
        <v>48</v>
      </c>
      <c r="AV16" s="11" t="s">
        <v>66</v>
      </c>
      <c r="AW16" s="7" t="s">
        <v>46</v>
      </c>
      <c r="AX16" s="7">
        <v>0</v>
      </c>
      <c r="AY16" s="7" t="s">
        <v>8</v>
      </c>
      <c r="AZ16" s="7" t="s">
        <v>8</v>
      </c>
    </row>
    <row r="17" spans="1:52" x14ac:dyDescent="0.25">
      <c r="A17" t="s">
        <v>49</v>
      </c>
      <c r="B17" t="s">
        <v>123</v>
      </c>
      <c r="C17" t="s">
        <v>60</v>
      </c>
      <c r="D17" t="s">
        <v>90</v>
      </c>
      <c r="E17" t="s">
        <v>64</v>
      </c>
      <c r="F17" s="10">
        <v>0</v>
      </c>
      <c r="G17">
        <v>0</v>
      </c>
      <c r="H17" t="s">
        <v>8</v>
      </c>
      <c r="I17">
        <v>1</v>
      </c>
      <c r="J17" t="s">
        <v>142</v>
      </c>
      <c r="K17">
        <v>0</v>
      </c>
      <c r="L17">
        <v>0</v>
      </c>
      <c r="M17">
        <v>0</v>
      </c>
      <c r="N17">
        <v>0</v>
      </c>
      <c r="O17">
        <v>0</v>
      </c>
      <c r="P17" t="s">
        <v>8</v>
      </c>
      <c r="Q17" t="s">
        <v>8</v>
      </c>
      <c r="R17">
        <v>1</v>
      </c>
      <c r="S17" s="1" t="s">
        <v>70</v>
      </c>
      <c r="T17">
        <v>5</v>
      </c>
      <c r="U17" s="5">
        <v>10</v>
      </c>
      <c r="V17">
        <v>3</v>
      </c>
      <c r="W17">
        <v>2</v>
      </c>
      <c r="X17">
        <f t="shared" si="0"/>
        <v>5</v>
      </c>
      <c r="Y17">
        <v>2</v>
      </c>
      <c r="Z17">
        <v>3</v>
      </c>
      <c r="AA17">
        <v>16</v>
      </c>
      <c r="AB17" t="s">
        <v>98</v>
      </c>
      <c r="AC17">
        <v>1</v>
      </c>
      <c r="AD17">
        <v>8</v>
      </c>
      <c r="AE17" t="s">
        <v>100</v>
      </c>
      <c r="AF17" s="10">
        <v>10135</v>
      </c>
      <c r="AG17" s="18">
        <v>22365</v>
      </c>
      <c r="AH17">
        <f t="shared" si="1"/>
        <v>32500</v>
      </c>
      <c r="AI17" t="s">
        <v>8</v>
      </c>
      <c r="AJ17" t="s">
        <v>33</v>
      </c>
      <c r="AK17" s="10">
        <v>125</v>
      </c>
      <c r="AL17">
        <v>1169</v>
      </c>
      <c r="AM17">
        <v>414</v>
      </c>
      <c r="AN17" s="1">
        <v>64</v>
      </c>
      <c r="AO17">
        <v>400</v>
      </c>
      <c r="AP17">
        <v>160</v>
      </c>
      <c r="AQ17" t="s">
        <v>48</v>
      </c>
      <c r="AR17" s="4">
        <v>8</v>
      </c>
      <c r="AS17">
        <v>368</v>
      </c>
      <c r="AT17">
        <v>96</v>
      </c>
      <c r="AU17" t="s">
        <v>48</v>
      </c>
      <c r="AV17" s="10" t="s">
        <v>66</v>
      </c>
      <c r="AW17" t="s">
        <v>74</v>
      </c>
      <c r="AX17">
        <v>0</v>
      </c>
      <c r="AY17" t="s">
        <v>8</v>
      </c>
      <c r="AZ17" t="s">
        <v>8</v>
      </c>
    </row>
    <row r="18" spans="1:52" x14ac:dyDescent="0.25">
      <c r="A18" t="s">
        <v>50</v>
      </c>
      <c r="B18" t="s">
        <v>123</v>
      </c>
      <c r="C18" t="s">
        <v>60</v>
      </c>
      <c r="D18" t="s">
        <v>94</v>
      </c>
      <c r="E18" t="s">
        <v>48</v>
      </c>
      <c r="F18" s="10">
        <v>0</v>
      </c>
      <c r="G18">
        <v>0</v>
      </c>
      <c r="H18" t="s">
        <v>8</v>
      </c>
      <c r="I18">
        <v>1</v>
      </c>
      <c r="J18" t="s">
        <v>142</v>
      </c>
      <c r="K18">
        <v>0</v>
      </c>
      <c r="L18">
        <v>0</v>
      </c>
      <c r="M18">
        <v>0</v>
      </c>
      <c r="N18">
        <v>0</v>
      </c>
      <c r="O18">
        <v>0</v>
      </c>
      <c r="P18" t="s">
        <v>8</v>
      </c>
      <c r="Q18" t="s">
        <v>8</v>
      </c>
      <c r="R18">
        <v>1</v>
      </c>
      <c r="S18" s="1" t="s">
        <v>70</v>
      </c>
      <c r="T18">
        <v>5</v>
      </c>
      <c r="U18">
        <v>5</v>
      </c>
      <c r="V18">
        <v>3</v>
      </c>
      <c r="W18">
        <v>2</v>
      </c>
      <c r="X18">
        <f t="shared" si="0"/>
        <v>5</v>
      </c>
      <c r="Y18">
        <v>2</v>
      </c>
      <c r="Z18">
        <v>3</v>
      </c>
      <c r="AA18">
        <v>16</v>
      </c>
      <c r="AB18" t="s">
        <v>98</v>
      </c>
      <c r="AC18">
        <v>1</v>
      </c>
      <c r="AD18">
        <v>8</v>
      </c>
      <c r="AE18" t="s">
        <v>100</v>
      </c>
      <c r="AF18" s="10">
        <v>10135</v>
      </c>
      <c r="AG18" s="18">
        <v>22365</v>
      </c>
      <c r="AH18">
        <f t="shared" si="1"/>
        <v>32500</v>
      </c>
      <c r="AI18" t="s">
        <v>8</v>
      </c>
      <c r="AJ18" t="s">
        <v>33</v>
      </c>
      <c r="AK18" s="10">
        <v>125</v>
      </c>
      <c r="AL18">
        <v>1169</v>
      </c>
      <c r="AM18">
        <v>414</v>
      </c>
      <c r="AN18" s="1">
        <v>64</v>
      </c>
      <c r="AO18">
        <v>400</v>
      </c>
      <c r="AP18">
        <v>160</v>
      </c>
      <c r="AQ18" t="s">
        <v>48</v>
      </c>
      <c r="AR18" s="1">
        <v>24</v>
      </c>
      <c r="AS18">
        <v>384</v>
      </c>
      <c r="AT18">
        <v>120</v>
      </c>
      <c r="AU18" t="s">
        <v>48</v>
      </c>
      <c r="AV18" s="10" t="s">
        <v>66</v>
      </c>
      <c r="AW18" t="s">
        <v>71</v>
      </c>
      <c r="AX18">
        <v>0</v>
      </c>
      <c r="AY18" t="s">
        <v>8</v>
      </c>
      <c r="AZ18" t="s">
        <v>8</v>
      </c>
    </row>
    <row r="19" spans="1:52" x14ac:dyDescent="0.25">
      <c r="A19" t="s">
        <v>51</v>
      </c>
      <c r="B19" t="s">
        <v>123</v>
      </c>
      <c r="C19" t="s">
        <v>61</v>
      </c>
      <c r="D19" t="s">
        <v>95</v>
      </c>
      <c r="E19" t="s">
        <v>48</v>
      </c>
      <c r="F19" s="10">
        <v>0</v>
      </c>
      <c r="G19">
        <v>0</v>
      </c>
      <c r="H19" t="s">
        <v>8</v>
      </c>
      <c r="I19">
        <v>1</v>
      </c>
      <c r="J19" t="s">
        <v>142</v>
      </c>
      <c r="K19">
        <v>0</v>
      </c>
      <c r="L19">
        <v>0</v>
      </c>
      <c r="M19">
        <v>0</v>
      </c>
      <c r="N19">
        <v>0</v>
      </c>
      <c r="O19">
        <v>0</v>
      </c>
      <c r="P19" t="s">
        <v>8</v>
      </c>
      <c r="Q19" t="s">
        <v>8</v>
      </c>
      <c r="R19">
        <v>1</v>
      </c>
      <c r="S19" s="1" t="s">
        <v>70</v>
      </c>
      <c r="T19">
        <v>5</v>
      </c>
      <c r="U19">
        <v>5</v>
      </c>
      <c r="V19">
        <v>3</v>
      </c>
      <c r="W19">
        <v>2</v>
      </c>
      <c r="X19">
        <f t="shared" si="0"/>
        <v>5</v>
      </c>
      <c r="Y19">
        <v>2</v>
      </c>
      <c r="Z19">
        <v>3</v>
      </c>
      <c r="AA19">
        <v>16</v>
      </c>
      <c r="AB19" t="s">
        <v>98</v>
      </c>
      <c r="AC19">
        <v>1</v>
      </c>
      <c r="AD19">
        <v>8</v>
      </c>
      <c r="AE19" t="s">
        <v>100</v>
      </c>
      <c r="AF19" s="10">
        <v>10999</v>
      </c>
      <c r="AG19" s="18">
        <v>21501</v>
      </c>
      <c r="AH19">
        <f t="shared" si="1"/>
        <v>32500</v>
      </c>
      <c r="AI19" t="s">
        <v>8</v>
      </c>
      <c r="AJ19" t="s">
        <v>33</v>
      </c>
      <c r="AK19" s="10">
        <v>125</v>
      </c>
      <c r="AL19">
        <v>1169</v>
      </c>
      <c r="AM19">
        <v>414</v>
      </c>
      <c r="AN19" s="1">
        <v>64</v>
      </c>
      <c r="AO19">
        <v>400</v>
      </c>
      <c r="AP19">
        <v>176</v>
      </c>
      <c r="AQ19" t="s">
        <v>48</v>
      </c>
      <c r="AR19" s="1">
        <v>24</v>
      </c>
      <c r="AS19">
        <v>384</v>
      </c>
      <c r="AT19">
        <v>112</v>
      </c>
      <c r="AU19" t="s">
        <v>48</v>
      </c>
      <c r="AV19" s="10" t="s">
        <v>66</v>
      </c>
      <c r="AW19" t="s">
        <v>71</v>
      </c>
      <c r="AX19">
        <v>0</v>
      </c>
      <c r="AY19" t="s">
        <v>8</v>
      </c>
      <c r="AZ19" t="s">
        <v>8</v>
      </c>
    </row>
    <row r="20" spans="1:52" x14ac:dyDescent="0.25">
      <c r="A20" t="s">
        <v>56</v>
      </c>
      <c r="B20" t="s">
        <v>123</v>
      </c>
      <c r="C20" t="s">
        <v>61</v>
      </c>
      <c r="D20" t="s">
        <v>95</v>
      </c>
      <c r="E20" t="s">
        <v>48</v>
      </c>
      <c r="F20" s="10">
        <v>0</v>
      </c>
      <c r="G20">
        <v>0</v>
      </c>
      <c r="H20" t="s">
        <v>8</v>
      </c>
      <c r="I20">
        <v>1</v>
      </c>
      <c r="J20" t="s">
        <v>142</v>
      </c>
      <c r="K20">
        <v>0</v>
      </c>
      <c r="L20">
        <v>0</v>
      </c>
      <c r="M20">
        <v>0</v>
      </c>
      <c r="N20">
        <v>0</v>
      </c>
      <c r="O20">
        <v>0</v>
      </c>
      <c r="P20" t="s">
        <v>8</v>
      </c>
      <c r="Q20" t="s">
        <v>8</v>
      </c>
      <c r="R20">
        <v>1</v>
      </c>
      <c r="S20" s="1" t="s">
        <v>70</v>
      </c>
      <c r="T20">
        <v>5</v>
      </c>
      <c r="U20">
        <v>5</v>
      </c>
      <c r="V20">
        <v>3</v>
      </c>
      <c r="W20">
        <v>2</v>
      </c>
      <c r="X20">
        <f t="shared" si="0"/>
        <v>5</v>
      </c>
      <c r="Y20">
        <v>2</v>
      </c>
      <c r="Z20">
        <v>3</v>
      </c>
      <c r="AA20">
        <v>16</v>
      </c>
      <c r="AB20" t="s">
        <v>98</v>
      </c>
      <c r="AC20">
        <v>1</v>
      </c>
      <c r="AD20">
        <v>8</v>
      </c>
      <c r="AE20" t="s">
        <v>100</v>
      </c>
      <c r="AF20" s="10">
        <v>11843</v>
      </c>
      <c r="AG20" s="18">
        <v>20657</v>
      </c>
      <c r="AH20">
        <f t="shared" si="1"/>
        <v>32500</v>
      </c>
      <c r="AI20" t="s">
        <v>8</v>
      </c>
      <c r="AJ20" t="s">
        <v>33</v>
      </c>
      <c r="AK20" s="10">
        <v>125</v>
      </c>
      <c r="AL20">
        <v>1169</v>
      </c>
      <c r="AM20">
        <v>414</v>
      </c>
      <c r="AN20" s="1">
        <v>64</v>
      </c>
      <c r="AO20">
        <v>400</v>
      </c>
      <c r="AP20">
        <v>192</v>
      </c>
      <c r="AQ20" t="s">
        <v>48</v>
      </c>
      <c r="AR20" s="1">
        <v>24</v>
      </c>
      <c r="AS20">
        <v>384</v>
      </c>
      <c r="AT20">
        <v>104</v>
      </c>
      <c r="AU20" t="s">
        <v>48</v>
      </c>
      <c r="AV20" s="10" t="s">
        <v>66</v>
      </c>
      <c r="AW20" t="s">
        <v>71</v>
      </c>
      <c r="AX20">
        <v>0</v>
      </c>
      <c r="AY20" t="s">
        <v>8</v>
      </c>
      <c r="AZ20" t="s">
        <v>8</v>
      </c>
    </row>
    <row r="21" spans="1:52" x14ac:dyDescent="0.25">
      <c r="A21" t="s">
        <v>57</v>
      </c>
      <c r="B21" t="s">
        <v>123</v>
      </c>
      <c r="C21" t="s">
        <v>62</v>
      </c>
      <c r="D21" t="s">
        <v>95</v>
      </c>
      <c r="E21" t="s">
        <v>48</v>
      </c>
      <c r="F21" s="10">
        <v>0</v>
      </c>
      <c r="G21">
        <v>0</v>
      </c>
      <c r="H21" t="s">
        <v>8</v>
      </c>
      <c r="I21">
        <v>1</v>
      </c>
      <c r="J21" t="s">
        <v>142</v>
      </c>
      <c r="K21">
        <v>0</v>
      </c>
      <c r="L21">
        <v>0</v>
      </c>
      <c r="M21">
        <v>0</v>
      </c>
      <c r="N21">
        <v>0</v>
      </c>
      <c r="O21">
        <v>0</v>
      </c>
      <c r="P21" t="s">
        <v>8</v>
      </c>
      <c r="Q21" t="s">
        <v>8</v>
      </c>
      <c r="R21">
        <v>1</v>
      </c>
      <c r="S21" s="1" t="s">
        <v>70</v>
      </c>
      <c r="T21">
        <v>5</v>
      </c>
      <c r="U21">
        <v>5</v>
      </c>
      <c r="V21">
        <v>3</v>
      </c>
      <c r="W21">
        <v>2</v>
      </c>
      <c r="X21">
        <f t="shared" si="0"/>
        <v>5</v>
      </c>
      <c r="Y21">
        <v>2</v>
      </c>
      <c r="Z21">
        <v>3</v>
      </c>
      <c r="AA21">
        <v>16</v>
      </c>
      <c r="AB21" t="s">
        <v>98</v>
      </c>
      <c r="AC21">
        <v>1</v>
      </c>
      <c r="AD21">
        <v>8</v>
      </c>
      <c r="AE21" t="s">
        <v>100</v>
      </c>
      <c r="AF21" s="10">
        <v>10473</v>
      </c>
      <c r="AG21" s="18">
        <v>22027</v>
      </c>
      <c r="AH21">
        <f t="shared" si="1"/>
        <v>32500</v>
      </c>
      <c r="AI21" t="s">
        <v>8</v>
      </c>
      <c r="AJ21" t="s">
        <v>33</v>
      </c>
      <c r="AK21" s="10">
        <v>125</v>
      </c>
      <c r="AL21">
        <v>1169</v>
      </c>
      <c r="AM21">
        <v>414</v>
      </c>
      <c r="AN21" s="1">
        <v>64</v>
      </c>
      <c r="AO21">
        <v>416</v>
      </c>
      <c r="AP21">
        <v>160</v>
      </c>
      <c r="AQ21" t="s">
        <v>48</v>
      </c>
      <c r="AR21" s="1">
        <v>24</v>
      </c>
      <c r="AS21">
        <v>376</v>
      </c>
      <c r="AT21">
        <v>120</v>
      </c>
      <c r="AU21" t="s">
        <v>48</v>
      </c>
      <c r="AV21" s="10" t="s">
        <v>66</v>
      </c>
      <c r="AW21" t="s">
        <v>71</v>
      </c>
      <c r="AX21">
        <v>0</v>
      </c>
      <c r="AY21" t="s">
        <v>8</v>
      </c>
      <c r="AZ21" t="s">
        <v>8</v>
      </c>
    </row>
    <row r="22" spans="1:52" x14ac:dyDescent="0.25">
      <c r="A22" t="s">
        <v>58</v>
      </c>
      <c r="B22" t="s">
        <v>123</v>
      </c>
      <c r="C22" t="s">
        <v>62</v>
      </c>
      <c r="D22" t="s">
        <v>95</v>
      </c>
      <c r="E22" t="s">
        <v>48</v>
      </c>
      <c r="F22" s="10">
        <v>0</v>
      </c>
      <c r="G22">
        <v>0</v>
      </c>
      <c r="H22" t="s">
        <v>8</v>
      </c>
      <c r="I22">
        <v>1</v>
      </c>
      <c r="J22" t="s">
        <v>142</v>
      </c>
      <c r="K22">
        <v>0</v>
      </c>
      <c r="L22">
        <v>0</v>
      </c>
      <c r="M22">
        <v>0</v>
      </c>
      <c r="N22">
        <v>0</v>
      </c>
      <c r="O22">
        <v>0</v>
      </c>
      <c r="P22" t="s">
        <v>8</v>
      </c>
      <c r="Q22" t="s">
        <v>8</v>
      </c>
      <c r="R22">
        <v>1</v>
      </c>
      <c r="S22" s="1" t="s">
        <v>70</v>
      </c>
      <c r="T22">
        <v>5</v>
      </c>
      <c r="U22">
        <v>5</v>
      </c>
      <c r="V22">
        <v>3</v>
      </c>
      <c r="W22">
        <v>2</v>
      </c>
      <c r="X22">
        <f t="shared" si="0"/>
        <v>5</v>
      </c>
      <c r="Y22">
        <v>2</v>
      </c>
      <c r="Z22">
        <v>3</v>
      </c>
      <c r="AA22">
        <v>16</v>
      </c>
      <c r="AB22" t="s">
        <v>98</v>
      </c>
      <c r="AC22">
        <v>1</v>
      </c>
      <c r="AD22">
        <v>8</v>
      </c>
      <c r="AE22" t="s">
        <v>100</v>
      </c>
      <c r="AF22" s="10">
        <v>10825</v>
      </c>
      <c r="AG22" s="18">
        <v>21675</v>
      </c>
      <c r="AH22">
        <f t="shared" si="1"/>
        <v>32500</v>
      </c>
      <c r="AI22" t="s">
        <v>8</v>
      </c>
      <c r="AJ22" t="s">
        <v>33</v>
      </c>
      <c r="AK22" s="10">
        <v>125</v>
      </c>
      <c r="AL22">
        <v>1169</v>
      </c>
      <c r="AM22">
        <v>414</v>
      </c>
      <c r="AN22" s="1">
        <v>64</v>
      </c>
      <c r="AO22">
        <v>432</v>
      </c>
      <c r="AP22">
        <v>160</v>
      </c>
      <c r="AQ22" t="s">
        <v>48</v>
      </c>
      <c r="AR22" s="1">
        <v>24</v>
      </c>
      <c r="AS22">
        <v>368</v>
      </c>
      <c r="AT22">
        <v>120</v>
      </c>
      <c r="AU22" t="s">
        <v>48</v>
      </c>
      <c r="AV22" s="10" t="s">
        <v>66</v>
      </c>
      <c r="AW22" t="s">
        <v>71</v>
      </c>
      <c r="AX22">
        <v>0</v>
      </c>
      <c r="AY22" t="s">
        <v>8</v>
      </c>
      <c r="AZ22" t="s">
        <v>8</v>
      </c>
    </row>
    <row r="23" spans="1:52" x14ac:dyDescent="0.25">
      <c r="A23" t="s">
        <v>59</v>
      </c>
      <c r="B23" t="s">
        <v>123</v>
      </c>
      <c r="C23" t="s">
        <v>63</v>
      </c>
      <c r="D23" t="s">
        <v>95</v>
      </c>
      <c r="E23" t="s">
        <v>48</v>
      </c>
      <c r="F23" s="10">
        <v>0</v>
      </c>
      <c r="G23">
        <v>0</v>
      </c>
      <c r="H23" t="s">
        <v>8</v>
      </c>
      <c r="I23">
        <v>1</v>
      </c>
      <c r="J23" t="s">
        <v>142</v>
      </c>
      <c r="K23">
        <v>0</v>
      </c>
      <c r="L23">
        <v>0</v>
      </c>
      <c r="M23">
        <v>0</v>
      </c>
      <c r="N23">
        <v>0</v>
      </c>
      <c r="O23">
        <v>0</v>
      </c>
      <c r="P23" t="s">
        <v>8</v>
      </c>
      <c r="Q23" t="s">
        <v>8</v>
      </c>
      <c r="R23">
        <v>1</v>
      </c>
      <c r="S23" s="1" t="s">
        <v>70</v>
      </c>
      <c r="T23">
        <v>5</v>
      </c>
      <c r="U23">
        <v>5</v>
      </c>
      <c r="V23">
        <v>3</v>
      </c>
      <c r="W23">
        <v>2</v>
      </c>
      <c r="X23">
        <f t="shared" si="0"/>
        <v>5</v>
      </c>
      <c r="Y23">
        <v>2</v>
      </c>
      <c r="Z23">
        <v>3</v>
      </c>
      <c r="AA23">
        <v>16</v>
      </c>
      <c r="AB23" t="s">
        <v>98</v>
      </c>
      <c r="AC23">
        <v>1</v>
      </c>
      <c r="AD23">
        <v>8</v>
      </c>
      <c r="AE23" t="s">
        <v>100</v>
      </c>
      <c r="AF23" s="10">
        <v>12317</v>
      </c>
      <c r="AG23" s="18">
        <v>20183</v>
      </c>
      <c r="AH23">
        <f t="shared" si="1"/>
        <v>32500</v>
      </c>
      <c r="AI23" t="s">
        <v>8</v>
      </c>
      <c r="AJ23" t="s">
        <v>33</v>
      </c>
      <c r="AK23" s="10">
        <v>125</v>
      </c>
      <c r="AL23">
        <v>1169</v>
      </c>
      <c r="AM23">
        <v>414</v>
      </c>
      <c r="AN23" s="1">
        <v>80</v>
      </c>
      <c r="AO23">
        <v>400</v>
      </c>
      <c r="AP23">
        <v>160</v>
      </c>
      <c r="AQ23" t="s">
        <v>48</v>
      </c>
      <c r="AR23" s="1">
        <v>16</v>
      </c>
      <c r="AS23">
        <v>384</v>
      </c>
      <c r="AT23">
        <v>120</v>
      </c>
      <c r="AU23" t="s">
        <v>48</v>
      </c>
      <c r="AV23" s="10" t="s">
        <v>66</v>
      </c>
      <c r="AW23" t="s">
        <v>71</v>
      </c>
      <c r="AX23">
        <v>0</v>
      </c>
      <c r="AY23" t="s">
        <v>8</v>
      </c>
      <c r="AZ23" t="s">
        <v>8</v>
      </c>
    </row>
    <row r="24" spans="1:52" x14ac:dyDescent="0.25">
      <c r="A24" t="s">
        <v>65</v>
      </c>
      <c r="B24" t="s">
        <v>123</v>
      </c>
      <c r="C24" t="s">
        <v>63</v>
      </c>
      <c r="D24" t="s">
        <v>95</v>
      </c>
      <c r="E24" t="s">
        <v>48</v>
      </c>
      <c r="F24" s="10">
        <v>0</v>
      </c>
      <c r="G24">
        <v>0</v>
      </c>
      <c r="H24" t="s">
        <v>8</v>
      </c>
      <c r="I24">
        <v>1</v>
      </c>
      <c r="J24" t="s">
        <v>142</v>
      </c>
      <c r="K24">
        <v>0</v>
      </c>
      <c r="L24">
        <v>0</v>
      </c>
      <c r="M24">
        <v>0</v>
      </c>
      <c r="N24">
        <v>0</v>
      </c>
      <c r="O24">
        <v>0</v>
      </c>
      <c r="P24" t="s">
        <v>8</v>
      </c>
      <c r="Q24" t="s">
        <v>8</v>
      </c>
      <c r="R24">
        <v>1</v>
      </c>
      <c r="S24" s="1" t="s">
        <v>70</v>
      </c>
      <c r="T24">
        <v>5</v>
      </c>
      <c r="U24">
        <v>5</v>
      </c>
      <c r="V24">
        <v>3</v>
      </c>
      <c r="W24">
        <v>2</v>
      </c>
      <c r="X24">
        <f t="shared" si="0"/>
        <v>5</v>
      </c>
      <c r="Y24">
        <v>2</v>
      </c>
      <c r="Z24">
        <v>3</v>
      </c>
      <c r="AA24">
        <v>16</v>
      </c>
      <c r="AB24" t="s">
        <v>98</v>
      </c>
      <c r="AC24">
        <v>1</v>
      </c>
      <c r="AD24">
        <v>8</v>
      </c>
      <c r="AE24" t="s">
        <v>100</v>
      </c>
      <c r="AF24" s="10">
        <v>14443</v>
      </c>
      <c r="AG24" s="18">
        <v>18057</v>
      </c>
      <c r="AH24">
        <f t="shared" si="1"/>
        <v>32500</v>
      </c>
      <c r="AI24" t="s">
        <v>8</v>
      </c>
      <c r="AJ24" t="s">
        <v>33</v>
      </c>
      <c r="AK24" s="10">
        <v>125</v>
      </c>
      <c r="AL24">
        <v>1169</v>
      </c>
      <c r="AM24">
        <v>414</v>
      </c>
      <c r="AN24" s="1">
        <v>96</v>
      </c>
      <c r="AO24">
        <v>400</v>
      </c>
      <c r="AP24">
        <v>160</v>
      </c>
      <c r="AQ24" t="s">
        <v>48</v>
      </c>
      <c r="AR24" s="1">
        <v>8</v>
      </c>
      <c r="AS24">
        <v>384</v>
      </c>
      <c r="AT24">
        <v>120</v>
      </c>
      <c r="AU24" t="s">
        <v>48</v>
      </c>
      <c r="AV24" s="10" t="s">
        <v>66</v>
      </c>
      <c r="AW24" t="s">
        <v>71</v>
      </c>
      <c r="AX24">
        <v>0</v>
      </c>
      <c r="AY24" t="s">
        <v>8</v>
      </c>
      <c r="AZ24" t="s">
        <v>8</v>
      </c>
    </row>
    <row r="25" spans="1:52" x14ac:dyDescent="0.25">
      <c r="A25" t="s">
        <v>103</v>
      </c>
      <c r="B25" t="s">
        <v>8</v>
      </c>
      <c r="C25" t="s">
        <v>8</v>
      </c>
      <c r="D25" t="s">
        <v>105</v>
      </c>
      <c r="E25" t="s">
        <v>106</v>
      </c>
      <c r="F25" s="10" t="s">
        <v>8</v>
      </c>
      <c r="G25" t="s">
        <v>8</v>
      </c>
      <c r="H25" t="s">
        <v>8</v>
      </c>
      <c r="I25" t="s">
        <v>8</v>
      </c>
      <c r="J25" t="s">
        <v>8</v>
      </c>
      <c r="K25" t="s">
        <v>8</v>
      </c>
      <c r="L25" t="s">
        <v>8</v>
      </c>
      <c r="M25" t="s">
        <v>8</v>
      </c>
      <c r="N25" t="s">
        <v>8</v>
      </c>
      <c r="O25" t="s">
        <v>8</v>
      </c>
      <c r="P25" t="s">
        <v>8</v>
      </c>
      <c r="Q25" t="s">
        <v>8</v>
      </c>
      <c r="R25" t="s">
        <v>8</v>
      </c>
      <c r="S25" s="1" t="s">
        <v>8</v>
      </c>
      <c r="T25" t="s">
        <v>8</v>
      </c>
      <c r="U25" t="s">
        <v>8</v>
      </c>
      <c r="V25" t="s">
        <v>8</v>
      </c>
      <c r="W25" t="s">
        <v>8</v>
      </c>
      <c r="X25" t="s">
        <v>8</v>
      </c>
      <c r="Y25" t="s">
        <v>8</v>
      </c>
      <c r="Z25" t="s">
        <v>8</v>
      </c>
      <c r="AA25" t="s">
        <v>8</v>
      </c>
      <c r="AB25" t="s">
        <v>8</v>
      </c>
      <c r="AC25" t="s">
        <v>8</v>
      </c>
      <c r="AD25" t="s">
        <v>8</v>
      </c>
      <c r="AE25" t="s">
        <v>8</v>
      </c>
      <c r="AF25" s="10" t="s">
        <v>8</v>
      </c>
      <c r="AG25" t="s">
        <v>8</v>
      </c>
      <c r="AH25" t="s">
        <v>8</v>
      </c>
      <c r="AI25" t="s">
        <v>8</v>
      </c>
      <c r="AJ25" t="s">
        <v>8</v>
      </c>
      <c r="AK25" s="10" t="s">
        <v>8</v>
      </c>
      <c r="AL25" t="s">
        <v>8</v>
      </c>
      <c r="AM25" t="s">
        <v>8</v>
      </c>
      <c r="AN25" s="1" t="s">
        <v>8</v>
      </c>
      <c r="AO25" t="s">
        <v>8</v>
      </c>
      <c r="AP25" t="s">
        <v>8</v>
      </c>
      <c r="AQ25" t="s">
        <v>8</v>
      </c>
      <c r="AR25" s="1" t="s">
        <v>8</v>
      </c>
      <c r="AS25" t="s">
        <v>8</v>
      </c>
      <c r="AT25" t="s">
        <v>8</v>
      </c>
      <c r="AU25" t="s">
        <v>8</v>
      </c>
      <c r="AV25" s="10" t="s">
        <v>8</v>
      </c>
      <c r="AW25" t="s">
        <v>8</v>
      </c>
      <c r="AX25">
        <v>0</v>
      </c>
      <c r="AY25" t="s">
        <v>8</v>
      </c>
      <c r="AZ25" t="s">
        <v>8</v>
      </c>
    </row>
    <row r="26" spans="1:52" s="7" customFormat="1" x14ac:dyDescent="0.25">
      <c r="A26" s="7" t="s">
        <v>103</v>
      </c>
      <c r="B26" s="7" t="s">
        <v>8</v>
      </c>
      <c r="C26" s="7" t="s">
        <v>8</v>
      </c>
      <c r="D26" s="7" t="s">
        <v>68</v>
      </c>
      <c r="E26" s="7" t="s">
        <v>107</v>
      </c>
      <c r="F26" s="11" t="s">
        <v>8</v>
      </c>
      <c r="G26" s="7" t="s">
        <v>8</v>
      </c>
      <c r="H26" s="7" t="s">
        <v>8</v>
      </c>
      <c r="I26" s="7" t="s">
        <v>8</v>
      </c>
      <c r="J26" s="7" t="s">
        <v>8</v>
      </c>
      <c r="K26" s="7" t="s">
        <v>8</v>
      </c>
      <c r="L26" s="7" t="s">
        <v>8</v>
      </c>
      <c r="M26" s="7" t="s">
        <v>8</v>
      </c>
      <c r="N26" s="7" t="s">
        <v>8</v>
      </c>
      <c r="O26" s="7" t="s">
        <v>8</v>
      </c>
      <c r="P26" s="7" t="s">
        <v>8</v>
      </c>
      <c r="Q26" s="7" t="s">
        <v>8</v>
      </c>
      <c r="R26" s="7" t="s">
        <v>8</v>
      </c>
      <c r="S26" s="8" t="s">
        <v>8</v>
      </c>
      <c r="T26" s="7" t="s">
        <v>8</v>
      </c>
      <c r="U26" s="7" t="s">
        <v>8</v>
      </c>
      <c r="V26" s="7" t="s">
        <v>8</v>
      </c>
      <c r="W26" s="7" t="s">
        <v>8</v>
      </c>
      <c r="X26" s="7" t="s">
        <v>8</v>
      </c>
      <c r="Y26" s="7" t="s">
        <v>8</v>
      </c>
      <c r="Z26" s="7" t="s">
        <v>8</v>
      </c>
      <c r="AA26" s="7" t="s">
        <v>8</v>
      </c>
      <c r="AB26" s="7" t="s">
        <v>8</v>
      </c>
      <c r="AC26" s="7" t="s">
        <v>8</v>
      </c>
      <c r="AD26" s="7" t="s">
        <v>8</v>
      </c>
      <c r="AE26" s="7" t="s">
        <v>8</v>
      </c>
      <c r="AF26" s="11" t="s">
        <v>8</v>
      </c>
      <c r="AG26" s="7" t="s">
        <v>8</v>
      </c>
      <c r="AH26" s="7" t="s">
        <v>8</v>
      </c>
      <c r="AI26" s="7" t="s">
        <v>8</v>
      </c>
      <c r="AJ26" s="7" t="s">
        <v>8</v>
      </c>
      <c r="AK26" s="11" t="s">
        <v>8</v>
      </c>
      <c r="AL26" s="7" t="s">
        <v>8</v>
      </c>
      <c r="AM26" s="7" t="s">
        <v>8</v>
      </c>
      <c r="AN26" s="8" t="s">
        <v>8</v>
      </c>
      <c r="AO26" s="7" t="s">
        <v>8</v>
      </c>
      <c r="AP26" s="7" t="s">
        <v>8</v>
      </c>
      <c r="AQ26" s="7" t="s">
        <v>8</v>
      </c>
      <c r="AR26" s="8" t="s">
        <v>8</v>
      </c>
      <c r="AS26" s="7" t="s">
        <v>8</v>
      </c>
      <c r="AT26" s="7" t="s">
        <v>8</v>
      </c>
      <c r="AU26" s="7" t="s">
        <v>8</v>
      </c>
      <c r="AV26" s="11" t="s">
        <v>8</v>
      </c>
      <c r="AW26" s="7" t="s">
        <v>8</v>
      </c>
      <c r="AX26" s="7">
        <v>0</v>
      </c>
      <c r="AY26" s="7" t="s">
        <v>8</v>
      </c>
      <c r="AZ26" s="7" t="s">
        <v>8</v>
      </c>
    </row>
    <row r="27" spans="1:52" x14ac:dyDescent="0.25">
      <c r="A27" t="s">
        <v>104</v>
      </c>
      <c r="B27" t="s">
        <v>123</v>
      </c>
      <c r="C27" t="s">
        <v>126</v>
      </c>
      <c r="D27" t="s">
        <v>111</v>
      </c>
      <c r="E27" t="s">
        <v>116</v>
      </c>
      <c r="F27" s="10">
        <v>0</v>
      </c>
      <c r="G27">
        <v>0</v>
      </c>
      <c r="H27" t="s">
        <v>8</v>
      </c>
      <c r="I27">
        <v>1</v>
      </c>
      <c r="J27" t="s">
        <v>139</v>
      </c>
      <c r="K27">
        <v>0</v>
      </c>
      <c r="L27">
        <v>0</v>
      </c>
      <c r="M27">
        <v>0</v>
      </c>
      <c r="N27">
        <v>0</v>
      </c>
      <c r="O27">
        <v>0</v>
      </c>
      <c r="P27" t="s">
        <v>8</v>
      </c>
      <c r="Q27" t="s">
        <v>8</v>
      </c>
      <c r="R27">
        <v>0</v>
      </c>
      <c r="S27" s="1" t="s">
        <v>70</v>
      </c>
      <c r="T27">
        <v>5</v>
      </c>
      <c r="U27">
        <v>5</v>
      </c>
      <c r="V27">
        <v>3</v>
      </c>
      <c r="W27">
        <v>2</v>
      </c>
      <c r="X27">
        <f t="shared" ref="X27:X34" si="2" xml:space="preserve"> V27 + W27</f>
        <v>5</v>
      </c>
      <c r="Y27">
        <v>2</v>
      </c>
      <c r="Z27">
        <v>3</v>
      </c>
      <c r="AA27">
        <v>16</v>
      </c>
      <c r="AB27" t="s">
        <v>98</v>
      </c>
      <c r="AC27">
        <v>1</v>
      </c>
      <c r="AD27">
        <v>8</v>
      </c>
      <c r="AE27" t="s">
        <v>100</v>
      </c>
      <c r="AF27" s="20">
        <v>80545</v>
      </c>
      <c r="AG27" s="18">
        <v>507</v>
      </c>
      <c r="AH27">
        <f>AF27+AG27</f>
        <v>81052</v>
      </c>
      <c r="AI27">
        <f t="shared" ref="AI27" si="3" xml:space="preserve"> 1508.06553301511 + 0.00210606006752809 * (AN27*AO27*AP27)</f>
        <v>83027.753778838392</v>
      </c>
      <c r="AJ27" t="s">
        <v>109</v>
      </c>
      <c r="AK27" s="10">
        <v>125</v>
      </c>
      <c r="AL27">
        <v>1169</v>
      </c>
      <c r="AM27">
        <v>414</v>
      </c>
      <c r="AN27" s="1">
        <v>112</v>
      </c>
      <c r="AO27">
        <v>864</v>
      </c>
      <c r="AP27">
        <v>400</v>
      </c>
      <c r="AQ27" t="s">
        <v>48</v>
      </c>
      <c r="AR27" s="1">
        <f t="shared" ref="AR27:AR34" si="4" xml:space="preserve"> _xlfn.FLOOR.MATH((AK27 - AN27) / 2)</f>
        <v>6</v>
      </c>
      <c r="AS27">
        <f t="shared" ref="AS27" si="5" xml:space="preserve"> _xlfn.FLOOR.MATH((AL27 - AO27) / 2)</f>
        <v>152</v>
      </c>
      <c r="AT27">
        <f t="shared" ref="AT27" si="6" xml:space="preserve"> _xlfn.FLOOR.MATH((AM27 - AP27) / 2)</f>
        <v>7</v>
      </c>
      <c r="AU27" t="s">
        <v>48</v>
      </c>
      <c r="AV27" s="10" t="s">
        <v>66</v>
      </c>
      <c r="AW27" t="s">
        <v>166</v>
      </c>
      <c r="AX27">
        <v>0</v>
      </c>
      <c r="AY27" t="s">
        <v>8</v>
      </c>
      <c r="AZ27" t="s">
        <v>8</v>
      </c>
    </row>
    <row r="28" spans="1:52" x14ac:dyDescent="0.25">
      <c r="A28" t="s">
        <v>108</v>
      </c>
      <c r="B28" t="s">
        <v>123</v>
      </c>
      <c r="C28" t="s">
        <v>148</v>
      </c>
      <c r="D28" t="s">
        <v>110</v>
      </c>
      <c r="E28" t="s">
        <v>117</v>
      </c>
      <c r="F28" s="10">
        <v>0</v>
      </c>
      <c r="G28">
        <v>1</v>
      </c>
      <c r="H28" t="s">
        <v>83</v>
      </c>
      <c r="I28">
        <v>0</v>
      </c>
      <c r="J28" t="s">
        <v>8</v>
      </c>
      <c r="K28" t="s">
        <v>8</v>
      </c>
      <c r="L28" t="s">
        <v>8</v>
      </c>
      <c r="M28" t="s">
        <v>8</v>
      </c>
      <c r="N28" t="s">
        <v>8</v>
      </c>
      <c r="O28" t="s">
        <v>8</v>
      </c>
      <c r="P28" t="s">
        <v>8</v>
      </c>
      <c r="Q28" t="s">
        <v>8</v>
      </c>
      <c r="R28">
        <v>0</v>
      </c>
      <c r="S28" s="1" t="s">
        <v>70</v>
      </c>
      <c r="T28">
        <v>5</v>
      </c>
      <c r="U28">
        <v>5</v>
      </c>
      <c r="V28">
        <v>3</v>
      </c>
      <c r="W28">
        <v>2</v>
      </c>
      <c r="X28">
        <f t="shared" si="2"/>
        <v>5</v>
      </c>
      <c r="Y28">
        <v>2</v>
      </c>
      <c r="Z28">
        <v>3</v>
      </c>
      <c r="AA28">
        <v>16</v>
      </c>
      <c r="AB28" t="s">
        <v>98</v>
      </c>
      <c r="AC28">
        <v>1</v>
      </c>
      <c r="AD28">
        <v>8</v>
      </c>
      <c r="AE28" t="s">
        <v>100</v>
      </c>
      <c r="AF28" s="20">
        <v>-1</v>
      </c>
      <c r="AG28" s="18">
        <v>-1</v>
      </c>
      <c r="AH28">
        <v>81052</v>
      </c>
      <c r="AI28">
        <f t="shared" ref="AI28:AI33" si="7" xml:space="preserve"> 1508.06553301511 + 0.00210606006752809 * (AN28*AO28*AP28)</f>
        <v>81518.129922434266</v>
      </c>
      <c r="AJ28" t="s">
        <v>109</v>
      </c>
      <c r="AK28" s="10">
        <v>125</v>
      </c>
      <c r="AL28">
        <v>1169</v>
      </c>
      <c r="AM28">
        <v>414</v>
      </c>
      <c r="AN28" s="1">
        <v>112</v>
      </c>
      <c r="AO28">
        <v>848</v>
      </c>
      <c r="AP28">
        <v>400</v>
      </c>
      <c r="AQ28" t="s">
        <v>48</v>
      </c>
      <c r="AR28" s="1">
        <f t="shared" si="4"/>
        <v>6</v>
      </c>
      <c r="AS28">
        <f t="shared" ref="AS28" si="8" xml:space="preserve"> _xlfn.FLOOR.MATH((AL28 - AO28) / 2)</f>
        <v>160</v>
      </c>
      <c r="AT28">
        <f t="shared" ref="AT28" si="9" xml:space="preserve"> _xlfn.FLOOR.MATH((AM28 - AP28) / 2)</f>
        <v>7</v>
      </c>
      <c r="AU28" t="s">
        <v>48</v>
      </c>
      <c r="AV28" s="10" t="s">
        <v>66</v>
      </c>
      <c r="AW28" t="s">
        <v>166</v>
      </c>
      <c r="AX28">
        <v>1</v>
      </c>
      <c r="AY28" t="s">
        <v>112</v>
      </c>
      <c r="AZ28" t="s">
        <v>113</v>
      </c>
    </row>
    <row r="29" spans="1:52" x14ac:dyDescent="0.25">
      <c r="A29" t="s">
        <v>115</v>
      </c>
      <c r="B29" t="s">
        <v>123</v>
      </c>
      <c r="C29" t="s">
        <v>127</v>
      </c>
      <c r="D29" t="s">
        <v>146</v>
      </c>
      <c r="E29" t="s">
        <v>145</v>
      </c>
      <c r="F29" s="10">
        <v>0</v>
      </c>
      <c r="G29">
        <v>1</v>
      </c>
      <c r="H29" t="s">
        <v>164</v>
      </c>
      <c r="I29">
        <v>0</v>
      </c>
      <c r="J29" t="s">
        <v>8</v>
      </c>
      <c r="K29">
        <v>1</v>
      </c>
      <c r="L29">
        <v>1</v>
      </c>
      <c r="M29" t="s">
        <v>8</v>
      </c>
      <c r="N29" t="s">
        <v>8</v>
      </c>
      <c r="O29" t="s">
        <v>8</v>
      </c>
      <c r="P29" t="s">
        <v>8</v>
      </c>
      <c r="Q29" t="s">
        <v>8</v>
      </c>
      <c r="R29">
        <v>1</v>
      </c>
      <c r="S29" s="1" t="s">
        <v>70</v>
      </c>
      <c r="T29">
        <v>5</v>
      </c>
      <c r="U29">
        <v>5</v>
      </c>
      <c r="V29">
        <v>3</v>
      </c>
      <c r="W29">
        <v>2</v>
      </c>
      <c r="X29">
        <f t="shared" si="2"/>
        <v>5</v>
      </c>
      <c r="Y29">
        <v>2</v>
      </c>
      <c r="Z29">
        <v>3</v>
      </c>
      <c r="AA29">
        <v>16</v>
      </c>
      <c r="AB29" t="s">
        <v>98</v>
      </c>
      <c r="AC29">
        <v>1</v>
      </c>
      <c r="AD29">
        <v>8</v>
      </c>
      <c r="AE29" t="s">
        <v>100</v>
      </c>
      <c r="AF29" s="20">
        <v>78019</v>
      </c>
      <c r="AG29" s="18">
        <v>3033</v>
      </c>
      <c r="AH29">
        <f>AF29+AG29</f>
        <v>81052</v>
      </c>
      <c r="AI29">
        <f t="shared" si="7"/>
        <v>76989.258353221856</v>
      </c>
      <c r="AJ29" t="s">
        <v>109</v>
      </c>
      <c r="AK29" s="10">
        <v>125</v>
      </c>
      <c r="AL29">
        <v>1169</v>
      </c>
      <c r="AM29">
        <v>414</v>
      </c>
      <c r="AN29" s="1">
        <v>112</v>
      </c>
      <c r="AO29">
        <v>800</v>
      </c>
      <c r="AP29">
        <v>400</v>
      </c>
      <c r="AQ29" t="s">
        <v>48</v>
      </c>
      <c r="AR29" s="1">
        <f t="shared" si="4"/>
        <v>6</v>
      </c>
      <c r="AS29">
        <f t="shared" ref="AS29" si="10" xml:space="preserve"> _xlfn.FLOOR.MATH((AL29 - AO29) / 2)</f>
        <v>184</v>
      </c>
      <c r="AT29">
        <f t="shared" ref="AT29" si="11" xml:space="preserve"> _xlfn.FLOOR.MATH((AM29 - AP29) / 2)</f>
        <v>7</v>
      </c>
      <c r="AU29" t="s">
        <v>48</v>
      </c>
      <c r="AV29" s="10" t="s">
        <v>168</v>
      </c>
      <c r="AW29" t="s">
        <v>166</v>
      </c>
      <c r="AX29">
        <v>0</v>
      </c>
      <c r="AY29" t="s">
        <v>8</v>
      </c>
      <c r="AZ29" t="s">
        <v>8</v>
      </c>
    </row>
    <row r="30" spans="1:52" x14ac:dyDescent="0.25">
      <c r="A30" t="s">
        <v>147</v>
      </c>
      <c r="B30" t="s">
        <v>123</v>
      </c>
      <c r="C30" t="s">
        <v>156</v>
      </c>
      <c r="D30" t="s">
        <v>152</v>
      </c>
      <c r="E30" t="s">
        <v>157</v>
      </c>
      <c r="F30" s="10">
        <v>0</v>
      </c>
      <c r="G30">
        <v>0</v>
      </c>
      <c r="H30" t="s">
        <v>8</v>
      </c>
      <c r="I30">
        <v>1</v>
      </c>
      <c r="J30" t="s">
        <v>143</v>
      </c>
      <c r="K30">
        <v>0</v>
      </c>
      <c r="L30">
        <v>0</v>
      </c>
      <c r="M30">
        <v>0</v>
      </c>
      <c r="N30">
        <v>0</v>
      </c>
      <c r="O30">
        <v>0</v>
      </c>
      <c r="P30" t="s">
        <v>8</v>
      </c>
      <c r="Q30" t="s">
        <v>8</v>
      </c>
      <c r="R30">
        <v>1</v>
      </c>
      <c r="S30" s="1" t="s">
        <v>70</v>
      </c>
      <c r="T30">
        <v>5</v>
      </c>
      <c r="U30">
        <v>5</v>
      </c>
      <c r="V30">
        <v>3</v>
      </c>
      <c r="W30">
        <v>2</v>
      </c>
      <c r="X30">
        <f t="shared" si="2"/>
        <v>5</v>
      </c>
      <c r="Y30">
        <v>2</v>
      </c>
      <c r="Z30">
        <v>3</v>
      </c>
      <c r="AA30">
        <v>16</v>
      </c>
      <c r="AB30" t="s">
        <v>98</v>
      </c>
      <c r="AC30">
        <v>1</v>
      </c>
      <c r="AD30">
        <v>8</v>
      </c>
      <c r="AE30" t="s">
        <v>100</v>
      </c>
      <c r="AF30" s="20">
        <v>78019</v>
      </c>
      <c r="AG30" s="18">
        <v>3033</v>
      </c>
      <c r="AH30">
        <f>AF30+AG30</f>
        <v>81052</v>
      </c>
      <c r="AI30">
        <f t="shared" si="7"/>
        <v>76989.258353221856</v>
      </c>
      <c r="AJ30" s="15" t="s">
        <v>109</v>
      </c>
      <c r="AK30" s="10">
        <v>125</v>
      </c>
      <c r="AL30">
        <v>1169</v>
      </c>
      <c r="AM30">
        <v>414</v>
      </c>
      <c r="AN30" s="1">
        <v>112</v>
      </c>
      <c r="AO30">
        <v>800</v>
      </c>
      <c r="AP30">
        <v>400</v>
      </c>
      <c r="AQ30" t="s">
        <v>48</v>
      </c>
      <c r="AR30" s="1">
        <f t="shared" si="4"/>
        <v>6</v>
      </c>
      <c r="AS30">
        <f t="shared" ref="AS30:AS34" si="12" xml:space="preserve"> _xlfn.FLOOR.MATH((AL30 - AO30) / 2)</f>
        <v>184</v>
      </c>
      <c r="AT30">
        <f t="shared" ref="AT30:AT34" si="13" xml:space="preserve"> _xlfn.FLOOR.MATH((AM30 - AP30) / 2)</f>
        <v>7</v>
      </c>
      <c r="AU30" t="s">
        <v>48</v>
      </c>
      <c r="AV30" s="10" t="s">
        <v>168</v>
      </c>
      <c r="AW30" t="s">
        <v>166</v>
      </c>
      <c r="AX30">
        <v>0</v>
      </c>
      <c r="AY30" t="s">
        <v>8</v>
      </c>
      <c r="AZ30" t="s">
        <v>8</v>
      </c>
    </row>
    <row r="31" spans="1:52" x14ac:dyDescent="0.25">
      <c r="A31" t="s">
        <v>151</v>
      </c>
      <c r="B31" t="s">
        <v>123</v>
      </c>
      <c r="C31" t="s">
        <v>149</v>
      </c>
      <c r="D31" t="s">
        <v>150</v>
      </c>
      <c r="E31" t="s">
        <v>161</v>
      </c>
      <c r="F31" s="10">
        <v>0</v>
      </c>
      <c r="G31">
        <v>1</v>
      </c>
      <c r="H31" t="s">
        <v>164</v>
      </c>
      <c r="I31">
        <v>0</v>
      </c>
      <c r="J31" t="s">
        <v>8</v>
      </c>
      <c r="K31">
        <v>1</v>
      </c>
      <c r="L31">
        <v>1</v>
      </c>
      <c r="M31">
        <v>1</v>
      </c>
      <c r="N31">
        <v>0</v>
      </c>
      <c r="O31">
        <v>0</v>
      </c>
      <c r="P31" t="s">
        <v>8</v>
      </c>
      <c r="Q31" t="s">
        <v>8</v>
      </c>
      <c r="R31">
        <v>1</v>
      </c>
      <c r="S31" s="1" t="s">
        <v>70</v>
      </c>
      <c r="T31">
        <v>5</v>
      </c>
      <c r="U31">
        <v>5</v>
      </c>
      <c r="V31">
        <v>3</v>
      </c>
      <c r="W31">
        <v>2</v>
      </c>
      <c r="X31">
        <f t="shared" si="2"/>
        <v>5</v>
      </c>
      <c r="Y31">
        <v>2</v>
      </c>
      <c r="Z31">
        <v>3</v>
      </c>
      <c r="AA31">
        <v>16</v>
      </c>
      <c r="AB31" t="s">
        <v>98</v>
      </c>
      <c r="AC31">
        <v>1</v>
      </c>
      <c r="AD31">
        <v>8</v>
      </c>
      <c r="AE31" t="s">
        <v>100</v>
      </c>
      <c r="AF31" s="20">
        <v>78019</v>
      </c>
      <c r="AG31" s="18">
        <v>3033</v>
      </c>
      <c r="AH31">
        <f>AF31+AG31</f>
        <v>81052</v>
      </c>
      <c r="AI31">
        <f t="shared" si="7"/>
        <v>76989.258353221856</v>
      </c>
      <c r="AJ31" t="s">
        <v>109</v>
      </c>
      <c r="AK31" s="10">
        <v>125</v>
      </c>
      <c r="AL31">
        <v>1169</v>
      </c>
      <c r="AM31">
        <v>414</v>
      </c>
      <c r="AN31" s="1">
        <v>112</v>
      </c>
      <c r="AO31">
        <v>800</v>
      </c>
      <c r="AP31">
        <v>400</v>
      </c>
      <c r="AQ31" t="s">
        <v>48</v>
      </c>
      <c r="AR31" s="1">
        <f t="shared" si="4"/>
        <v>6</v>
      </c>
      <c r="AS31">
        <f t="shared" si="12"/>
        <v>184</v>
      </c>
      <c r="AT31">
        <f t="shared" si="13"/>
        <v>7</v>
      </c>
      <c r="AU31" t="s">
        <v>48</v>
      </c>
      <c r="AV31" s="10" t="s">
        <v>168</v>
      </c>
      <c r="AW31" t="s">
        <v>166</v>
      </c>
      <c r="AX31">
        <v>0</v>
      </c>
      <c r="AY31" t="s">
        <v>8</v>
      </c>
      <c r="AZ31" t="s">
        <v>8</v>
      </c>
    </row>
    <row r="32" spans="1:52" x14ac:dyDescent="0.25">
      <c r="A32" t="s">
        <v>158</v>
      </c>
      <c r="B32" t="s">
        <v>123</v>
      </c>
      <c r="C32" t="s">
        <v>159</v>
      </c>
      <c r="D32" t="s">
        <v>160</v>
      </c>
      <c r="E32" t="s">
        <v>162</v>
      </c>
      <c r="F32" s="10">
        <v>0</v>
      </c>
      <c r="G32">
        <v>0</v>
      </c>
      <c r="H32" t="s">
        <v>8</v>
      </c>
      <c r="I32">
        <v>1</v>
      </c>
      <c r="J32" t="s">
        <v>165</v>
      </c>
      <c r="K32">
        <v>1</v>
      </c>
      <c r="L32">
        <v>1</v>
      </c>
      <c r="M32">
        <v>1</v>
      </c>
      <c r="N32">
        <v>1</v>
      </c>
      <c r="O32">
        <v>0</v>
      </c>
      <c r="P32" t="s">
        <v>8</v>
      </c>
      <c r="Q32" t="s">
        <v>8</v>
      </c>
      <c r="R32">
        <v>0</v>
      </c>
      <c r="S32" s="1" t="s">
        <v>70</v>
      </c>
      <c r="T32">
        <v>5</v>
      </c>
      <c r="U32">
        <v>5</v>
      </c>
      <c r="V32">
        <v>3</v>
      </c>
      <c r="W32">
        <v>2</v>
      </c>
      <c r="X32">
        <f t="shared" si="2"/>
        <v>5</v>
      </c>
      <c r="Y32">
        <v>2</v>
      </c>
      <c r="Z32">
        <v>3</v>
      </c>
      <c r="AA32">
        <v>16</v>
      </c>
      <c r="AB32" t="s">
        <v>98</v>
      </c>
      <c r="AC32">
        <v>1</v>
      </c>
      <c r="AD32">
        <v>8</v>
      </c>
      <c r="AE32" t="s">
        <v>100</v>
      </c>
      <c r="AF32" s="20" t="s">
        <v>8</v>
      </c>
      <c r="AG32" s="18" t="s">
        <v>8</v>
      </c>
      <c r="AH32">
        <v>81052</v>
      </c>
      <c r="AI32">
        <f t="shared" si="7"/>
        <v>76989.258353221856</v>
      </c>
      <c r="AJ32" t="s">
        <v>109</v>
      </c>
      <c r="AK32" s="10">
        <v>125</v>
      </c>
      <c r="AL32">
        <v>1169</v>
      </c>
      <c r="AM32">
        <v>414</v>
      </c>
      <c r="AN32" s="1">
        <v>112</v>
      </c>
      <c r="AO32">
        <v>800</v>
      </c>
      <c r="AP32">
        <v>400</v>
      </c>
      <c r="AQ32" t="s">
        <v>48</v>
      </c>
      <c r="AR32" s="1">
        <f t="shared" si="4"/>
        <v>6</v>
      </c>
      <c r="AS32">
        <f t="shared" si="12"/>
        <v>184</v>
      </c>
      <c r="AT32">
        <f t="shared" si="13"/>
        <v>7</v>
      </c>
      <c r="AU32" t="s">
        <v>48</v>
      </c>
      <c r="AV32" s="10" t="s">
        <v>168</v>
      </c>
      <c r="AW32" t="s">
        <v>166</v>
      </c>
      <c r="AX32">
        <v>0</v>
      </c>
      <c r="AY32" t="s">
        <v>8</v>
      </c>
      <c r="AZ32" t="s">
        <v>8</v>
      </c>
    </row>
    <row r="33" spans="1:52" x14ac:dyDescent="0.25">
      <c r="A33" t="s">
        <v>171</v>
      </c>
      <c r="B33" t="s">
        <v>123</v>
      </c>
      <c r="C33" t="s">
        <v>173</v>
      </c>
      <c r="D33" t="s">
        <v>174</v>
      </c>
      <c r="E33" t="s">
        <v>175</v>
      </c>
      <c r="F33" s="10">
        <v>0</v>
      </c>
      <c r="G33">
        <v>1</v>
      </c>
      <c r="H33" t="s">
        <v>260</v>
      </c>
      <c r="I33">
        <v>0</v>
      </c>
      <c r="J33" t="s">
        <v>8</v>
      </c>
      <c r="K33" t="s">
        <v>8</v>
      </c>
      <c r="L33" t="s">
        <v>8</v>
      </c>
      <c r="M33" t="s">
        <v>8</v>
      </c>
      <c r="N33" t="s">
        <v>8</v>
      </c>
      <c r="O33" t="s">
        <v>8</v>
      </c>
      <c r="P33" t="s">
        <v>8</v>
      </c>
      <c r="Q33" t="s">
        <v>8</v>
      </c>
      <c r="R33">
        <v>0</v>
      </c>
      <c r="S33" s="1" t="s">
        <v>167</v>
      </c>
      <c r="T33">
        <v>6</v>
      </c>
      <c r="U33">
        <v>6</v>
      </c>
      <c r="V33">
        <v>5</v>
      </c>
      <c r="W33">
        <v>1</v>
      </c>
      <c r="X33">
        <f t="shared" si="2"/>
        <v>6</v>
      </c>
      <c r="Y33">
        <v>1</v>
      </c>
      <c r="Z33">
        <v>3</v>
      </c>
      <c r="AA33">
        <v>16</v>
      </c>
      <c r="AB33" t="s">
        <v>98</v>
      </c>
      <c r="AC33">
        <v>1</v>
      </c>
      <c r="AD33">
        <v>8</v>
      </c>
      <c r="AE33" t="s">
        <v>100</v>
      </c>
      <c r="AF33" s="10" t="s">
        <v>8</v>
      </c>
      <c r="AG33" s="18" t="s">
        <v>8</v>
      </c>
      <c r="AH33">
        <v>81052</v>
      </c>
      <c r="AI33">
        <f t="shared" si="7"/>
        <v>76989.258353221856</v>
      </c>
      <c r="AJ33" t="s">
        <v>109</v>
      </c>
      <c r="AK33" s="10">
        <v>125</v>
      </c>
      <c r="AL33">
        <v>1169</v>
      </c>
      <c r="AM33">
        <v>414</v>
      </c>
      <c r="AN33" s="1">
        <v>112</v>
      </c>
      <c r="AO33">
        <v>800</v>
      </c>
      <c r="AP33">
        <v>400</v>
      </c>
      <c r="AQ33" t="s">
        <v>48</v>
      </c>
      <c r="AR33" s="1">
        <f t="shared" si="4"/>
        <v>6</v>
      </c>
      <c r="AS33">
        <f t="shared" si="12"/>
        <v>184</v>
      </c>
      <c r="AT33">
        <f t="shared" si="13"/>
        <v>7</v>
      </c>
      <c r="AU33" t="s">
        <v>48</v>
      </c>
      <c r="AV33" s="10" t="s">
        <v>168</v>
      </c>
      <c r="AW33" t="s">
        <v>166</v>
      </c>
      <c r="AX33">
        <v>1</v>
      </c>
      <c r="AY33" t="s">
        <v>176</v>
      </c>
      <c r="AZ33" t="s">
        <v>8</v>
      </c>
    </row>
    <row r="34" spans="1:52" x14ac:dyDescent="0.25">
      <c r="A34" t="s">
        <v>172</v>
      </c>
      <c r="B34" t="s">
        <v>123</v>
      </c>
      <c r="C34" t="s">
        <v>169</v>
      </c>
      <c r="D34" t="s">
        <v>170</v>
      </c>
      <c r="E34" t="s">
        <v>180</v>
      </c>
      <c r="F34" s="10">
        <v>0</v>
      </c>
      <c r="G34">
        <v>0</v>
      </c>
      <c r="H34" t="s">
        <v>8</v>
      </c>
      <c r="I34">
        <v>1</v>
      </c>
      <c r="J34" t="s">
        <v>178</v>
      </c>
      <c r="K34" t="s">
        <v>8</v>
      </c>
      <c r="L34" t="s">
        <v>8</v>
      </c>
      <c r="M34" t="s">
        <v>8</v>
      </c>
      <c r="N34" t="s">
        <v>8</v>
      </c>
      <c r="O34" t="s">
        <v>8</v>
      </c>
      <c r="P34" t="s">
        <v>8</v>
      </c>
      <c r="Q34" t="s">
        <v>8</v>
      </c>
      <c r="R34">
        <v>0</v>
      </c>
      <c r="S34" s="1" t="s">
        <v>167</v>
      </c>
      <c r="T34">
        <v>6</v>
      </c>
      <c r="U34" t="s">
        <v>8</v>
      </c>
      <c r="V34">
        <v>5</v>
      </c>
      <c r="W34">
        <v>1</v>
      </c>
      <c r="X34">
        <f t="shared" si="2"/>
        <v>6</v>
      </c>
      <c r="Y34">
        <v>1</v>
      </c>
      <c r="Z34">
        <v>3</v>
      </c>
      <c r="AA34">
        <v>16</v>
      </c>
      <c r="AB34" t="s">
        <v>98</v>
      </c>
      <c r="AC34">
        <v>1</v>
      </c>
      <c r="AD34">
        <v>8</v>
      </c>
      <c r="AE34" t="s">
        <v>100</v>
      </c>
      <c r="AF34" s="10" t="s">
        <v>8</v>
      </c>
      <c r="AG34" t="s">
        <v>8</v>
      </c>
      <c r="AH34">
        <v>81052</v>
      </c>
      <c r="AI34">
        <f t="shared" ref="AI34:AI45" si="14" xml:space="preserve"> 1508.06553301511 + 0.00210606006752809 * (AN34*AO34*AP34) / 5 * X34</f>
        <v>74549.706201272784</v>
      </c>
      <c r="AJ34" t="s">
        <v>109</v>
      </c>
      <c r="AK34" s="10">
        <v>125</v>
      </c>
      <c r="AL34">
        <v>1169</v>
      </c>
      <c r="AM34">
        <v>414</v>
      </c>
      <c r="AN34" s="1">
        <v>96</v>
      </c>
      <c r="AO34">
        <v>784</v>
      </c>
      <c r="AP34">
        <v>384</v>
      </c>
      <c r="AQ34" t="s">
        <v>48</v>
      </c>
      <c r="AR34" s="1">
        <f t="shared" si="4"/>
        <v>14</v>
      </c>
      <c r="AS34">
        <f t="shared" si="12"/>
        <v>192</v>
      </c>
      <c r="AT34">
        <f t="shared" si="13"/>
        <v>15</v>
      </c>
      <c r="AU34" t="s">
        <v>48</v>
      </c>
      <c r="AV34" s="10" t="s">
        <v>168</v>
      </c>
      <c r="AW34" t="s">
        <v>166</v>
      </c>
      <c r="AX34">
        <v>1</v>
      </c>
      <c r="AY34" t="s">
        <v>179</v>
      </c>
      <c r="AZ34" t="s">
        <v>8</v>
      </c>
    </row>
    <row r="35" spans="1:52" x14ac:dyDescent="0.25">
      <c r="A35" t="s">
        <v>181</v>
      </c>
      <c r="B35" t="s">
        <v>123</v>
      </c>
      <c r="C35" t="s">
        <v>182</v>
      </c>
      <c r="D35" t="s">
        <v>170</v>
      </c>
      <c r="E35" t="s">
        <v>183</v>
      </c>
      <c r="F35" s="10">
        <v>0</v>
      </c>
      <c r="G35">
        <v>1</v>
      </c>
      <c r="H35" t="s">
        <v>185</v>
      </c>
      <c r="I35">
        <v>0</v>
      </c>
      <c r="J35" t="s">
        <v>8</v>
      </c>
      <c r="K35" t="s">
        <v>8</v>
      </c>
      <c r="L35" t="s">
        <v>8</v>
      </c>
      <c r="M35" t="s">
        <v>8</v>
      </c>
      <c r="N35" t="s">
        <v>8</v>
      </c>
      <c r="O35" t="s">
        <v>8</v>
      </c>
      <c r="P35" t="s">
        <v>8</v>
      </c>
      <c r="Q35" t="s">
        <v>8</v>
      </c>
      <c r="R35">
        <v>0</v>
      </c>
      <c r="S35" s="1" t="s">
        <v>167</v>
      </c>
      <c r="T35">
        <v>6</v>
      </c>
      <c r="U35">
        <v>6</v>
      </c>
      <c r="V35">
        <v>5</v>
      </c>
      <c r="W35">
        <v>1</v>
      </c>
      <c r="X35">
        <f t="shared" ref="X35" si="15" xml:space="preserve"> V35 + W35</f>
        <v>6</v>
      </c>
      <c r="Y35">
        <v>1</v>
      </c>
      <c r="Z35">
        <v>3</v>
      </c>
      <c r="AA35">
        <v>16</v>
      </c>
      <c r="AB35" t="s">
        <v>98</v>
      </c>
      <c r="AC35">
        <v>1</v>
      </c>
      <c r="AD35">
        <v>8</v>
      </c>
      <c r="AE35" t="s">
        <v>100</v>
      </c>
      <c r="AF35" s="10" t="s">
        <v>8</v>
      </c>
      <c r="AG35" t="s">
        <v>8</v>
      </c>
      <c r="AH35">
        <v>81052</v>
      </c>
      <c r="AI35">
        <f t="shared" si="14"/>
        <v>76071.407048528155</v>
      </c>
      <c r="AJ35" t="s">
        <v>109</v>
      </c>
      <c r="AK35" s="10">
        <v>125</v>
      </c>
      <c r="AL35">
        <v>1169</v>
      </c>
      <c r="AM35">
        <v>414</v>
      </c>
      <c r="AN35" s="1">
        <v>98</v>
      </c>
      <c r="AO35">
        <v>784</v>
      </c>
      <c r="AP35">
        <v>384</v>
      </c>
      <c r="AQ35" t="s">
        <v>48</v>
      </c>
      <c r="AR35" s="1">
        <f t="shared" ref="AR35" si="16" xml:space="preserve"> _xlfn.FLOOR.MATH((AK35 - AN35) / 2)</f>
        <v>13</v>
      </c>
      <c r="AS35">
        <f t="shared" ref="AS35" si="17" xml:space="preserve"> _xlfn.FLOOR.MATH((AL35 - AO35) / 2)</f>
        <v>192</v>
      </c>
      <c r="AT35">
        <f t="shared" ref="AT35" si="18" xml:space="preserve"> _xlfn.FLOOR.MATH((AM35 - AP35) / 2)</f>
        <v>15</v>
      </c>
      <c r="AU35" t="s">
        <v>48</v>
      </c>
      <c r="AV35" s="10" t="s">
        <v>168</v>
      </c>
      <c r="AW35" t="s">
        <v>166</v>
      </c>
      <c r="AX35">
        <v>1</v>
      </c>
      <c r="AY35" t="s">
        <v>187</v>
      </c>
      <c r="AZ35" t="s">
        <v>8</v>
      </c>
    </row>
    <row r="36" spans="1:52" x14ac:dyDescent="0.25">
      <c r="A36" t="s">
        <v>186</v>
      </c>
      <c r="B36" t="s">
        <v>123</v>
      </c>
      <c r="C36" t="s">
        <v>184</v>
      </c>
      <c r="D36" t="s">
        <v>170</v>
      </c>
      <c r="E36" t="s">
        <v>188</v>
      </c>
      <c r="F36" s="10">
        <v>0</v>
      </c>
      <c r="G36">
        <v>1</v>
      </c>
      <c r="H36" t="s">
        <v>191</v>
      </c>
      <c r="I36">
        <v>0</v>
      </c>
      <c r="J36" t="s">
        <v>8</v>
      </c>
      <c r="K36" t="s">
        <v>8</v>
      </c>
      <c r="L36" t="s">
        <v>8</v>
      </c>
      <c r="M36" t="s">
        <v>8</v>
      </c>
      <c r="N36" t="s">
        <v>8</v>
      </c>
      <c r="O36" t="s">
        <v>8</v>
      </c>
      <c r="P36" t="s">
        <v>8</v>
      </c>
      <c r="Q36" t="s">
        <v>8</v>
      </c>
      <c r="R36">
        <v>0</v>
      </c>
      <c r="S36" s="1" t="s">
        <v>167</v>
      </c>
      <c r="T36">
        <v>6</v>
      </c>
      <c r="U36">
        <v>6</v>
      </c>
      <c r="V36">
        <v>5</v>
      </c>
      <c r="W36">
        <v>1</v>
      </c>
      <c r="X36">
        <f t="shared" ref="X36" si="19" xml:space="preserve"> V36 + W36</f>
        <v>6</v>
      </c>
      <c r="Y36">
        <v>1</v>
      </c>
      <c r="Z36">
        <v>3</v>
      </c>
      <c r="AA36">
        <v>16</v>
      </c>
      <c r="AB36" t="s">
        <v>98</v>
      </c>
      <c r="AC36">
        <v>1</v>
      </c>
      <c r="AD36">
        <v>8</v>
      </c>
      <c r="AE36" t="s">
        <v>100</v>
      </c>
      <c r="AF36" s="10" t="s">
        <v>8</v>
      </c>
      <c r="AG36" t="s">
        <v>8</v>
      </c>
      <c r="AH36">
        <v>81052</v>
      </c>
      <c r="AI36">
        <f t="shared" si="14"/>
        <v>76071.407048528155</v>
      </c>
      <c r="AJ36" t="s">
        <v>109</v>
      </c>
      <c r="AK36" s="10">
        <v>125</v>
      </c>
      <c r="AL36">
        <v>1169</v>
      </c>
      <c r="AM36">
        <v>414</v>
      </c>
      <c r="AN36" s="1">
        <v>98</v>
      </c>
      <c r="AO36">
        <v>784</v>
      </c>
      <c r="AP36">
        <v>384</v>
      </c>
      <c r="AQ36" t="s">
        <v>48</v>
      </c>
      <c r="AR36" s="1">
        <f t="shared" ref="AR36" si="20" xml:space="preserve"> _xlfn.FLOOR.MATH((AK36 - AN36) / 2)</f>
        <v>13</v>
      </c>
      <c r="AS36">
        <f t="shared" ref="AS36" si="21" xml:space="preserve"> _xlfn.FLOOR.MATH((AL36 - AO36) / 2)</f>
        <v>192</v>
      </c>
      <c r="AT36">
        <f t="shared" ref="AT36" si="22" xml:space="preserve"> _xlfn.FLOOR.MATH((AM36 - AP36) / 2)</f>
        <v>15</v>
      </c>
      <c r="AU36" t="s">
        <v>48</v>
      </c>
      <c r="AV36" s="10" t="s">
        <v>168</v>
      </c>
      <c r="AW36" t="s">
        <v>166</v>
      </c>
      <c r="AX36">
        <v>1</v>
      </c>
      <c r="AY36" t="s">
        <v>192</v>
      </c>
      <c r="AZ36" t="s">
        <v>26</v>
      </c>
    </row>
    <row r="37" spans="1:52" x14ac:dyDescent="0.25">
      <c r="A37" t="s">
        <v>189</v>
      </c>
      <c r="B37" t="s">
        <v>123</v>
      </c>
      <c r="C37" t="s">
        <v>190</v>
      </c>
      <c r="D37" t="s">
        <v>170</v>
      </c>
      <c r="E37" t="s">
        <v>193</v>
      </c>
      <c r="F37" s="10">
        <v>0</v>
      </c>
      <c r="G37">
        <v>1</v>
      </c>
      <c r="H37" t="s">
        <v>260</v>
      </c>
      <c r="I37">
        <v>0</v>
      </c>
      <c r="J37" t="s">
        <v>8</v>
      </c>
      <c r="K37" t="s">
        <v>8</v>
      </c>
      <c r="L37" t="s">
        <v>8</v>
      </c>
      <c r="M37" t="s">
        <v>8</v>
      </c>
      <c r="N37" t="s">
        <v>8</v>
      </c>
      <c r="O37" t="s">
        <v>8</v>
      </c>
      <c r="P37" t="s">
        <v>8</v>
      </c>
      <c r="Q37" t="s">
        <v>8</v>
      </c>
      <c r="R37">
        <v>0</v>
      </c>
      <c r="S37" s="1" t="s">
        <v>167</v>
      </c>
      <c r="T37">
        <v>6</v>
      </c>
      <c r="U37">
        <v>6</v>
      </c>
      <c r="V37">
        <v>5</v>
      </c>
      <c r="W37">
        <v>1</v>
      </c>
      <c r="X37">
        <f t="shared" ref="X37" si="23" xml:space="preserve"> V37 + W37</f>
        <v>6</v>
      </c>
      <c r="Y37">
        <v>1</v>
      </c>
      <c r="Z37">
        <v>3</v>
      </c>
      <c r="AA37">
        <v>16</v>
      </c>
      <c r="AB37" t="s">
        <v>98</v>
      </c>
      <c r="AC37">
        <v>1</v>
      </c>
      <c r="AD37">
        <v>8</v>
      </c>
      <c r="AE37" t="s">
        <v>100</v>
      </c>
      <c r="AF37" s="10" t="s">
        <v>8</v>
      </c>
      <c r="AG37" t="s">
        <v>8</v>
      </c>
      <c r="AH37">
        <v>81052</v>
      </c>
      <c r="AI37">
        <f t="shared" si="14"/>
        <v>74549.706201272784</v>
      </c>
      <c r="AJ37" t="s">
        <v>109</v>
      </c>
      <c r="AK37" s="10">
        <v>125</v>
      </c>
      <c r="AL37">
        <v>1169</v>
      </c>
      <c r="AM37">
        <v>414</v>
      </c>
      <c r="AN37" s="1">
        <v>96</v>
      </c>
      <c r="AO37">
        <v>784</v>
      </c>
      <c r="AP37">
        <v>384</v>
      </c>
      <c r="AQ37" t="s">
        <v>48</v>
      </c>
      <c r="AR37" s="1">
        <f t="shared" ref="AR37" si="24" xml:space="preserve"> _xlfn.FLOOR.MATH((AK37 - AN37) / 2)</f>
        <v>14</v>
      </c>
      <c r="AS37">
        <f t="shared" ref="AS37" si="25" xml:space="preserve"> _xlfn.FLOOR.MATH((AL37 - AO37) / 2)</f>
        <v>192</v>
      </c>
      <c r="AT37">
        <f t="shared" ref="AT37" si="26" xml:space="preserve"> _xlfn.FLOOR.MATH((AM37 - AP37) / 2)</f>
        <v>15</v>
      </c>
      <c r="AU37" t="s">
        <v>48</v>
      </c>
      <c r="AV37" s="10" t="s">
        <v>168</v>
      </c>
      <c r="AW37" t="s">
        <v>166</v>
      </c>
      <c r="AX37">
        <v>1</v>
      </c>
      <c r="AY37" t="s">
        <v>196</v>
      </c>
      <c r="AZ37" t="s">
        <v>8</v>
      </c>
    </row>
    <row r="38" spans="1:52" x14ac:dyDescent="0.25">
      <c r="A38" t="s">
        <v>194</v>
      </c>
      <c r="B38" t="s">
        <v>123</v>
      </c>
      <c r="C38" t="s">
        <v>195</v>
      </c>
      <c r="D38" t="s">
        <v>170</v>
      </c>
      <c r="E38" t="s">
        <v>199</v>
      </c>
      <c r="F38" s="10">
        <v>0</v>
      </c>
      <c r="G38">
        <v>0</v>
      </c>
      <c r="H38" t="s">
        <v>8</v>
      </c>
      <c r="I38">
        <v>1</v>
      </c>
      <c r="J38" t="s">
        <v>200</v>
      </c>
      <c r="K38" t="s">
        <v>8</v>
      </c>
      <c r="L38" t="s">
        <v>8</v>
      </c>
      <c r="M38" t="s">
        <v>8</v>
      </c>
      <c r="N38" t="s">
        <v>8</v>
      </c>
      <c r="O38" t="s">
        <v>8</v>
      </c>
      <c r="P38" t="s">
        <v>8</v>
      </c>
      <c r="Q38" t="s">
        <v>8</v>
      </c>
      <c r="R38">
        <v>0</v>
      </c>
      <c r="S38" s="1" t="s">
        <v>167</v>
      </c>
      <c r="T38">
        <v>6</v>
      </c>
      <c r="U38">
        <v>6</v>
      </c>
      <c r="V38">
        <v>5</v>
      </c>
      <c r="W38">
        <v>1</v>
      </c>
      <c r="X38">
        <f t="shared" ref="X38" si="27" xml:space="preserve"> V38 + W38</f>
        <v>6</v>
      </c>
      <c r="Y38">
        <v>1</v>
      </c>
      <c r="Z38">
        <v>3</v>
      </c>
      <c r="AA38">
        <v>16</v>
      </c>
      <c r="AB38" t="s">
        <v>98</v>
      </c>
      <c r="AC38">
        <v>1</v>
      </c>
      <c r="AD38">
        <v>8</v>
      </c>
      <c r="AE38" t="s">
        <v>100</v>
      </c>
      <c r="AF38" s="10" t="s">
        <v>8</v>
      </c>
      <c r="AG38" t="s">
        <v>8</v>
      </c>
      <c r="AH38">
        <v>81052</v>
      </c>
      <c r="AI38">
        <f t="shared" si="14"/>
        <v>74549.706201272784</v>
      </c>
      <c r="AJ38" t="s">
        <v>109</v>
      </c>
      <c r="AK38" s="10">
        <v>125</v>
      </c>
      <c r="AL38">
        <v>1169</v>
      </c>
      <c r="AM38">
        <v>414</v>
      </c>
      <c r="AN38" s="1">
        <v>96</v>
      </c>
      <c r="AO38">
        <v>784</v>
      </c>
      <c r="AP38">
        <v>384</v>
      </c>
      <c r="AQ38" t="s">
        <v>48</v>
      </c>
      <c r="AR38" s="1">
        <f t="shared" ref="AR38" si="28" xml:space="preserve"> _xlfn.FLOOR.MATH((AK38 - AN38) / 2)</f>
        <v>14</v>
      </c>
      <c r="AS38">
        <f t="shared" ref="AS38" si="29" xml:space="preserve"> _xlfn.FLOOR.MATH((AL38 - AO38) / 2)</f>
        <v>192</v>
      </c>
      <c r="AT38">
        <f t="shared" ref="AT38" si="30" xml:space="preserve"> _xlfn.FLOOR.MATH((AM38 - AP38) / 2)</f>
        <v>15</v>
      </c>
      <c r="AU38" t="s">
        <v>48</v>
      </c>
      <c r="AV38" s="10" t="s">
        <v>168</v>
      </c>
      <c r="AW38" t="s">
        <v>166</v>
      </c>
      <c r="AX38">
        <v>0</v>
      </c>
      <c r="AY38" t="s">
        <v>8</v>
      </c>
      <c r="AZ38" t="s">
        <v>8</v>
      </c>
    </row>
    <row r="39" spans="1:52" x14ac:dyDescent="0.25">
      <c r="A39" t="s">
        <v>197</v>
      </c>
      <c r="B39" t="s">
        <v>123</v>
      </c>
      <c r="C39" t="s">
        <v>198</v>
      </c>
      <c r="D39" t="s">
        <v>170</v>
      </c>
      <c r="E39" t="s">
        <v>199</v>
      </c>
      <c r="F39" s="10">
        <v>0</v>
      </c>
      <c r="G39">
        <v>0</v>
      </c>
      <c r="H39" t="s">
        <v>8</v>
      </c>
      <c r="I39">
        <v>1</v>
      </c>
      <c r="J39" t="s">
        <v>200</v>
      </c>
      <c r="K39" t="s">
        <v>8</v>
      </c>
      <c r="L39" t="s">
        <v>8</v>
      </c>
      <c r="M39" t="s">
        <v>8</v>
      </c>
      <c r="N39" t="s">
        <v>8</v>
      </c>
      <c r="O39" t="s">
        <v>8</v>
      </c>
      <c r="P39" t="s">
        <v>8</v>
      </c>
      <c r="Q39" t="s">
        <v>8</v>
      </c>
      <c r="R39">
        <v>0</v>
      </c>
      <c r="S39" s="1" t="s">
        <v>167</v>
      </c>
      <c r="T39">
        <v>6</v>
      </c>
      <c r="U39">
        <v>6</v>
      </c>
      <c r="V39">
        <v>5</v>
      </c>
      <c r="W39">
        <v>1</v>
      </c>
      <c r="X39">
        <f t="shared" ref="X39" si="31" xml:space="preserve"> V39 + W39</f>
        <v>6</v>
      </c>
      <c r="Y39">
        <v>1</v>
      </c>
      <c r="Z39">
        <v>3</v>
      </c>
      <c r="AA39">
        <v>16</v>
      </c>
      <c r="AB39" t="s">
        <v>98</v>
      </c>
      <c r="AC39">
        <v>1</v>
      </c>
      <c r="AD39">
        <v>8</v>
      </c>
      <c r="AE39" t="s">
        <v>100</v>
      </c>
      <c r="AF39" s="10" t="s">
        <v>8</v>
      </c>
      <c r="AG39" t="s">
        <v>8</v>
      </c>
      <c r="AH39">
        <v>81052</v>
      </c>
      <c r="AI39">
        <f t="shared" si="14"/>
        <v>74549.706201272784</v>
      </c>
      <c r="AJ39" t="s">
        <v>109</v>
      </c>
      <c r="AK39" s="10">
        <v>125</v>
      </c>
      <c r="AL39">
        <v>1169</v>
      </c>
      <c r="AM39">
        <v>414</v>
      </c>
      <c r="AN39" s="1">
        <v>96</v>
      </c>
      <c r="AO39">
        <v>784</v>
      </c>
      <c r="AP39">
        <v>384</v>
      </c>
      <c r="AQ39" t="s">
        <v>48</v>
      </c>
      <c r="AR39" s="1">
        <f t="shared" ref="AR39" si="32" xml:space="preserve"> _xlfn.FLOOR.MATH((AK39 - AN39) / 2)</f>
        <v>14</v>
      </c>
      <c r="AS39">
        <f t="shared" ref="AS39" si="33" xml:space="preserve"> _xlfn.FLOOR.MATH((AL39 - AO39) / 2)</f>
        <v>192</v>
      </c>
      <c r="AT39">
        <f t="shared" ref="AT39" si="34" xml:space="preserve"> _xlfn.FLOOR.MATH((AM39 - AP39) / 2)</f>
        <v>15</v>
      </c>
      <c r="AU39" t="s">
        <v>48</v>
      </c>
      <c r="AV39" s="10" t="s">
        <v>168</v>
      </c>
      <c r="AW39" t="s">
        <v>166</v>
      </c>
      <c r="AX39">
        <v>0</v>
      </c>
      <c r="AY39" s="18" t="s">
        <v>8</v>
      </c>
      <c r="AZ39" s="18" t="s">
        <v>8</v>
      </c>
    </row>
    <row r="40" spans="1:52" x14ac:dyDescent="0.25">
      <c r="A40" t="s">
        <v>201</v>
      </c>
      <c r="B40" t="s">
        <v>123</v>
      </c>
      <c r="C40" t="s">
        <v>198</v>
      </c>
      <c r="D40" t="s">
        <v>170</v>
      </c>
      <c r="E40" t="s">
        <v>203</v>
      </c>
      <c r="F40" s="10">
        <v>0</v>
      </c>
      <c r="G40">
        <v>0</v>
      </c>
      <c r="H40" t="s">
        <v>8</v>
      </c>
      <c r="I40">
        <v>1</v>
      </c>
      <c r="J40" t="s">
        <v>200</v>
      </c>
      <c r="K40" t="s">
        <v>8</v>
      </c>
      <c r="L40" t="s">
        <v>8</v>
      </c>
      <c r="M40" t="s">
        <v>8</v>
      </c>
      <c r="N40" t="s">
        <v>8</v>
      </c>
      <c r="O40" t="s">
        <v>8</v>
      </c>
      <c r="P40" t="s">
        <v>8</v>
      </c>
      <c r="Q40" t="s">
        <v>8</v>
      </c>
      <c r="R40">
        <v>0</v>
      </c>
      <c r="S40" s="1" t="s">
        <v>167</v>
      </c>
      <c r="T40">
        <v>6</v>
      </c>
      <c r="U40">
        <v>6</v>
      </c>
      <c r="V40">
        <v>5</v>
      </c>
      <c r="W40">
        <v>1</v>
      </c>
      <c r="X40">
        <f t="shared" ref="X40" si="35" xml:space="preserve"> V40 + W40</f>
        <v>6</v>
      </c>
      <c r="Y40">
        <v>1</v>
      </c>
      <c r="Z40">
        <v>3</v>
      </c>
      <c r="AA40">
        <v>16</v>
      </c>
      <c r="AB40" t="s">
        <v>98</v>
      </c>
      <c r="AC40">
        <v>1</v>
      </c>
      <c r="AD40">
        <v>8</v>
      </c>
      <c r="AE40" t="s">
        <v>100</v>
      </c>
      <c r="AF40" s="10" t="s">
        <v>8</v>
      </c>
      <c r="AG40" t="s">
        <v>8</v>
      </c>
      <c r="AH40">
        <v>81052</v>
      </c>
      <c r="AI40">
        <f t="shared" si="14"/>
        <v>74549.706201272784</v>
      </c>
      <c r="AJ40" t="s">
        <v>109</v>
      </c>
      <c r="AK40" s="10">
        <v>125</v>
      </c>
      <c r="AL40">
        <v>1169</v>
      </c>
      <c r="AM40">
        <v>414</v>
      </c>
      <c r="AN40" s="1">
        <v>96</v>
      </c>
      <c r="AO40">
        <v>784</v>
      </c>
      <c r="AP40">
        <v>384</v>
      </c>
      <c r="AQ40" t="s">
        <v>48</v>
      </c>
      <c r="AR40" s="1">
        <f t="shared" ref="AR40" si="36" xml:space="preserve"> _xlfn.FLOOR.MATH((AK40 - AN40) / 2)</f>
        <v>14</v>
      </c>
      <c r="AS40">
        <f t="shared" ref="AS40" si="37" xml:space="preserve"> _xlfn.FLOOR.MATH((AL40 - AO40) / 2)</f>
        <v>192</v>
      </c>
      <c r="AT40">
        <f t="shared" ref="AT40" si="38" xml:space="preserve"> _xlfn.FLOOR.MATH((AM40 - AP40) / 2)</f>
        <v>15</v>
      </c>
      <c r="AU40" t="s">
        <v>48</v>
      </c>
      <c r="AV40" s="10" t="s">
        <v>168</v>
      </c>
      <c r="AW40" t="s">
        <v>166</v>
      </c>
      <c r="AX40">
        <v>0</v>
      </c>
      <c r="AY40" s="18" t="s">
        <v>8</v>
      </c>
      <c r="AZ40" s="18" t="s">
        <v>8</v>
      </c>
    </row>
    <row r="41" spans="1:52" x14ac:dyDescent="0.25">
      <c r="A41" t="s">
        <v>202</v>
      </c>
      <c r="B41" t="s">
        <v>123</v>
      </c>
      <c r="C41" t="s">
        <v>198</v>
      </c>
      <c r="D41" t="s">
        <v>170</v>
      </c>
      <c r="E41" t="s">
        <v>205</v>
      </c>
      <c r="F41" s="10">
        <v>0</v>
      </c>
      <c r="G41">
        <v>0</v>
      </c>
      <c r="H41" t="s">
        <v>8</v>
      </c>
      <c r="I41">
        <v>1</v>
      </c>
      <c r="J41" t="s">
        <v>178</v>
      </c>
      <c r="K41" t="s">
        <v>8</v>
      </c>
      <c r="L41" t="s">
        <v>8</v>
      </c>
      <c r="M41" t="s">
        <v>8</v>
      </c>
      <c r="N41" t="s">
        <v>8</v>
      </c>
      <c r="O41" t="s">
        <v>8</v>
      </c>
      <c r="P41" t="s">
        <v>8</v>
      </c>
      <c r="Q41" t="s">
        <v>8</v>
      </c>
      <c r="R41">
        <v>0</v>
      </c>
      <c r="S41" s="1" t="s">
        <v>167</v>
      </c>
      <c r="T41">
        <v>6</v>
      </c>
      <c r="U41" t="s">
        <v>8</v>
      </c>
      <c r="V41">
        <v>5</v>
      </c>
      <c r="W41">
        <v>1</v>
      </c>
      <c r="X41">
        <f t="shared" ref="X41" si="39" xml:space="preserve"> V41 + W41</f>
        <v>6</v>
      </c>
      <c r="Y41">
        <v>1</v>
      </c>
      <c r="Z41">
        <v>3</v>
      </c>
      <c r="AA41">
        <v>16</v>
      </c>
      <c r="AB41" t="s">
        <v>98</v>
      </c>
      <c r="AC41">
        <v>1</v>
      </c>
      <c r="AD41">
        <v>8</v>
      </c>
      <c r="AE41" t="s">
        <v>100</v>
      </c>
      <c r="AF41" s="10" t="s">
        <v>8</v>
      </c>
      <c r="AG41" t="s">
        <v>8</v>
      </c>
      <c r="AH41">
        <v>81052</v>
      </c>
      <c r="AI41">
        <f t="shared" si="14"/>
        <v>74549.706201272784</v>
      </c>
      <c r="AJ41" t="s">
        <v>109</v>
      </c>
      <c r="AK41" s="10">
        <v>125</v>
      </c>
      <c r="AL41">
        <v>1169</v>
      </c>
      <c r="AM41">
        <v>414</v>
      </c>
      <c r="AN41" s="1">
        <v>96</v>
      </c>
      <c r="AO41">
        <v>784</v>
      </c>
      <c r="AP41">
        <v>384</v>
      </c>
      <c r="AQ41" t="s">
        <v>48</v>
      </c>
      <c r="AR41" s="1">
        <f t="shared" ref="AR41" si="40" xml:space="preserve"> _xlfn.FLOOR.MATH((AK41 - AN41) / 2)</f>
        <v>14</v>
      </c>
      <c r="AS41">
        <f t="shared" ref="AS41" si="41" xml:space="preserve"> _xlfn.FLOOR.MATH((AL41 - AO41) / 2)</f>
        <v>192</v>
      </c>
      <c r="AT41">
        <f t="shared" ref="AT41" si="42" xml:space="preserve"> _xlfn.FLOOR.MATH((AM41 - AP41) / 2)</f>
        <v>15</v>
      </c>
      <c r="AU41" t="s">
        <v>48</v>
      </c>
      <c r="AV41" s="10" t="s">
        <v>168</v>
      </c>
      <c r="AW41" t="s">
        <v>166</v>
      </c>
      <c r="AX41">
        <v>1</v>
      </c>
      <c r="AY41" s="18" t="s">
        <v>206</v>
      </c>
      <c r="AZ41" s="18" t="s">
        <v>8</v>
      </c>
    </row>
    <row r="42" spans="1:52" x14ac:dyDescent="0.25">
      <c r="A42" t="s">
        <v>204</v>
      </c>
      <c r="B42" t="s">
        <v>123</v>
      </c>
      <c r="C42" t="s">
        <v>198</v>
      </c>
      <c r="D42" t="s">
        <v>170</v>
      </c>
      <c r="E42" t="s">
        <v>199</v>
      </c>
      <c r="F42" s="10">
        <v>0</v>
      </c>
      <c r="G42">
        <v>0</v>
      </c>
      <c r="H42" t="s">
        <v>8</v>
      </c>
      <c r="I42">
        <v>1</v>
      </c>
      <c r="J42" t="s">
        <v>200</v>
      </c>
      <c r="K42" t="s">
        <v>8</v>
      </c>
      <c r="L42" t="s">
        <v>8</v>
      </c>
      <c r="M42" t="s">
        <v>8</v>
      </c>
      <c r="N42" t="s">
        <v>8</v>
      </c>
      <c r="O42" t="s">
        <v>8</v>
      </c>
      <c r="P42" t="s">
        <v>8</v>
      </c>
      <c r="Q42" t="s">
        <v>8</v>
      </c>
      <c r="R42">
        <v>0</v>
      </c>
      <c r="S42" s="1" t="s">
        <v>167</v>
      </c>
      <c r="T42">
        <v>6</v>
      </c>
      <c r="U42">
        <v>6</v>
      </c>
      <c r="V42">
        <v>5</v>
      </c>
      <c r="W42">
        <v>1</v>
      </c>
      <c r="X42">
        <f t="shared" ref="X42" si="43" xml:space="preserve"> V42 + W42</f>
        <v>6</v>
      </c>
      <c r="Y42">
        <v>1</v>
      </c>
      <c r="Z42">
        <v>3</v>
      </c>
      <c r="AA42">
        <v>16</v>
      </c>
      <c r="AB42" t="s">
        <v>98</v>
      </c>
      <c r="AC42">
        <v>1</v>
      </c>
      <c r="AD42">
        <v>8</v>
      </c>
      <c r="AE42" t="s">
        <v>100</v>
      </c>
      <c r="AF42" s="10" t="s">
        <v>8</v>
      </c>
      <c r="AG42" t="s">
        <v>8</v>
      </c>
      <c r="AH42">
        <v>81052</v>
      </c>
      <c r="AI42">
        <f t="shared" si="14"/>
        <v>74549.706201272784</v>
      </c>
      <c r="AJ42" t="s">
        <v>109</v>
      </c>
      <c r="AK42" s="10">
        <v>125</v>
      </c>
      <c r="AL42">
        <v>1169</v>
      </c>
      <c r="AM42">
        <v>414</v>
      </c>
      <c r="AN42" s="1">
        <v>96</v>
      </c>
      <c r="AO42">
        <v>784</v>
      </c>
      <c r="AP42">
        <v>384</v>
      </c>
      <c r="AQ42" t="s">
        <v>48</v>
      </c>
      <c r="AR42" s="1">
        <f t="shared" ref="AR42" si="44" xml:space="preserve"> _xlfn.FLOOR.MATH((AK42 - AN42) / 2)</f>
        <v>14</v>
      </c>
      <c r="AS42">
        <f t="shared" ref="AS42" si="45" xml:space="preserve"> _xlfn.FLOOR.MATH((AL42 - AO42) / 2)</f>
        <v>192</v>
      </c>
      <c r="AT42">
        <f t="shared" ref="AT42" si="46" xml:space="preserve"> _xlfn.FLOOR.MATH((AM42 - AP42) / 2)</f>
        <v>15</v>
      </c>
      <c r="AU42" t="s">
        <v>48</v>
      </c>
      <c r="AV42" s="10" t="s">
        <v>168</v>
      </c>
      <c r="AW42" t="s">
        <v>166</v>
      </c>
      <c r="AX42">
        <v>0</v>
      </c>
      <c r="AY42" s="18" t="s">
        <v>8</v>
      </c>
      <c r="AZ42" s="18" t="s">
        <v>8</v>
      </c>
    </row>
    <row r="43" spans="1:52" x14ac:dyDescent="0.25">
      <c r="A43" t="s">
        <v>207</v>
      </c>
      <c r="B43" t="s">
        <v>123</v>
      </c>
      <c r="C43" t="s">
        <v>198</v>
      </c>
      <c r="D43" t="s">
        <v>170</v>
      </c>
      <c r="E43" t="s">
        <v>199</v>
      </c>
      <c r="F43" s="10">
        <v>0</v>
      </c>
      <c r="G43">
        <v>0</v>
      </c>
      <c r="H43" t="s">
        <v>8</v>
      </c>
      <c r="I43">
        <v>1</v>
      </c>
      <c r="J43" t="s">
        <v>200</v>
      </c>
      <c r="K43" t="s">
        <v>8</v>
      </c>
      <c r="L43" t="s">
        <v>8</v>
      </c>
      <c r="M43" t="s">
        <v>8</v>
      </c>
      <c r="N43" t="s">
        <v>8</v>
      </c>
      <c r="O43" t="s">
        <v>8</v>
      </c>
      <c r="P43" t="s">
        <v>8</v>
      </c>
      <c r="Q43" t="s">
        <v>8</v>
      </c>
      <c r="R43">
        <v>0</v>
      </c>
      <c r="S43" s="1" t="s">
        <v>167</v>
      </c>
      <c r="T43">
        <v>6</v>
      </c>
      <c r="U43">
        <v>6</v>
      </c>
      <c r="V43">
        <v>5</v>
      </c>
      <c r="W43">
        <v>1</v>
      </c>
      <c r="X43">
        <f t="shared" ref="X43" si="47" xml:space="preserve"> V43 + W43</f>
        <v>6</v>
      </c>
      <c r="Y43">
        <v>1</v>
      </c>
      <c r="Z43">
        <v>3</v>
      </c>
      <c r="AA43">
        <v>16</v>
      </c>
      <c r="AB43" t="s">
        <v>98</v>
      </c>
      <c r="AC43">
        <v>1</v>
      </c>
      <c r="AD43">
        <v>8</v>
      </c>
      <c r="AE43" t="s">
        <v>100</v>
      </c>
      <c r="AF43" s="10" t="s">
        <v>8</v>
      </c>
      <c r="AG43" t="s">
        <v>8</v>
      </c>
      <c r="AH43">
        <v>81052</v>
      </c>
      <c r="AI43">
        <f t="shared" si="14"/>
        <v>74549.706201272784</v>
      </c>
      <c r="AJ43" t="s">
        <v>109</v>
      </c>
      <c r="AK43" s="10">
        <v>125</v>
      </c>
      <c r="AL43">
        <v>1169</v>
      </c>
      <c r="AM43">
        <v>414</v>
      </c>
      <c r="AN43" s="1">
        <v>96</v>
      </c>
      <c r="AO43">
        <v>784</v>
      </c>
      <c r="AP43">
        <v>384</v>
      </c>
      <c r="AQ43" t="s">
        <v>48</v>
      </c>
      <c r="AR43" s="1">
        <f t="shared" ref="AR43" si="48" xml:space="preserve"> _xlfn.FLOOR.MATH((AK43 - AN43) / 2)</f>
        <v>14</v>
      </c>
      <c r="AS43">
        <f t="shared" ref="AS43" si="49" xml:space="preserve"> _xlfn.FLOOR.MATH((AL43 - AO43) / 2)</f>
        <v>192</v>
      </c>
      <c r="AT43">
        <f t="shared" ref="AT43" si="50" xml:space="preserve"> _xlfn.FLOOR.MATH((AM43 - AP43) / 2)</f>
        <v>15</v>
      </c>
      <c r="AU43" t="s">
        <v>48</v>
      </c>
      <c r="AV43" s="10" t="s">
        <v>168</v>
      </c>
      <c r="AW43" t="s">
        <v>166</v>
      </c>
      <c r="AX43">
        <v>0</v>
      </c>
      <c r="AY43" s="18" t="s">
        <v>8</v>
      </c>
      <c r="AZ43" s="18" t="s">
        <v>8</v>
      </c>
    </row>
    <row r="44" spans="1:52" x14ac:dyDescent="0.25">
      <c r="A44" t="s">
        <v>208</v>
      </c>
      <c r="B44" t="s">
        <v>123</v>
      </c>
      <c r="C44" t="s">
        <v>198</v>
      </c>
      <c r="D44" t="s">
        <v>170</v>
      </c>
      <c r="E44" t="s">
        <v>270</v>
      </c>
      <c r="F44" s="10">
        <v>1</v>
      </c>
      <c r="G44">
        <v>0</v>
      </c>
      <c r="H44" t="s">
        <v>8</v>
      </c>
      <c r="I44">
        <v>0</v>
      </c>
      <c r="J44" t="s">
        <v>8</v>
      </c>
      <c r="K44">
        <v>1</v>
      </c>
      <c r="L44">
        <v>1</v>
      </c>
      <c r="M44">
        <v>1</v>
      </c>
      <c r="N44">
        <v>1</v>
      </c>
      <c r="O44">
        <v>0</v>
      </c>
      <c r="P44" t="s">
        <v>8</v>
      </c>
      <c r="Q44" t="s">
        <v>8</v>
      </c>
      <c r="R44">
        <v>1</v>
      </c>
      <c r="S44" s="1" t="s">
        <v>167</v>
      </c>
      <c r="T44">
        <v>6</v>
      </c>
      <c r="U44">
        <v>6</v>
      </c>
      <c r="V44">
        <v>5</v>
      </c>
      <c r="W44">
        <v>1</v>
      </c>
      <c r="X44">
        <f t="shared" ref="X44" si="51" xml:space="preserve"> V44 + W44</f>
        <v>6</v>
      </c>
      <c r="Y44">
        <v>1</v>
      </c>
      <c r="Z44">
        <v>3</v>
      </c>
      <c r="AA44">
        <v>16</v>
      </c>
      <c r="AB44" t="s">
        <v>98</v>
      </c>
      <c r="AC44">
        <v>1</v>
      </c>
      <c r="AD44">
        <v>8</v>
      </c>
      <c r="AE44" t="s">
        <v>100</v>
      </c>
      <c r="AF44" s="10">
        <v>74967</v>
      </c>
      <c r="AG44">
        <v>6085</v>
      </c>
      <c r="AH44">
        <f t="shared" ref="AH44:AH63" si="52">AF44+AG44</f>
        <v>81052</v>
      </c>
      <c r="AI44">
        <f t="shared" si="14"/>
        <v>74549.706201272784</v>
      </c>
      <c r="AJ44" t="s">
        <v>109</v>
      </c>
      <c r="AK44" s="10">
        <v>125</v>
      </c>
      <c r="AL44">
        <v>1169</v>
      </c>
      <c r="AM44">
        <v>414</v>
      </c>
      <c r="AN44" s="1">
        <v>96</v>
      </c>
      <c r="AO44">
        <v>784</v>
      </c>
      <c r="AP44">
        <v>384</v>
      </c>
      <c r="AQ44" t="s">
        <v>48</v>
      </c>
      <c r="AR44" s="1">
        <f t="shared" ref="AR44" si="53" xml:space="preserve"> _xlfn.FLOOR.MATH((AK44 - AN44) / 2)</f>
        <v>14</v>
      </c>
      <c r="AS44">
        <f t="shared" ref="AS44" si="54" xml:space="preserve"> _xlfn.FLOOR.MATH((AL44 - AO44) / 2)</f>
        <v>192</v>
      </c>
      <c r="AT44">
        <f t="shared" ref="AT44" si="55" xml:space="preserve"> _xlfn.FLOOR.MATH((AM44 - AP44) / 2)</f>
        <v>15</v>
      </c>
      <c r="AU44" t="s">
        <v>48</v>
      </c>
      <c r="AV44" s="10" t="s">
        <v>168</v>
      </c>
      <c r="AW44" t="s">
        <v>166</v>
      </c>
      <c r="AX44">
        <v>0</v>
      </c>
      <c r="AY44" s="18" t="s">
        <v>8</v>
      </c>
      <c r="AZ44" s="18" t="s">
        <v>8</v>
      </c>
    </row>
    <row r="45" spans="1:52" s="7" customFormat="1" x14ac:dyDescent="0.25">
      <c r="A45" s="7" t="s">
        <v>209</v>
      </c>
      <c r="B45" s="7" t="s">
        <v>123</v>
      </c>
      <c r="C45" s="7" t="s">
        <v>210</v>
      </c>
      <c r="D45" s="7" t="s">
        <v>211</v>
      </c>
      <c r="E45" s="7" t="s">
        <v>269</v>
      </c>
      <c r="F45" s="11">
        <v>0</v>
      </c>
      <c r="G45" s="7">
        <v>0</v>
      </c>
      <c r="H45" s="7" t="s">
        <v>8</v>
      </c>
      <c r="I45" s="7">
        <v>1</v>
      </c>
      <c r="J45" s="7" t="s">
        <v>212</v>
      </c>
      <c r="K45" s="7">
        <v>1</v>
      </c>
      <c r="L45" s="7">
        <v>1</v>
      </c>
      <c r="M45" s="7">
        <v>1</v>
      </c>
      <c r="N45" s="7">
        <v>1</v>
      </c>
      <c r="O45" s="7">
        <v>0</v>
      </c>
      <c r="P45" s="7" t="s">
        <v>8</v>
      </c>
      <c r="Q45" s="7" t="s">
        <v>8</v>
      </c>
      <c r="R45" s="7">
        <v>1</v>
      </c>
      <c r="S45" s="8" t="s">
        <v>167</v>
      </c>
      <c r="T45" s="7">
        <v>6</v>
      </c>
      <c r="U45" s="7">
        <v>6</v>
      </c>
      <c r="V45" s="7">
        <v>5</v>
      </c>
      <c r="W45" s="7">
        <v>1</v>
      </c>
      <c r="X45" s="7">
        <f t="shared" ref="X45:X63" si="56" xml:space="preserve"> V45 + W45</f>
        <v>6</v>
      </c>
      <c r="Y45" s="7">
        <v>1</v>
      </c>
      <c r="Z45" s="7">
        <v>3</v>
      </c>
      <c r="AA45" s="7">
        <v>16</v>
      </c>
      <c r="AB45" s="7" t="s">
        <v>98</v>
      </c>
      <c r="AC45" s="7">
        <v>1</v>
      </c>
      <c r="AD45" s="7">
        <v>8</v>
      </c>
      <c r="AE45" s="7" t="s">
        <v>100</v>
      </c>
      <c r="AF45" s="11">
        <v>74965</v>
      </c>
      <c r="AG45" s="7">
        <v>6087</v>
      </c>
      <c r="AH45" s="7">
        <f t="shared" si="52"/>
        <v>81052</v>
      </c>
      <c r="AI45" s="7">
        <f t="shared" si="14"/>
        <v>74549.706201272784</v>
      </c>
      <c r="AJ45" s="7" t="s">
        <v>109</v>
      </c>
      <c r="AK45" s="11">
        <v>125</v>
      </c>
      <c r="AL45" s="7">
        <v>1169</v>
      </c>
      <c r="AM45" s="7">
        <v>414</v>
      </c>
      <c r="AN45" s="8">
        <v>96</v>
      </c>
      <c r="AO45" s="7">
        <v>784</v>
      </c>
      <c r="AP45" s="7">
        <v>384</v>
      </c>
      <c r="AQ45" s="7" t="s">
        <v>48</v>
      </c>
      <c r="AR45" s="8">
        <f t="shared" ref="AR45" si="57" xml:space="preserve"> _xlfn.FLOOR.MATH((AK45 - AN45) / 2)</f>
        <v>14</v>
      </c>
      <c r="AS45" s="7">
        <f t="shared" ref="AS45" si="58" xml:space="preserve"> _xlfn.FLOOR.MATH((AL45 - AO45) / 2)</f>
        <v>192</v>
      </c>
      <c r="AT45" s="7">
        <f t="shared" ref="AT45" si="59" xml:space="preserve"> _xlfn.FLOOR.MATH((AM45 - AP45) / 2)</f>
        <v>15</v>
      </c>
      <c r="AU45" s="7" t="s">
        <v>48</v>
      </c>
      <c r="AV45" s="11" t="s">
        <v>168</v>
      </c>
      <c r="AW45" s="7" t="s">
        <v>166</v>
      </c>
      <c r="AX45" s="7">
        <v>0</v>
      </c>
      <c r="AY45" s="19" t="s">
        <v>8</v>
      </c>
      <c r="AZ45" s="19" t="s">
        <v>8</v>
      </c>
    </row>
    <row r="46" spans="1:52" x14ac:dyDescent="0.25">
      <c r="A46" s="17" t="s">
        <v>241</v>
      </c>
      <c r="B46" t="s">
        <v>123</v>
      </c>
      <c r="C46" s="17" t="s">
        <v>215</v>
      </c>
      <c r="F46" s="20">
        <v>0</v>
      </c>
      <c r="G46" s="18">
        <v>1</v>
      </c>
      <c r="H46" s="18" t="s">
        <v>261</v>
      </c>
      <c r="I46" s="18">
        <v>0</v>
      </c>
      <c r="J46" s="18" t="s">
        <v>8</v>
      </c>
      <c r="K46" s="18">
        <v>1</v>
      </c>
      <c r="L46" s="18">
        <v>0</v>
      </c>
      <c r="M46" s="18" t="s">
        <v>8</v>
      </c>
      <c r="N46" s="18" t="s">
        <v>8</v>
      </c>
      <c r="O46" s="18" t="s">
        <v>8</v>
      </c>
      <c r="P46" s="18" t="s">
        <v>8</v>
      </c>
      <c r="Q46" s="18" t="s">
        <v>8</v>
      </c>
      <c r="R46">
        <v>1</v>
      </c>
      <c r="S46" s="1" t="s">
        <v>233</v>
      </c>
      <c r="T46">
        <v>6</v>
      </c>
      <c r="U46">
        <v>6</v>
      </c>
      <c r="V46">
        <v>5</v>
      </c>
      <c r="W46">
        <v>1</v>
      </c>
      <c r="X46">
        <f t="shared" si="56"/>
        <v>6</v>
      </c>
      <c r="Y46">
        <v>1</v>
      </c>
      <c r="Z46">
        <v>3</v>
      </c>
      <c r="AA46">
        <v>16</v>
      </c>
      <c r="AB46" t="s">
        <v>98</v>
      </c>
      <c r="AC46">
        <v>1</v>
      </c>
      <c r="AD46">
        <v>8</v>
      </c>
      <c r="AE46" t="s">
        <v>100</v>
      </c>
      <c r="AF46" s="10">
        <v>74967</v>
      </c>
      <c r="AG46">
        <v>6085</v>
      </c>
      <c r="AH46">
        <f t="shared" si="52"/>
        <v>81052</v>
      </c>
      <c r="AI46">
        <f t="shared" ref="AI46:AI63" si="60" xml:space="preserve"> 1508.06553301511 + 0.00210606006752809 * (AN46*AO46*AP46) * ((Z46*AA46 + AC46*AD46) / (3*16 + 1*8)) * (X46 / 5)</f>
        <v>74549.706201272769</v>
      </c>
      <c r="AJ46" t="s">
        <v>109</v>
      </c>
      <c r="AK46" s="10">
        <v>125</v>
      </c>
      <c r="AL46">
        <v>1169</v>
      </c>
      <c r="AM46">
        <v>414</v>
      </c>
      <c r="AN46" s="1">
        <v>96</v>
      </c>
      <c r="AO46">
        <v>784</v>
      </c>
      <c r="AP46">
        <v>384</v>
      </c>
      <c r="AQ46" t="s">
        <v>48</v>
      </c>
      <c r="AR46" s="1">
        <f t="shared" ref="AR46:AR47" si="61" xml:space="preserve"> _xlfn.FLOOR.MATH((AK46 - AN46) / 2)</f>
        <v>14</v>
      </c>
      <c r="AS46">
        <f t="shared" ref="AS46:AS47" si="62" xml:space="preserve"> _xlfn.FLOOR.MATH((AL46 - AO46) / 2)</f>
        <v>192</v>
      </c>
      <c r="AT46">
        <f t="shared" ref="AT46:AT47" si="63" xml:space="preserve"> _xlfn.FLOOR.MATH((AM46 - AP46) / 2)</f>
        <v>15</v>
      </c>
      <c r="AU46" t="s">
        <v>48</v>
      </c>
      <c r="AV46" s="10" t="s">
        <v>239</v>
      </c>
      <c r="AW46" t="s">
        <v>166</v>
      </c>
      <c r="AX46" s="18">
        <v>0</v>
      </c>
      <c r="AY46" s="18" t="s">
        <v>8</v>
      </c>
      <c r="AZ46" s="18" t="s">
        <v>8</v>
      </c>
    </row>
    <row r="47" spans="1:52" x14ac:dyDescent="0.25">
      <c r="A47" s="17" t="s">
        <v>242</v>
      </c>
      <c r="B47" t="s">
        <v>123</v>
      </c>
      <c r="C47" s="17" t="s">
        <v>216</v>
      </c>
      <c r="F47" s="20">
        <v>0</v>
      </c>
      <c r="G47" s="18">
        <v>1</v>
      </c>
      <c r="H47" s="18" t="s">
        <v>261</v>
      </c>
      <c r="I47" s="18">
        <v>0</v>
      </c>
      <c r="J47" s="18" t="s">
        <v>8</v>
      </c>
      <c r="K47" s="18">
        <v>1</v>
      </c>
      <c r="L47" s="18">
        <v>1</v>
      </c>
      <c r="M47" s="18">
        <v>1</v>
      </c>
      <c r="N47" s="18">
        <v>0</v>
      </c>
      <c r="O47" s="18">
        <v>0</v>
      </c>
      <c r="P47" s="18" t="s">
        <v>8</v>
      </c>
      <c r="Q47" s="18" t="s">
        <v>8</v>
      </c>
      <c r="R47">
        <v>1</v>
      </c>
      <c r="S47" s="1" t="s">
        <v>233</v>
      </c>
      <c r="T47">
        <v>6</v>
      </c>
      <c r="U47">
        <v>6</v>
      </c>
      <c r="V47">
        <v>5</v>
      </c>
      <c r="W47">
        <v>1</v>
      </c>
      <c r="X47">
        <f t="shared" si="56"/>
        <v>6</v>
      </c>
      <c r="Y47">
        <v>1</v>
      </c>
      <c r="Z47">
        <v>3</v>
      </c>
      <c r="AA47">
        <v>16</v>
      </c>
      <c r="AB47" t="s">
        <v>98</v>
      </c>
      <c r="AC47">
        <v>1</v>
      </c>
      <c r="AD47">
        <v>8</v>
      </c>
      <c r="AE47" t="s">
        <v>100</v>
      </c>
      <c r="AF47" s="10">
        <v>23033</v>
      </c>
      <c r="AG47">
        <v>58019</v>
      </c>
      <c r="AH47">
        <f t="shared" si="52"/>
        <v>81052</v>
      </c>
      <c r="AI47">
        <f t="shared" si="60"/>
        <v>22708.360330151121</v>
      </c>
      <c r="AJ47" t="s">
        <v>109</v>
      </c>
      <c r="AK47" s="10">
        <v>125</v>
      </c>
      <c r="AL47">
        <v>1169</v>
      </c>
      <c r="AM47">
        <v>414</v>
      </c>
      <c r="AN47" s="1">
        <v>64</v>
      </c>
      <c r="AO47">
        <v>512</v>
      </c>
      <c r="AP47">
        <v>256</v>
      </c>
      <c r="AQ47" t="s">
        <v>48</v>
      </c>
      <c r="AR47" s="1">
        <f t="shared" si="61"/>
        <v>30</v>
      </c>
      <c r="AS47">
        <f t="shared" si="62"/>
        <v>328</v>
      </c>
      <c r="AT47">
        <f t="shared" si="63"/>
        <v>79</v>
      </c>
      <c r="AU47" t="s">
        <v>48</v>
      </c>
      <c r="AV47" s="10" t="s">
        <v>240</v>
      </c>
      <c r="AW47" t="s">
        <v>166</v>
      </c>
      <c r="AX47" s="18">
        <v>0</v>
      </c>
      <c r="AY47" s="18" t="s">
        <v>8</v>
      </c>
      <c r="AZ47" s="18" t="s">
        <v>8</v>
      </c>
    </row>
    <row r="48" spans="1:52" x14ac:dyDescent="0.25">
      <c r="A48" s="17" t="s">
        <v>243</v>
      </c>
      <c r="B48" t="s">
        <v>123</v>
      </c>
      <c r="C48" s="17" t="s">
        <v>217</v>
      </c>
      <c r="F48" s="20">
        <v>0</v>
      </c>
      <c r="G48" s="18">
        <v>1</v>
      </c>
      <c r="H48" s="18" t="s">
        <v>261</v>
      </c>
      <c r="I48" s="18">
        <v>0</v>
      </c>
      <c r="J48" s="18" t="s">
        <v>8</v>
      </c>
      <c r="K48" s="18">
        <v>1</v>
      </c>
      <c r="L48" s="18">
        <v>1</v>
      </c>
      <c r="M48" s="18">
        <v>1</v>
      </c>
      <c r="N48" s="18">
        <v>0</v>
      </c>
      <c r="O48" s="18">
        <v>0</v>
      </c>
      <c r="P48" s="18" t="s">
        <v>8</v>
      </c>
      <c r="Q48" s="18" t="s">
        <v>8</v>
      </c>
      <c r="R48">
        <v>1</v>
      </c>
      <c r="S48" s="1" t="s">
        <v>233</v>
      </c>
      <c r="T48">
        <v>6</v>
      </c>
      <c r="U48">
        <v>6</v>
      </c>
      <c r="V48">
        <v>5</v>
      </c>
      <c r="W48">
        <v>1</v>
      </c>
      <c r="X48">
        <f t="shared" si="56"/>
        <v>6</v>
      </c>
      <c r="Y48">
        <v>1</v>
      </c>
      <c r="Z48">
        <v>3</v>
      </c>
      <c r="AA48">
        <v>16</v>
      </c>
      <c r="AB48" t="s">
        <v>98</v>
      </c>
      <c r="AC48">
        <v>1</v>
      </c>
      <c r="AD48">
        <v>8</v>
      </c>
      <c r="AE48" t="s">
        <v>100</v>
      </c>
      <c r="AF48" s="10">
        <v>4739</v>
      </c>
      <c r="AG48">
        <v>76313</v>
      </c>
      <c r="AH48">
        <f t="shared" si="52"/>
        <v>81052</v>
      </c>
      <c r="AI48">
        <f t="shared" si="60"/>
        <v>4158.1023826571118</v>
      </c>
      <c r="AJ48" t="s">
        <v>109</v>
      </c>
      <c r="AK48" s="10">
        <v>125</v>
      </c>
      <c r="AL48">
        <v>1169</v>
      </c>
      <c r="AM48">
        <v>414</v>
      </c>
      <c r="AN48" s="1">
        <v>32</v>
      </c>
      <c r="AO48">
        <v>256</v>
      </c>
      <c r="AP48">
        <v>128</v>
      </c>
      <c r="AQ48" t="s">
        <v>48</v>
      </c>
      <c r="AR48" s="1">
        <f t="shared" ref="AR48:AR63" si="64" xml:space="preserve"> _xlfn.FLOOR.MATH((AK48 - AN48) / 2)</f>
        <v>46</v>
      </c>
      <c r="AS48">
        <f t="shared" ref="AS48:AS63" si="65" xml:space="preserve"> _xlfn.FLOOR.MATH((AL48 - AO48) / 2)</f>
        <v>456</v>
      </c>
      <c r="AT48">
        <f t="shared" ref="AT48:AT63" si="66" xml:space="preserve"> _xlfn.FLOOR.MATH((AM48 - AP48) / 2)</f>
        <v>143</v>
      </c>
      <c r="AU48" t="s">
        <v>48</v>
      </c>
      <c r="AV48" s="10" t="s">
        <v>240</v>
      </c>
      <c r="AW48" t="s">
        <v>166</v>
      </c>
      <c r="AX48" s="18">
        <v>0</v>
      </c>
      <c r="AY48" s="18" t="s">
        <v>8</v>
      </c>
      <c r="AZ48" s="18" t="s">
        <v>8</v>
      </c>
    </row>
    <row r="49" spans="1:52" x14ac:dyDescent="0.25">
      <c r="A49" s="17" t="s">
        <v>244</v>
      </c>
      <c r="B49" t="s">
        <v>123</v>
      </c>
      <c r="C49" s="17" t="s">
        <v>218</v>
      </c>
      <c r="F49" s="20">
        <v>0</v>
      </c>
      <c r="G49" s="18">
        <v>1</v>
      </c>
      <c r="H49" s="18" t="s">
        <v>261</v>
      </c>
      <c r="I49" s="18">
        <v>0</v>
      </c>
      <c r="J49" s="18" t="s">
        <v>8</v>
      </c>
      <c r="K49" s="18">
        <v>1</v>
      </c>
      <c r="L49" s="18">
        <v>0</v>
      </c>
      <c r="M49" s="18">
        <v>1</v>
      </c>
      <c r="N49" s="18">
        <v>0</v>
      </c>
      <c r="O49" s="18">
        <v>0</v>
      </c>
      <c r="P49" s="18" t="s">
        <v>8</v>
      </c>
      <c r="Q49" s="18" t="s">
        <v>8</v>
      </c>
      <c r="R49">
        <v>1</v>
      </c>
      <c r="S49" s="1" t="s">
        <v>234</v>
      </c>
      <c r="T49">
        <v>6</v>
      </c>
      <c r="U49">
        <v>6</v>
      </c>
      <c r="V49">
        <v>5</v>
      </c>
      <c r="W49">
        <v>1</v>
      </c>
      <c r="X49">
        <f t="shared" si="56"/>
        <v>6</v>
      </c>
      <c r="Y49">
        <v>1</v>
      </c>
      <c r="Z49">
        <v>2</v>
      </c>
      <c r="AA49">
        <v>16</v>
      </c>
      <c r="AB49" t="s">
        <v>98</v>
      </c>
      <c r="AC49">
        <v>1</v>
      </c>
      <c r="AD49">
        <v>8</v>
      </c>
      <c r="AE49" t="s">
        <v>100</v>
      </c>
      <c r="AF49" s="10">
        <v>74853</v>
      </c>
      <c r="AG49">
        <v>6199</v>
      </c>
      <c r="AH49">
        <f t="shared" si="52"/>
        <v>81052</v>
      </c>
      <c r="AI49">
        <f t="shared" si="60"/>
        <v>53680.666010342022</v>
      </c>
      <c r="AJ49" t="s">
        <v>109</v>
      </c>
      <c r="AK49" s="10">
        <v>125</v>
      </c>
      <c r="AL49">
        <v>1169</v>
      </c>
      <c r="AM49">
        <v>414</v>
      </c>
      <c r="AN49" s="1">
        <v>96</v>
      </c>
      <c r="AO49">
        <v>784</v>
      </c>
      <c r="AP49">
        <v>384</v>
      </c>
      <c r="AQ49" t="s">
        <v>48</v>
      </c>
      <c r="AR49" s="1">
        <f t="shared" si="64"/>
        <v>14</v>
      </c>
      <c r="AS49">
        <f t="shared" si="65"/>
        <v>192</v>
      </c>
      <c r="AT49">
        <f t="shared" si="66"/>
        <v>15</v>
      </c>
      <c r="AU49" t="s">
        <v>48</v>
      </c>
      <c r="AV49" s="10" t="s">
        <v>239</v>
      </c>
      <c r="AW49" t="s">
        <v>166</v>
      </c>
      <c r="AX49" s="18">
        <v>0</v>
      </c>
      <c r="AY49" s="18" t="s">
        <v>8</v>
      </c>
      <c r="AZ49" s="18" t="s">
        <v>8</v>
      </c>
    </row>
    <row r="50" spans="1:52" x14ac:dyDescent="0.25">
      <c r="A50" s="17" t="s">
        <v>245</v>
      </c>
      <c r="B50" t="s">
        <v>123</v>
      </c>
      <c r="C50" s="17" t="s">
        <v>219</v>
      </c>
      <c r="F50" s="20">
        <v>0</v>
      </c>
      <c r="G50" s="18">
        <v>1</v>
      </c>
      <c r="H50" s="18" t="s">
        <v>261</v>
      </c>
      <c r="I50" s="18">
        <v>0</v>
      </c>
      <c r="J50" s="18" t="s">
        <v>8</v>
      </c>
      <c r="K50" s="18">
        <v>1</v>
      </c>
      <c r="L50" s="18">
        <v>1</v>
      </c>
      <c r="M50" s="18">
        <v>1</v>
      </c>
      <c r="N50" s="18">
        <v>0</v>
      </c>
      <c r="O50" s="18">
        <v>0</v>
      </c>
      <c r="P50" s="18" t="s">
        <v>8</v>
      </c>
      <c r="Q50" s="18" t="s">
        <v>8</v>
      </c>
      <c r="R50">
        <v>1</v>
      </c>
      <c r="S50" s="1" t="s">
        <v>234</v>
      </c>
      <c r="T50">
        <v>6</v>
      </c>
      <c r="U50">
        <v>6</v>
      </c>
      <c r="V50">
        <v>5</v>
      </c>
      <c r="W50">
        <v>1</v>
      </c>
      <c r="X50">
        <f t="shared" si="56"/>
        <v>6</v>
      </c>
      <c r="Y50">
        <v>1</v>
      </c>
      <c r="Z50">
        <v>2</v>
      </c>
      <c r="AA50">
        <v>16</v>
      </c>
      <c r="AB50" t="s">
        <v>98</v>
      </c>
      <c r="AC50">
        <v>1</v>
      </c>
      <c r="AD50">
        <v>8</v>
      </c>
      <c r="AE50" t="s">
        <v>100</v>
      </c>
      <c r="AF50" s="10">
        <v>22999</v>
      </c>
      <c r="AG50">
        <v>58053</v>
      </c>
      <c r="AH50">
        <f t="shared" si="52"/>
        <v>81052</v>
      </c>
      <c r="AI50">
        <f t="shared" si="60"/>
        <v>16651.133245255118</v>
      </c>
      <c r="AJ50" t="s">
        <v>109</v>
      </c>
      <c r="AK50" s="10">
        <v>125</v>
      </c>
      <c r="AL50">
        <v>1169</v>
      </c>
      <c r="AM50">
        <v>414</v>
      </c>
      <c r="AN50" s="1">
        <v>64</v>
      </c>
      <c r="AO50">
        <v>512</v>
      </c>
      <c r="AP50">
        <v>256</v>
      </c>
      <c r="AQ50" t="s">
        <v>48</v>
      </c>
      <c r="AR50" s="1">
        <f t="shared" si="64"/>
        <v>30</v>
      </c>
      <c r="AS50">
        <f t="shared" si="65"/>
        <v>328</v>
      </c>
      <c r="AT50">
        <f t="shared" si="66"/>
        <v>79</v>
      </c>
      <c r="AU50" t="s">
        <v>48</v>
      </c>
      <c r="AV50" s="10" t="s">
        <v>240</v>
      </c>
      <c r="AW50" t="s">
        <v>166</v>
      </c>
      <c r="AX50" s="18">
        <v>0</v>
      </c>
      <c r="AY50" s="18" t="s">
        <v>8</v>
      </c>
      <c r="AZ50" s="18" t="s">
        <v>8</v>
      </c>
    </row>
    <row r="51" spans="1:52" x14ac:dyDescent="0.25">
      <c r="A51" s="17" t="s">
        <v>246</v>
      </c>
      <c r="B51" t="s">
        <v>123</v>
      </c>
      <c r="C51" s="17" t="s">
        <v>220</v>
      </c>
      <c r="F51" s="20">
        <v>0</v>
      </c>
      <c r="G51" s="18">
        <v>1</v>
      </c>
      <c r="H51" s="18" t="s">
        <v>261</v>
      </c>
      <c r="I51" s="18">
        <v>0</v>
      </c>
      <c r="J51" s="18" t="s">
        <v>8</v>
      </c>
      <c r="K51" s="18">
        <v>1</v>
      </c>
      <c r="L51" s="18">
        <v>1</v>
      </c>
      <c r="M51" s="18">
        <v>1</v>
      </c>
      <c r="N51" s="18">
        <v>1</v>
      </c>
      <c r="O51" s="18">
        <v>0</v>
      </c>
      <c r="P51" s="18" t="s">
        <v>8</v>
      </c>
      <c r="Q51" s="18" t="s">
        <v>8</v>
      </c>
      <c r="R51">
        <v>1</v>
      </c>
      <c r="S51" s="1" t="s">
        <v>234</v>
      </c>
      <c r="T51">
        <v>6</v>
      </c>
      <c r="U51">
        <v>6</v>
      </c>
      <c r="V51">
        <v>5</v>
      </c>
      <c r="W51">
        <v>1</v>
      </c>
      <c r="X51">
        <f t="shared" si="56"/>
        <v>6</v>
      </c>
      <c r="Y51">
        <v>1</v>
      </c>
      <c r="Z51">
        <v>2</v>
      </c>
      <c r="AA51">
        <v>16</v>
      </c>
      <c r="AB51" t="s">
        <v>98</v>
      </c>
      <c r="AC51">
        <v>1</v>
      </c>
      <c r="AD51">
        <v>8</v>
      </c>
      <c r="AE51" t="s">
        <v>100</v>
      </c>
      <c r="AF51" s="10">
        <v>4727</v>
      </c>
      <c r="AG51">
        <v>76325</v>
      </c>
      <c r="AH51">
        <f t="shared" si="52"/>
        <v>81052</v>
      </c>
      <c r="AI51">
        <f t="shared" si="60"/>
        <v>3400.9489970451114</v>
      </c>
      <c r="AJ51" t="s">
        <v>109</v>
      </c>
      <c r="AK51" s="10">
        <v>125</v>
      </c>
      <c r="AL51">
        <v>1169</v>
      </c>
      <c r="AM51">
        <v>414</v>
      </c>
      <c r="AN51" s="1">
        <v>32</v>
      </c>
      <c r="AO51">
        <v>256</v>
      </c>
      <c r="AP51">
        <v>128</v>
      </c>
      <c r="AQ51" t="s">
        <v>48</v>
      </c>
      <c r="AR51" s="1">
        <f t="shared" si="64"/>
        <v>46</v>
      </c>
      <c r="AS51">
        <f t="shared" si="65"/>
        <v>456</v>
      </c>
      <c r="AT51">
        <f t="shared" si="66"/>
        <v>143</v>
      </c>
      <c r="AU51" t="s">
        <v>48</v>
      </c>
      <c r="AV51" s="10" t="s">
        <v>240</v>
      </c>
      <c r="AW51" t="s">
        <v>166</v>
      </c>
      <c r="AX51" s="18">
        <v>0</v>
      </c>
      <c r="AY51" s="18" t="s">
        <v>8</v>
      </c>
      <c r="AZ51" s="18" t="s">
        <v>8</v>
      </c>
    </row>
    <row r="52" spans="1:52" x14ac:dyDescent="0.25">
      <c r="A52" s="17" t="s">
        <v>247</v>
      </c>
      <c r="B52" t="s">
        <v>123</v>
      </c>
      <c r="C52" s="17" t="s">
        <v>221</v>
      </c>
      <c r="F52" s="20">
        <v>0</v>
      </c>
      <c r="G52" s="18">
        <v>1</v>
      </c>
      <c r="H52" s="18" t="s">
        <v>261</v>
      </c>
      <c r="I52" s="18">
        <v>0</v>
      </c>
      <c r="J52" s="18" t="s">
        <v>8</v>
      </c>
      <c r="K52" s="18">
        <v>1</v>
      </c>
      <c r="L52" s="18">
        <v>0</v>
      </c>
      <c r="M52" s="18">
        <v>0</v>
      </c>
      <c r="N52" s="18">
        <v>0</v>
      </c>
      <c r="O52" s="18">
        <v>0</v>
      </c>
      <c r="P52" s="18" t="s">
        <v>8</v>
      </c>
      <c r="Q52" s="18" t="s">
        <v>8</v>
      </c>
      <c r="R52">
        <v>1</v>
      </c>
      <c r="S52" s="1" t="s">
        <v>235</v>
      </c>
      <c r="T52">
        <v>6</v>
      </c>
      <c r="U52">
        <v>6</v>
      </c>
      <c r="V52">
        <v>5</v>
      </c>
      <c r="W52">
        <v>1</v>
      </c>
      <c r="X52">
        <f t="shared" si="56"/>
        <v>6</v>
      </c>
      <c r="Y52">
        <v>1</v>
      </c>
      <c r="Z52">
        <v>1</v>
      </c>
      <c r="AA52">
        <v>16</v>
      </c>
      <c r="AB52" t="s">
        <v>98</v>
      </c>
      <c r="AC52">
        <v>1</v>
      </c>
      <c r="AD52">
        <v>8</v>
      </c>
      <c r="AE52" t="s">
        <v>100</v>
      </c>
      <c r="AF52" s="10">
        <v>74743</v>
      </c>
      <c r="AG52">
        <v>6309</v>
      </c>
      <c r="AH52">
        <f t="shared" si="52"/>
        <v>81052</v>
      </c>
      <c r="AI52">
        <f t="shared" si="60"/>
        <v>32811.625819411252</v>
      </c>
      <c r="AJ52" t="s">
        <v>109</v>
      </c>
      <c r="AK52" s="10">
        <v>125</v>
      </c>
      <c r="AL52">
        <v>1169</v>
      </c>
      <c r="AM52">
        <v>414</v>
      </c>
      <c r="AN52" s="1">
        <v>96</v>
      </c>
      <c r="AO52">
        <v>784</v>
      </c>
      <c r="AP52">
        <v>384</v>
      </c>
      <c r="AQ52" t="s">
        <v>48</v>
      </c>
      <c r="AR52" s="1">
        <f t="shared" si="64"/>
        <v>14</v>
      </c>
      <c r="AS52">
        <f t="shared" si="65"/>
        <v>192</v>
      </c>
      <c r="AT52">
        <f t="shared" si="66"/>
        <v>15</v>
      </c>
      <c r="AU52" t="s">
        <v>48</v>
      </c>
      <c r="AV52" s="10" t="s">
        <v>239</v>
      </c>
      <c r="AW52" t="s">
        <v>166</v>
      </c>
      <c r="AX52" s="18">
        <v>0</v>
      </c>
      <c r="AY52" s="18" t="s">
        <v>8</v>
      </c>
      <c r="AZ52" s="18" t="s">
        <v>8</v>
      </c>
    </row>
    <row r="53" spans="1:52" x14ac:dyDescent="0.25">
      <c r="A53" s="17" t="s">
        <v>248</v>
      </c>
      <c r="B53" t="s">
        <v>123</v>
      </c>
      <c r="C53" s="17" t="s">
        <v>222</v>
      </c>
      <c r="F53" s="20">
        <v>0</v>
      </c>
      <c r="G53" s="18">
        <v>1</v>
      </c>
      <c r="H53" s="18" t="s">
        <v>261</v>
      </c>
      <c r="I53" s="18">
        <v>0</v>
      </c>
      <c r="J53" s="18" t="s">
        <v>8</v>
      </c>
      <c r="K53" s="18">
        <v>1</v>
      </c>
      <c r="L53" s="18">
        <v>1</v>
      </c>
      <c r="M53" s="18">
        <v>1</v>
      </c>
      <c r="N53" s="18">
        <v>0</v>
      </c>
      <c r="O53" s="18">
        <v>0</v>
      </c>
      <c r="P53" s="18" t="s">
        <v>8</v>
      </c>
      <c r="Q53" s="18" t="s">
        <v>8</v>
      </c>
      <c r="R53">
        <v>1</v>
      </c>
      <c r="S53" s="1" t="s">
        <v>235</v>
      </c>
      <c r="T53">
        <v>6</v>
      </c>
      <c r="U53">
        <v>6</v>
      </c>
      <c r="V53">
        <v>5</v>
      </c>
      <c r="W53">
        <v>1</v>
      </c>
      <c r="X53">
        <f t="shared" si="56"/>
        <v>6</v>
      </c>
      <c r="Y53">
        <v>1</v>
      </c>
      <c r="Z53">
        <v>1</v>
      </c>
      <c r="AA53">
        <v>16</v>
      </c>
      <c r="AB53" t="s">
        <v>98</v>
      </c>
      <c r="AC53">
        <v>1</v>
      </c>
      <c r="AD53">
        <v>8</v>
      </c>
      <c r="AE53" t="s">
        <v>100</v>
      </c>
      <c r="AF53" s="10">
        <v>22967</v>
      </c>
      <c r="AG53">
        <v>58085</v>
      </c>
      <c r="AH53">
        <f t="shared" si="52"/>
        <v>81052</v>
      </c>
      <c r="AI53">
        <f t="shared" si="60"/>
        <v>10593.906160359114</v>
      </c>
      <c r="AJ53" t="s">
        <v>109</v>
      </c>
      <c r="AK53" s="10">
        <v>125</v>
      </c>
      <c r="AL53">
        <v>1169</v>
      </c>
      <c r="AM53">
        <v>414</v>
      </c>
      <c r="AN53" s="1">
        <v>64</v>
      </c>
      <c r="AO53">
        <v>512</v>
      </c>
      <c r="AP53">
        <v>256</v>
      </c>
      <c r="AQ53" t="s">
        <v>48</v>
      </c>
      <c r="AR53" s="1">
        <f t="shared" si="64"/>
        <v>30</v>
      </c>
      <c r="AS53">
        <f t="shared" si="65"/>
        <v>328</v>
      </c>
      <c r="AT53">
        <f t="shared" si="66"/>
        <v>79</v>
      </c>
      <c r="AU53" t="s">
        <v>48</v>
      </c>
      <c r="AV53" s="10" t="s">
        <v>240</v>
      </c>
      <c r="AW53" t="s">
        <v>166</v>
      </c>
      <c r="AX53" s="18">
        <v>0</v>
      </c>
      <c r="AY53" s="18" t="s">
        <v>8</v>
      </c>
      <c r="AZ53" s="18" t="s">
        <v>8</v>
      </c>
    </row>
    <row r="54" spans="1:52" x14ac:dyDescent="0.25">
      <c r="A54" s="17" t="s">
        <v>249</v>
      </c>
      <c r="B54" t="s">
        <v>123</v>
      </c>
      <c r="C54" s="17" t="s">
        <v>223</v>
      </c>
      <c r="F54" s="20">
        <v>0</v>
      </c>
      <c r="G54" s="18">
        <v>1</v>
      </c>
      <c r="H54" s="18" t="s">
        <v>261</v>
      </c>
      <c r="I54" s="18">
        <v>0</v>
      </c>
      <c r="J54" s="18" t="s">
        <v>8</v>
      </c>
      <c r="K54" s="18">
        <v>1</v>
      </c>
      <c r="L54" s="18">
        <v>1</v>
      </c>
      <c r="M54" s="18">
        <v>0</v>
      </c>
      <c r="N54" s="18">
        <v>1</v>
      </c>
      <c r="O54" s="18">
        <v>0</v>
      </c>
      <c r="P54" s="18" t="s">
        <v>8</v>
      </c>
      <c r="Q54" s="18" t="s">
        <v>8</v>
      </c>
      <c r="R54">
        <v>1</v>
      </c>
      <c r="S54" s="1" t="s">
        <v>235</v>
      </c>
      <c r="T54">
        <v>6</v>
      </c>
      <c r="U54">
        <v>6</v>
      </c>
      <c r="V54">
        <v>5</v>
      </c>
      <c r="W54">
        <v>1</v>
      </c>
      <c r="X54">
        <f t="shared" si="56"/>
        <v>6</v>
      </c>
      <c r="Y54">
        <v>1</v>
      </c>
      <c r="Z54">
        <v>1</v>
      </c>
      <c r="AA54">
        <v>16</v>
      </c>
      <c r="AB54" t="s">
        <v>98</v>
      </c>
      <c r="AC54">
        <v>1</v>
      </c>
      <c r="AD54">
        <v>8</v>
      </c>
      <c r="AE54" t="s">
        <v>100</v>
      </c>
      <c r="AF54" s="10">
        <v>4727</v>
      </c>
      <c r="AG54">
        <v>76325</v>
      </c>
      <c r="AH54">
        <f t="shared" si="52"/>
        <v>81052</v>
      </c>
      <c r="AI54">
        <f t="shared" si="60"/>
        <v>2643.7956114331109</v>
      </c>
      <c r="AJ54" t="s">
        <v>109</v>
      </c>
      <c r="AK54" s="10">
        <v>125</v>
      </c>
      <c r="AL54">
        <v>1169</v>
      </c>
      <c r="AM54">
        <v>414</v>
      </c>
      <c r="AN54" s="1">
        <v>32</v>
      </c>
      <c r="AO54">
        <v>256</v>
      </c>
      <c r="AP54">
        <v>128</v>
      </c>
      <c r="AQ54" t="s">
        <v>48</v>
      </c>
      <c r="AR54" s="1">
        <f t="shared" si="64"/>
        <v>46</v>
      </c>
      <c r="AS54">
        <f t="shared" si="65"/>
        <v>456</v>
      </c>
      <c r="AT54">
        <f t="shared" si="66"/>
        <v>143</v>
      </c>
      <c r="AU54" t="s">
        <v>48</v>
      </c>
      <c r="AV54" s="10" t="s">
        <v>240</v>
      </c>
      <c r="AW54" t="s">
        <v>166</v>
      </c>
      <c r="AX54" s="18">
        <v>0</v>
      </c>
      <c r="AY54" s="18" t="s">
        <v>8</v>
      </c>
      <c r="AZ54" s="18" t="s">
        <v>8</v>
      </c>
    </row>
    <row r="55" spans="1:52" x14ac:dyDescent="0.25">
      <c r="A55" s="17" t="s">
        <v>250</v>
      </c>
      <c r="B55" t="s">
        <v>123</v>
      </c>
      <c r="C55" s="17" t="s">
        <v>224</v>
      </c>
      <c r="F55" s="20">
        <v>0</v>
      </c>
      <c r="G55" s="18">
        <v>1</v>
      </c>
      <c r="H55" s="18" t="s">
        <v>261</v>
      </c>
      <c r="I55" s="18">
        <v>0</v>
      </c>
      <c r="J55" s="18" t="s">
        <v>8</v>
      </c>
      <c r="K55" s="18">
        <v>1</v>
      </c>
      <c r="L55" s="18">
        <v>0</v>
      </c>
      <c r="M55" s="18" t="s">
        <v>8</v>
      </c>
      <c r="N55" s="18" t="s">
        <v>8</v>
      </c>
      <c r="O55" s="18" t="s">
        <v>8</v>
      </c>
      <c r="P55" s="18" t="s">
        <v>8</v>
      </c>
      <c r="Q55" s="18" t="s">
        <v>8</v>
      </c>
      <c r="R55">
        <v>1</v>
      </c>
      <c r="S55" s="1" t="s">
        <v>236</v>
      </c>
      <c r="T55">
        <v>6</v>
      </c>
      <c r="U55">
        <v>6</v>
      </c>
      <c r="V55">
        <v>5</v>
      </c>
      <c r="W55">
        <v>1</v>
      </c>
      <c r="X55">
        <f t="shared" si="56"/>
        <v>6</v>
      </c>
      <c r="Y55">
        <v>1</v>
      </c>
      <c r="Z55">
        <v>3</v>
      </c>
      <c r="AA55">
        <v>8</v>
      </c>
      <c r="AB55" t="s">
        <v>100</v>
      </c>
      <c r="AC55">
        <v>1</v>
      </c>
      <c r="AD55">
        <v>8</v>
      </c>
      <c r="AE55" t="s">
        <v>100</v>
      </c>
      <c r="AF55" s="10">
        <v>74965</v>
      </c>
      <c r="AG55">
        <v>6087</v>
      </c>
      <c r="AH55">
        <f t="shared" si="52"/>
        <v>81052</v>
      </c>
      <c r="AI55">
        <f t="shared" si="60"/>
        <v>43246.145914876637</v>
      </c>
      <c r="AJ55" t="s">
        <v>109</v>
      </c>
      <c r="AK55" s="10">
        <v>125</v>
      </c>
      <c r="AL55">
        <v>1169</v>
      </c>
      <c r="AM55">
        <v>414</v>
      </c>
      <c r="AN55" s="1">
        <v>96</v>
      </c>
      <c r="AO55">
        <v>784</v>
      </c>
      <c r="AP55">
        <v>384</v>
      </c>
      <c r="AQ55" t="s">
        <v>48</v>
      </c>
      <c r="AR55" s="1">
        <f t="shared" si="64"/>
        <v>14</v>
      </c>
      <c r="AS55">
        <f t="shared" si="65"/>
        <v>192</v>
      </c>
      <c r="AT55">
        <f t="shared" si="66"/>
        <v>15</v>
      </c>
      <c r="AU55" t="s">
        <v>48</v>
      </c>
      <c r="AV55" s="10" t="s">
        <v>239</v>
      </c>
      <c r="AW55" t="s">
        <v>166</v>
      </c>
      <c r="AX55" s="18">
        <v>0</v>
      </c>
      <c r="AY55" s="18" t="s">
        <v>8</v>
      </c>
      <c r="AZ55" s="18" t="s">
        <v>8</v>
      </c>
    </row>
    <row r="56" spans="1:52" x14ac:dyDescent="0.25">
      <c r="A56" s="17" t="s">
        <v>251</v>
      </c>
      <c r="B56" t="s">
        <v>123</v>
      </c>
      <c r="C56" s="17" t="s">
        <v>225</v>
      </c>
      <c r="F56" s="20">
        <v>0</v>
      </c>
      <c r="G56" s="18">
        <v>1</v>
      </c>
      <c r="H56" s="18" t="s">
        <v>261</v>
      </c>
      <c r="I56" s="18">
        <v>0</v>
      </c>
      <c r="J56" s="18" t="s">
        <v>8</v>
      </c>
      <c r="K56" s="18">
        <v>1</v>
      </c>
      <c r="L56" s="18">
        <v>0</v>
      </c>
      <c r="M56" s="18">
        <v>0</v>
      </c>
      <c r="N56" s="18">
        <v>0</v>
      </c>
      <c r="O56" s="18">
        <v>0</v>
      </c>
      <c r="P56" s="18" t="s">
        <v>8</v>
      </c>
      <c r="Q56" s="18" t="s">
        <v>8</v>
      </c>
      <c r="R56">
        <v>1</v>
      </c>
      <c r="S56" s="1" t="s">
        <v>236</v>
      </c>
      <c r="T56">
        <v>6</v>
      </c>
      <c r="U56">
        <v>6</v>
      </c>
      <c r="V56">
        <v>5</v>
      </c>
      <c r="W56">
        <v>1</v>
      </c>
      <c r="X56">
        <f t="shared" si="56"/>
        <v>6</v>
      </c>
      <c r="Y56">
        <v>1</v>
      </c>
      <c r="Z56">
        <v>3</v>
      </c>
      <c r="AA56">
        <v>8</v>
      </c>
      <c r="AB56" t="s">
        <v>100</v>
      </c>
      <c r="AC56">
        <v>1</v>
      </c>
      <c r="AD56">
        <v>8</v>
      </c>
      <c r="AE56" t="s">
        <v>100</v>
      </c>
      <c r="AF56" s="10">
        <v>23033</v>
      </c>
      <c r="AG56">
        <v>58019</v>
      </c>
      <c r="AH56">
        <f t="shared" si="52"/>
        <v>81052</v>
      </c>
      <c r="AI56">
        <f t="shared" si="60"/>
        <v>13622.519702807114</v>
      </c>
      <c r="AJ56" t="s">
        <v>109</v>
      </c>
      <c r="AK56" s="10">
        <v>125</v>
      </c>
      <c r="AL56">
        <v>1169</v>
      </c>
      <c r="AM56">
        <v>414</v>
      </c>
      <c r="AN56" s="1">
        <v>64</v>
      </c>
      <c r="AO56">
        <v>512</v>
      </c>
      <c r="AP56">
        <v>256</v>
      </c>
      <c r="AQ56" t="s">
        <v>48</v>
      </c>
      <c r="AR56" s="1">
        <f t="shared" si="64"/>
        <v>30</v>
      </c>
      <c r="AS56">
        <f t="shared" si="65"/>
        <v>328</v>
      </c>
      <c r="AT56">
        <f t="shared" si="66"/>
        <v>79</v>
      </c>
      <c r="AU56" t="s">
        <v>48</v>
      </c>
      <c r="AV56" s="10" t="s">
        <v>240</v>
      </c>
      <c r="AW56" t="s">
        <v>166</v>
      </c>
      <c r="AX56" s="18">
        <v>0</v>
      </c>
      <c r="AY56" s="18" t="s">
        <v>8</v>
      </c>
      <c r="AZ56" s="18" t="s">
        <v>8</v>
      </c>
    </row>
    <row r="57" spans="1:52" x14ac:dyDescent="0.25">
      <c r="A57" s="17" t="s">
        <v>252</v>
      </c>
      <c r="B57" t="s">
        <v>123</v>
      </c>
      <c r="C57" s="17" t="s">
        <v>226</v>
      </c>
      <c r="F57" s="20">
        <v>0</v>
      </c>
      <c r="G57" s="18">
        <v>1</v>
      </c>
      <c r="H57" s="18" t="s">
        <v>261</v>
      </c>
      <c r="I57" s="18">
        <v>0</v>
      </c>
      <c r="J57" s="18" t="s">
        <v>8</v>
      </c>
      <c r="K57" s="18">
        <v>1</v>
      </c>
      <c r="L57" s="18">
        <v>1</v>
      </c>
      <c r="M57" s="18">
        <v>0</v>
      </c>
      <c r="N57" s="18">
        <v>1</v>
      </c>
      <c r="O57" s="18">
        <v>0</v>
      </c>
      <c r="P57" s="18" t="s">
        <v>8</v>
      </c>
      <c r="Q57" s="18" t="s">
        <v>8</v>
      </c>
      <c r="R57">
        <v>1</v>
      </c>
      <c r="S57" s="1" t="s">
        <v>236</v>
      </c>
      <c r="T57">
        <v>6</v>
      </c>
      <c r="U57">
        <v>6</v>
      </c>
      <c r="V57">
        <v>5</v>
      </c>
      <c r="W57">
        <v>1</v>
      </c>
      <c r="X57">
        <f t="shared" si="56"/>
        <v>6</v>
      </c>
      <c r="Y57">
        <v>1</v>
      </c>
      <c r="Z57">
        <v>3</v>
      </c>
      <c r="AA57">
        <v>8</v>
      </c>
      <c r="AB57" t="s">
        <v>100</v>
      </c>
      <c r="AC57">
        <v>1</v>
      </c>
      <c r="AD57">
        <v>8</v>
      </c>
      <c r="AE57" t="s">
        <v>100</v>
      </c>
      <c r="AF57" s="10">
        <v>4739</v>
      </c>
      <c r="AG57">
        <v>76313</v>
      </c>
      <c r="AH57">
        <f t="shared" si="52"/>
        <v>81052</v>
      </c>
      <c r="AI57">
        <f t="shared" si="60"/>
        <v>3022.3723042391107</v>
      </c>
      <c r="AJ57" t="s">
        <v>109</v>
      </c>
      <c r="AK57" s="10">
        <v>125</v>
      </c>
      <c r="AL57">
        <v>1169</v>
      </c>
      <c r="AM57">
        <v>414</v>
      </c>
      <c r="AN57" s="1">
        <v>32</v>
      </c>
      <c r="AO57">
        <v>256</v>
      </c>
      <c r="AP57">
        <v>128</v>
      </c>
      <c r="AQ57" t="s">
        <v>48</v>
      </c>
      <c r="AR57" s="1">
        <f t="shared" si="64"/>
        <v>46</v>
      </c>
      <c r="AS57">
        <f t="shared" si="65"/>
        <v>456</v>
      </c>
      <c r="AT57">
        <f t="shared" si="66"/>
        <v>143</v>
      </c>
      <c r="AU57" t="s">
        <v>48</v>
      </c>
      <c r="AV57" s="10" t="s">
        <v>240</v>
      </c>
      <c r="AW57" t="s">
        <v>166</v>
      </c>
      <c r="AX57" s="18">
        <v>0</v>
      </c>
      <c r="AY57" s="18" t="s">
        <v>8</v>
      </c>
      <c r="AZ57" s="18" t="s">
        <v>8</v>
      </c>
    </row>
    <row r="58" spans="1:52" x14ac:dyDescent="0.25">
      <c r="A58" s="17" t="s">
        <v>253</v>
      </c>
      <c r="B58" t="s">
        <v>123</v>
      </c>
      <c r="C58" s="17" t="s">
        <v>227</v>
      </c>
      <c r="F58" s="20">
        <v>0</v>
      </c>
      <c r="G58" s="18">
        <v>1</v>
      </c>
      <c r="H58" s="18" t="s">
        <v>261</v>
      </c>
      <c r="I58" s="18">
        <v>0</v>
      </c>
      <c r="J58" s="18" t="s">
        <v>8</v>
      </c>
      <c r="K58" s="18">
        <v>1</v>
      </c>
      <c r="L58" s="18">
        <v>1</v>
      </c>
      <c r="M58" s="18">
        <v>0</v>
      </c>
      <c r="N58" s="18">
        <v>0</v>
      </c>
      <c r="O58" s="18">
        <v>0</v>
      </c>
      <c r="P58" s="18" t="s">
        <v>8</v>
      </c>
      <c r="Q58" s="18" t="s">
        <v>8</v>
      </c>
      <c r="R58">
        <v>1</v>
      </c>
      <c r="S58" s="1" t="s">
        <v>237</v>
      </c>
      <c r="T58">
        <v>6</v>
      </c>
      <c r="U58">
        <v>6</v>
      </c>
      <c r="V58">
        <v>5</v>
      </c>
      <c r="W58">
        <v>1</v>
      </c>
      <c r="X58">
        <f t="shared" si="56"/>
        <v>6</v>
      </c>
      <c r="Y58">
        <v>1</v>
      </c>
      <c r="Z58">
        <v>2</v>
      </c>
      <c r="AA58">
        <v>8</v>
      </c>
      <c r="AB58" t="s">
        <v>100</v>
      </c>
      <c r="AC58">
        <v>1</v>
      </c>
      <c r="AD58">
        <v>8</v>
      </c>
      <c r="AE58" t="s">
        <v>100</v>
      </c>
      <c r="AF58" s="10">
        <v>74853</v>
      </c>
      <c r="AG58">
        <v>6199</v>
      </c>
      <c r="AH58">
        <f t="shared" si="52"/>
        <v>81052</v>
      </c>
      <c r="AI58">
        <f t="shared" si="60"/>
        <v>32811.625819411252</v>
      </c>
      <c r="AJ58" t="s">
        <v>109</v>
      </c>
      <c r="AK58" s="10">
        <v>125</v>
      </c>
      <c r="AL58">
        <v>1169</v>
      </c>
      <c r="AM58">
        <v>414</v>
      </c>
      <c r="AN58" s="1">
        <v>96</v>
      </c>
      <c r="AO58">
        <v>784</v>
      </c>
      <c r="AP58">
        <v>384</v>
      </c>
      <c r="AQ58" t="s">
        <v>48</v>
      </c>
      <c r="AR58" s="1">
        <f t="shared" si="64"/>
        <v>14</v>
      </c>
      <c r="AS58">
        <f t="shared" si="65"/>
        <v>192</v>
      </c>
      <c r="AT58">
        <f t="shared" si="66"/>
        <v>15</v>
      </c>
      <c r="AU58" t="s">
        <v>48</v>
      </c>
      <c r="AV58" s="10" t="s">
        <v>239</v>
      </c>
      <c r="AW58" t="s">
        <v>166</v>
      </c>
      <c r="AX58" s="18">
        <v>0</v>
      </c>
      <c r="AY58" s="18" t="s">
        <v>8</v>
      </c>
      <c r="AZ58" s="18" t="s">
        <v>8</v>
      </c>
    </row>
    <row r="59" spans="1:52" x14ac:dyDescent="0.25">
      <c r="A59" s="17" t="s">
        <v>254</v>
      </c>
      <c r="B59" t="s">
        <v>123</v>
      </c>
      <c r="C59" s="17" t="s">
        <v>228</v>
      </c>
      <c r="F59" s="20">
        <v>0</v>
      </c>
      <c r="G59" s="18">
        <v>1</v>
      </c>
      <c r="H59" s="18" t="s">
        <v>261</v>
      </c>
      <c r="I59" s="18">
        <v>0</v>
      </c>
      <c r="J59" s="18" t="s">
        <v>8</v>
      </c>
      <c r="K59" s="18">
        <v>1</v>
      </c>
      <c r="L59" s="18">
        <v>0</v>
      </c>
      <c r="M59" s="18">
        <v>0</v>
      </c>
      <c r="N59" s="18">
        <v>0</v>
      </c>
      <c r="O59" s="18">
        <v>0</v>
      </c>
      <c r="P59" s="18" t="s">
        <v>8</v>
      </c>
      <c r="Q59" s="18" t="s">
        <v>8</v>
      </c>
      <c r="R59">
        <v>1</v>
      </c>
      <c r="S59" s="1" t="s">
        <v>237</v>
      </c>
      <c r="T59">
        <v>6</v>
      </c>
      <c r="U59">
        <v>6</v>
      </c>
      <c r="V59">
        <v>5</v>
      </c>
      <c r="W59">
        <v>1</v>
      </c>
      <c r="X59">
        <f t="shared" si="56"/>
        <v>6</v>
      </c>
      <c r="Y59">
        <v>1</v>
      </c>
      <c r="Z59">
        <v>2</v>
      </c>
      <c r="AA59">
        <v>8</v>
      </c>
      <c r="AB59" t="s">
        <v>100</v>
      </c>
      <c r="AC59">
        <v>1</v>
      </c>
      <c r="AD59">
        <v>8</v>
      </c>
      <c r="AE59" t="s">
        <v>100</v>
      </c>
      <c r="AF59" s="10">
        <v>22999</v>
      </c>
      <c r="AG59">
        <v>58053</v>
      </c>
      <c r="AH59">
        <f t="shared" si="52"/>
        <v>81052</v>
      </c>
      <c r="AI59">
        <f t="shared" si="60"/>
        <v>10593.906160359114</v>
      </c>
      <c r="AJ59" t="s">
        <v>109</v>
      </c>
      <c r="AK59" s="10">
        <v>125</v>
      </c>
      <c r="AL59">
        <v>1169</v>
      </c>
      <c r="AM59">
        <v>414</v>
      </c>
      <c r="AN59" s="1">
        <v>64</v>
      </c>
      <c r="AO59">
        <v>512</v>
      </c>
      <c r="AP59">
        <v>256</v>
      </c>
      <c r="AQ59" t="s">
        <v>48</v>
      </c>
      <c r="AR59" s="1">
        <f t="shared" si="64"/>
        <v>30</v>
      </c>
      <c r="AS59">
        <f t="shared" si="65"/>
        <v>328</v>
      </c>
      <c r="AT59">
        <f t="shared" si="66"/>
        <v>79</v>
      </c>
      <c r="AU59" t="s">
        <v>48</v>
      </c>
      <c r="AV59" s="10" t="s">
        <v>240</v>
      </c>
      <c r="AW59" t="s">
        <v>166</v>
      </c>
      <c r="AX59" s="18">
        <v>0</v>
      </c>
      <c r="AY59" s="18" t="s">
        <v>8</v>
      </c>
      <c r="AZ59" s="18" t="s">
        <v>8</v>
      </c>
    </row>
    <row r="60" spans="1:52" x14ac:dyDescent="0.25">
      <c r="A60" s="17" t="s">
        <v>255</v>
      </c>
      <c r="B60" t="s">
        <v>123</v>
      </c>
      <c r="C60" s="17" t="s">
        <v>229</v>
      </c>
      <c r="F60" s="20">
        <v>0</v>
      </c>
      <c r="G60" s="18">
        <v>1</v>
      </c>
      <c r="H60" s="18" t="s">
        <v>261</v>
      </c>
      <c r="I60" s="18">
        <v>0</v>
      </c>
      <c r="J60" s="18" t="s">
        <v>8</v>
      </c>
      <c r="K60" s="18">
        <v>1</v>
      </c>
      <c r="L60" s="18">
        <v>1</v>
      </c>
      <c r="M60" s="18">
        <v>1</v>
      </c>
      <c r="N60" s="18">
        <v>1</v>
      </c>
      <c r="O60" s="18">
        <v>0</v>
      </c>
      <c r="P60" s="18" t="s">
        <v>8</v>
      </c>
      <c r="Q60" s="18" t="s">
        <v>8</v>
      </c>
      <c r="R60">
        <v>1</v>
      </c>
      <c r="S60" s="1" t="s">
        <v>237</v>
      </c>
      <c r="T60">
        <v>6</v>
      </c>
      <c r="U60">
        <v>6</v>
      </c>
      <c r="V60">
        <v>5</v>
      </c>
      <c r="W60">
        <v>1</v>
      </c>
      <c r="X60">
        <f t="shared" si="56"/>
        <v>6</v>
      </c>
      <c r="Y60">
        <v>1</v>
      </c>
      <c r="Z60">
        <v>2</v>
      </c>
      <c r="AA60">
        <v>8</v>
      </c>
      <c r="AB60" t="s">
        <v>100</v>
      </c>
      <c r="AC60">
        <v>1</v>
      </c>
      <c r="AD60">
        <v>8</v>
      </c>
      <c r="AE60" t="s">
        <v>100</v>
      </c>
      <c r="AF60" s="10">
        <v>4727</v>
      </c>
      <c r="AG60">
        <v>76325</v>
      </c>
      <c r="AH60">
        <f t="shared" si="52"/>
        <v>81052</v>
      </c>
      <c r="AI60">
        <f t="shared" si="60"/>
        <v>2643.7956114331109</v>
      </c>
      <c r="AJ60" t="s">
        <v>109</v>
      </c>
      <c r="AK60" s="10">
        <v>125</v>
      </c>
      <c r="AL60">
        <v>1169</v>
      </c>
      <c r="AM60">
        <v>414</v>
      </c>
      <c r="AN60" s="1">
        <v>32</v>
      </c>
      <c r="AO60">
        <v>256</v>
      </c>
      <c r="AP60">
        <v>128</v>
      </c>
      <c r="AQ60" t="s">
        <v>48</v>
      </c>
      <c r="AR60" s="1">
        <f t="shared" si="64"/>
        <v>46</v>
      </c>
      <c r="AS60">
        <f t="shared" si="65"/>
        <v>456</v>
      </c>
      <c r="AT60">
        <f t="shared" si="66"/>
        <v>143</v>
      </c>
      <c r="AU60" t="s">
        <v>48</v>
      </c>
      <c r="AV60" s="10" t="s">
        <v>240</v>
      </c>
      <c r="AW60" t="s">
        <v>166</v>
      </c>
      <c r="AX60" s="18">
        <v>0</v>
      </c>
      <c r="AY60" s="18" t="s">
        <v>8</v>
      </c>
      <c r="AZ60" s="18" t="s">
        <v>8</v>
      </c>
    </row>
    <row r="61" spans="1:52" x14ac:dyDescent="0.25">
      <c r="A61" s="17" t="s">
        <v>256</v>
      </c>
      <c r="B61" t="s">
        <v>123</v>
      </c>
      <c r="C61" s="17" t="s">
        <v>230</v>
      </c>
      <c r="F61" s="20">
        <v>0</v>
      </c>
      <c r="G61" s="18">
        <v>1</v>
      </c>
      <c r="H61" s="18" t="s">
        <v>261</v>
      </c>
      <c r="I61" s="18">
        <v>0</v>
      </c>
      <c r="J61" s="18" t="s">
        <v>8</v>
      </c>
      <c r="K61" s="18">
        <v>1</v>
      </c>
      <c r="L61" s="18">
        <v>0</v>
      </c>
      <c r="M61" s="18">
        <v>0</v>
      </c>
      <c r="N61" s="18">
        <v>0</v>
      </c>
      <c r="O61" s="18">
        <v>0</v>
      </c>
      <c r="P61" s="18" t="s">
        <v>8</v>
      </c>
      <c r="Q61" s="18" t="s">
        <v>8</v>
      </c>
      <c r="R61">
        <v>1</v>
      </c>
      <c r="S61" s="1" t="s">
        <v>238</v>
      </c>
      <c r="T61">
        <v>6</v>
      </c>
      <c r="U61">
        <v>6</v>
      </c>
      <c r="V61">
        <v>5</v>
      </c>
      <c r="W61">
        <v>1</v>
      </c>
      <c r="X61">
        <f t="shared" si="56"/>
        <v>6</v>
      </c>
      <c r="Y61">
        <v>1</v>
      </c>
      <c r="Z61">
        <v>1</v>
      </c>
      <c r="AA61">
        <v>8</v>
      </c>
      <c r="AB61" t="s">
        <v>100</v>
      </c>
      <c r="AC61">
        <v>1</v>
      </c>
      <c r="AD61">
        <v>8</v>
      </c>
      <c r="AE61" t="s">
        <v>100</v>
      </c>
      <c r="AF61" s="10">
        <v>74743</v>
      </c>
      <c r="AG61">
        <v>6309</v>
      </c>
      <c r="AH61">
        <f t="shared" si="52"/>
        <v>81052</v>
      </c>
      <c r="AI61">
        <f t="shared" si="60"/>
        <v>22377.105723945871</v>
      </c>
      <c r="AJ61" t="s">
        <v>109</v>
      </c>
      <c r="AK61" s="10">
        <v>125</v>
      </c>
      <c r="AL61">
        <v>1169</v>
      </c>
      <c r="AM61">
        <v>414</v>
      </c>
      <c r="AN61" s="1">
        <v>96</v>
      </c>
      <c r="AO61">
        <v>784</v>
      </c>
      <c r="AP61">
        <v>384</v>
      </c>
      <c r="AQ61" t="s">
        <v>48</v>
      </c>
      <c r="AR61" s="1">
        <f t="shared" si="64"/>
        <v>14</v>
      </c>
      <c r="AS61">
        <f t="shared" si="65"/>
        <v>192</v>
      </c>
      <c r="AT61">
        <f t="shared" si="66"/>
        <v>15</v>
      </c>
      <c r="AU61" t="s">
        <v>48</v>
      </c>
      <c r="AV61" s="10" t="s">
        <v>239</v>
      </c>
      <c r="AW61" t="s">
        <v>166</v>
      </c>
      <c r="AX61" s="18">
        <v>0</v>
      </c>
      <c r="AY61" s="18" t="s">
        <v>8</v>
      </c>
      <c r="AZ61" s="18" t="s">
        <v>8</v>
      </c>
    </row>
    <row r="62" spans="1:52" x14ac:dyDescent="0.25">
      <c r="A62" s="17" t="s">
        <v>257</v>
      </c>
      <c r="B62" t="s">
        <v>123</v>
      </c>
      <c r="C62" s="17" t="s">
        <v>231</v>
      </c>
      <c r="F62" s="20">
        <v>0</v>
      </c>
      <c r="G62" s="18">
        <v>1</v>
      </c>
      <c r="H62" s="18" t="s">
        <v>261</v>
      </c>
      <c r="I62" s="18">
        <v>0</v>
      </c>
      <c r="J62" s="18" t="s">
        <v>8</v>
      </c>
      <c r="K62" s="18">
        <v>1</v>
      </c>
      <c r="L62" s="18">
        <v>1</v>
      </c>
      <c r="M62" s="18">
        <v>1</v>
      </c>
      <c r="N62" s="18">
        <v>0</v>
      </c>
      <c r="O62" s="18">
        <v>0</v>
      </c>
      <c r="P62" s="18" t="s">
        <v>8</v>
      </c>
      <c r="Q62" s="18" t="s">
        <v>8</v>
      </c>
      <c r="R62">
        <v>1</v>
      </c>
      <c r="S62" s="1" t="s">
        <v>238</v>
      </c>
      <c r="T62">
        <v>6</v>
      </c>
      <c r="U62">
        <v>6</v>
      </c>
      <c r="V62">
        <v>5</v>
      </c>
      <c r="W62">
        <v>1</v>
      </c>
      <c r="X62">
        <f t="shared" si="56"/>
        <v>6</v>
      </c>
      <c r="Y62">
        <v>1</v>
      </c>
      <c r="Z62">
        <v>1</v>
      </c>
      <c r="AA62">
        <v>8</v>
      </c>
      <c r="AB62" t="s">
        <v>100</v>
      </c>
      <c r="AC62">
        <v>1</v>
      </c>
      <c r="AD62">
        <v>8</v>
      </c>
      <c r="AE62" t="s">
        <v>100</v>
      </c>
      <c r="AF62" s="10">
        <v>22967</v>
      </c>
      <c r="AG62">
        <v>58085</v>
      </c>
      <c r="AH62">
        <f t="shared" si="52"/>
        <v>81052</v>
      </c>
      <c r="AI62">
        <f t="shared" si="60"/>
        <v>7565.2926179111128</v>
      </c>
      <c r="AJ62" t="s">
        <v>109</v>
      </c>
      <c r="AK62" s="10">
        <v>125</v>
      </c>
      <c r="AL62">
        <v>1169</v>
      </c>
      <c r="AM62">
        <v>414</v>
      </c>
      <c r="AN62" s="1">
        <v>64</v>
      </c>
      <c r="AO62">
        <v>512</v>
      </c>
      <c r="AP62">
        <v>256</v>
      </c>
      <c r="AQ62" t="s">
        <v>48</v>
      </c>
      <c r="AR62" s="1">
        <f t="shared" si="64"/>
        <v>30</v>
      </c>
      <c r="AS62">
        <f t="shared" si="65"/>
        <v>328</v>
      </c>
      <c r="AT62">
        <f t="shared" si="66"/>
        <v>79</v>
      </c>
      <c r="AU62" t="s">
        <v>48</v>
      </c>
      <c r="AV62" s="10" t="s">
        <v>240</v>
      </c>
      <c r="AW62" t="s">
        <v>166</v>
      </c>
      <c r="AX62" s="18">
        <v>0</v>
      </c>
      <c r="AY62" s="18" t="s">
        <v>8</v>
      </c>
      <c r="AZ62" s="18" t="s">
        <v>8</v>
      </c>
    </row>
    <row r="63" spans="1:52" s="7" customFormat="1" x14ac:dyDescent="0.25">
      <c r="A63" s="25" t="s">
        <v>258</v>
      </c>
      <c r="B63" s="7" t="s">
        <v>123</v>
      </c>
      <c r="C63" s="25" t="s">
        <v>232</v>
      </c>
      <c r="F63" s="26">
        <v>0</v>
      </c>
      <c r="G63" s="19">
        <v>1</v>
      </c>
      <c r="H63" s="19" t="s">
        <v>261</v>
      </c>
      <c r="I63" s="19">
        <v>0</v>
      </c>
      <c r="J63" s="19" t="s">
        <v>8</v>
      </c>
      <c r="K63" s="19">
        <v>1</v>
      </c>
      <c r="L63" s="19">
        <v>1</v>
      </c>
      <c r="M63" s="19">
        <v>1</v>
      </c>
      <c r="N63" s="19">
        <v>1</v>
      </c>
      <c r="O63" s="19">
        <v>0</v>
      </c>
      <c r="P63" s="19" t="s">
        <v>8</v>
      </c>
      <c r="Q63" s="19" t="s">
        <v>8</v>
      </c>
      <c r="R63" s="7">
        <v>1</v>
      </c>
      <c r="S63" s="8" t="s">
        <v>238</v>
      </c>
      <c r="T63" s="7">
        <v>6</v>
      </c>
      <c r="U63" s="7">
        <v>6</v>
      </c>
      <c r="V63" s="7">
        <v>5</v>
      </c>
      <c r="W63" s="7">
        <v>1</v>
      </c>
      <c r="X63" s="7">
        <f t="shared" si="56"/>
        <v>6</v>
      </c>
      <c r="Y63" s="7">
        <v>1</v>
      </c>
      <c r="Z63" s="7">
        <v>1</v>
      </c>
      <c r="AA63" s="7">
        <v>8</v>
      </c>
      <c r="AB63" s="7" t="s">
        <v>100</v>
      </c>
      <c r="AC63" s="7">
        <v>1</v>
      </c>
      <c r="AD63" s="7">
        <v>8</v>
      </c>
      <c r="AE63" s="7" t="s">
        <v>100</v>
      </c>
      <c r="AF63" s="11">
        <v>4727</v>
      </c>
      <c r="AG63" s="7">
        <v>76325</v>
      </c>
      <c r="AH63" s="7">
        <f t="shared" si="52"/>
        <v>81052</v>
      </c>
      <c r="AI63" s="7">
        <f t="shared" si="60"/>
        <v>2265.2189186271103</v>
      </c>
      <c r="AJ63" s="7" t="s">
        <v>109</v>
      </c>
      <c r="AK63" s="11">
        <v>125</v>
      </c>
      <c r="AL63" s="7">
        <v>1169</v>
      </c>
      <c r="AM63" s="7">
        <v>414</v>
      </c>
      <c r="AN63" s="8">
        <v>32</v>
      </c>
      <c r="AO63" s="7">
        <v>256</v>
      </c>
      <c r="AP63" s="7">
        <v>128</v>
      </c>
      <c r="AQ63" s="7" t="s">
        <v>48</v>
      </c>
      <c r="AR63" s="8">
        <f t="shared" si="64"/>
        <v>46</v>
      </c>
      <c r="AS63" s="7">
        <f t="shared" si="65"/>
        <v>456</v>
      </c>
      <c r="AT63" s="7">
        <f t="shared" si="66"/>
        <v>143</v>
      </c>
      <c r="AU63" s="7" t="s">
        <v>48</v>
      </c>
      <c r="AV63" s="11" t="s">
        <v>240</v>
      </c>
      <c r="AW63" s="7" t="s">
        <v>166</v>
      </c>
      <c r="AX63" s="19">
        <v>0</v>
      </c>
      <c r="AY63" s="19" t="s">
        <v>8</v>
      </c>
      <c r="AZ63" s="19" t="s">
        <v>8</v>
      </c>
    </row>
    <row r="64" spans="1:52" x14ac:dyDescent="0.25">
      <c r="A64" s="17" t="s">
        <v>273</v>
      </c>
      <c r="B64" t="s">
        <v>123</v>
      </c>
      <c r="C64" s="17" t="s">
        <v>276</v>
      </c>
      <c r="D64" t="s">
        <v>271</v>
      </c>
      <c r="E64" t="s">
        <v>277</v>
      </c>
      <c r="F64" s="10">
        <v>1</v>
      </c>
      <c r="G64">
        <v>0</v>
      </c>
      <c r="H64" s="18" t="s">
        <v>8</v>
      </c>
      <c r="I64">
        <v>0</v>
      </c>
      <c r="J64" s="18" t="s">
        <v>8</v>
      </c>
      <c r="K64">
        <v>1</v>
      </c>
      <c r="L64">
        <v>1</v>
      </c>
      <c r="M64">
        <v>1</v>
      </c>
      <c r="N64">
        <v>1</v>
      </c>
      <c r="O64">
        <v>1</v>
      </c>
      <c r="P64" t="s">
        <v>121</v>
      </c>
      <c r="Q64" t="s">
        <v>121</v>
      </c>
      <c r="R64">
        <v>1</v>
      </c>
      <c r="S64" s="1" t="s">
        <v>274</v>
      </c>
      <c r="T64">
        <v>6</v>
      </c>
      <c r="U64">
        <v>6</v>
      </c>
      <c r="V64">
        <v>5</v>
      </c>
      <c r="W64">
        <v>1</v>
      </c>
      <c r="X64">
        <v>6</v>
      </c>
      <c r="Y64">
        <v>1</v>
      </c>
      <c r="Z64">
        <v>1</v>
      </c>
      <c r="AA64">
        <v>16</v>
      </c>
      <c r="AB64" t="s">
        <v>98</v>
      </c>
      <c r="AC64">
        <v>1</v>
      </c>
      <c r="AD64">
        <v>8</v>
      </c>
      <c r="AE64" t="s">
        <v>100</v>
      </c>
      <c r="AF64" s="10" t="s">
        <v>121</v>
      </c>
      <c r="AG64" t="s">
        <v>121</v>
      </c>
      <c r="AH64" t="s">
        <v>121</v>
      </c>
      <c r="AI64">
        <f xml:space="preserve"> 1508.06553301511 + 0.00210606006752809 * (AN64*AO64*AP64) * (X64 / 5) + 441</f>
        <v>74990.706201272769</v>
      </c>
      <c r="AJ64" t="s">
        <v>109</v>
      </c>
      <c r="AK64" s="10">
        <v>125</v>
      </c>
      <c r="AL64">
        <v>1169</v>
      </c>
      <c r="AM64">
        <v>414</v>
      </c>
      <c r="AN64" s="1">
        <v>96</v>
      </c>
      <c r="AO64">
        <v>784</v>
      </c>
      <c r="AP64">
        <v>384</v>
      </c>
      <c r="AQ64" t="s">
        <v>48</v>
      </c>
      <c r="AR64" s="1">
        <f t="shared" ref="AR64:AR65" si="67" xml:space="preserve"> _xlfn.FLOOR.MATH((AK64 - AN64) / 2)</f>
        <v>14</v>
      </c>
      <c r="AS64">
        <f t="shared" ref="AS64:AS65" si="68" xml:space="preserve"> _xlfn.FLOOR.MATH((AL64 - AO64) / 2)</f>
        <v>192</v>
      </c>
      <c r="AT64">
        <f t="shared" ref="AT64:AT65" si="69" xml:space="preserve"> _xlfn.FLOOR.MATH((AM64 - AP64) / 2)</f>
        <v>15</v>
      </c>
      <c r="AU64" t="s">
        <v>48</v>
      </c>
      <c r="AV64" s="10" t="s">
        <v>272</v>
      </c>
      <c r="AW64" t="s">
        <v>166</v>
      </c>
      <c r="AX64">
        <v>0</v>
      </c>
      <c r="AY64" s="18" t="s">
        <v>8</v>
      </c>
      <c r="AZ64" s="18" t="s">
        <v>8</v>
      </c>
    </row>
    <row r="65" spans="1:52" x14ac:dyDescent="0.25">
      <c r="A65" s="17" t="s">
        <v>275</v>
      </c>
      <c r="B65" t="s">
        <v>281</v>
      </c>
      <c r="C65" s="17" t="s">
        <v>278</v>
      </c>
      <c r="D65" t="s">
        <v>279</v>
      </c>
      <c r="E65" t="s">
        <v>283</v>
      </c>
      <c r="F65" s="10">
        <v>0</v>
      </c>
      <c r="G65">
        <v>1</v>
      </c>
      <c r="H65" s="18" t="s">
        <v>284</v>
      </c>
      <c r="I65">
        <v>0</v>
      </c>
      <c r="J65" s="18" t="s">
        <v>8</v>
      </c>
      <c r="K65" t="s">
        <v>8</v>
      </c>
      <c r="L65" s="18" t="s">
        <v>8</v>
      </c>
      <c r="M65" t="s">
        <v>8</v>
      </c>
      <c r="N65" s="18" t="s">
        <v>8</v>
      </c>
      <c r="O65" t="s">
        <v>8</v>
      </c>
      <c r="P65" s="18" t="s">
        <v>8</v>
      </c>
      <c r="Q65" s="18" t="s">
        <v>8</v>
      </c>
      <c r="R65" s="18">
        <v>0</v>
      </c>
      <c r="S65" s="1" t="s">
        <v>274</v>
      </c>
      <c r="T65" t="s">
        <v>121</v>
      </c>
      <c r="U65" t="s">
        <v>121</v>
      </c>
      <c r="V65">
        <v>5</v>
      </c>
      <c r="W65">
        <v>1</v>
      </c>
      <c r="X65">
        <v>6</v>
      </c>
      <c r="Y65">
        <v>1</v>
      </c>
      <c r="Z65">
        <v>1</v>
      </c>
      <c r="AA65">
        <v>16</v>
      </c>
      <c r="AB65" t="s">
        <v>98</v>
      </c>
      <c r="AC65">
        <v>1</v>
      </c>
      <c r="AD65">
        <v>8</v>
      </c>
      <c r="AE65" t="s">
        <v>100</v>
      </c>
      <c r="AF65" s="10" t="s">
        <v>8</v>
      </c>
      <c r="AG65" t="s">
        <v>8</v>
      </c>
      <c r="AH65" t="s">
        <v>8</v>
      </c>
      <c r="AI65" t="s">
        <v>285</v>
      </c>
      <c r="AJ65" t="s">
        <v>109</v>
      </c>
      <c r="AK65" s="10">
        <v>125</v>
      </c>
      <c r="AL65">
        <v>1169</v>
      </c>
      <c r="AM65">
        <v>414</v>
      </c>
      <c r="AN65" s="1">
        <v>80</v>
      </c>
      <c r="AO65" s="27">
        <v>170</v>
      </c>
      <c r="AP65" s="27">
        <v>170</v>
      </c>
      <c r="AQ65" t="s">
        <v>8</v>
      </c>
      <c r="AR65" s="1">
        <v>40</v>
      </c>
      <c r="AS65">
        <v>90</v>
      </c>
      <c r="AT65">
        <v>90</v>
      </c>
      <c r="AU65" t="s">
        <v>8</v>
      </c>
      <c r="AV65" s="10" t="s">
        <v>286</v>
      </c>
      <c r="AW65" s="28" t="s">
        <v>287</v>
      </c>
      <c r="AX65" s="29">
        <v>1</v>
      </c>
      <c r="AY65" t="s">
        <v>288</v>
      </c>
      <c r="AZ65" t="s">
        <v>290</v>
      </c>
    </row>
    <row r="66" spans="1:52" x14ac:dyDescent="0.25">
      <c r="A66" s="17" t="s">
        <v>280</v>
      </c>
      <c r="B66" t="s">
        <v>281</v>
      </c>
      <c r="C66" s="17" t="s">
        <v>282</v>
      </c>
      <c r="D66" s="17" t="s">
        <v>282</v>
      </c>
      <c r="E66" t="s">
        <v>295</v>
      </c>
      <c r="F66" s="10">
        <v>0</v>
      </c>
      <c r="G66" s="30">
        <v>1</v>
      </c>
      <c r="H66" s="18" t="s">
        <v>191</v>
      </c>
      <c r="I66" s="30">
        <v>0</v>
      </c>
      <c r="J66" s="18" t="s">
        <v>8</v>
      </c>
      <c r="K66" t="s">
        <v>8</v>
      </c>
      <c r="L66" s="18" t="s">
        <v>8</v>
      </c>
      <c r="M66" t="s">
        <v>8</v>
      </c>
      <c r="N66" s="18" t="s">
        <v>8</v>
      </c>
      <c r="O66" t="s">
        <v>8</v>
      </c>
      <c r="P66" s="18" t="s">
        <v>8</v>
      </c>
      <c r="Q66" s="18" t="s">
        <v>8</v>
      </c>
      <c r="R66" s="18">
        <v>0</v>
      </c>
      <c r="S66" s="1" t="s">
        <v>274</v>
      </c>
      <c r="T66" s="27" t="s">
        <v>121</v>
      </c>
      <c r="U66" s="27" t="s">
        <v>121</v>
      </c>
      <c r="V66">
        <v>5</v>
      </c>
      <c r="W66">
        <v>1</v>
      </c>
      <c r="X66">
        <v>6</v>
      </c>
      <c r="Y66">
        <v>1</v>
      </c>
      <c r="Z66">
        <v>1</v>
      </c>
      <c r="AA66">
        <v>16</v>
      </c>
      <c r="AB66" t="s">
        <v>98</v>
      </c>
      <c r="AC66">
        <v>1</v>
      </c>
      <c r="AD66">
        <v>8</v>
      </c>
      <c r="AE66" t="s">
        <v>100</v>
      </c>
      <c r="AF66" s="10" t="s">
        <v>8</v>
      </c>
      <c r="AG66" s="27" t="s">
        <v>8</v>
      </c>
      <c r="AH66" s="27" t="s">
        <v>8</v>
      </c>
      <c r="AI66" s="27" t="s">
        <v>285</v>
      </c>
      <c r="AJ66" t="s">
        <v>109</v>
      </c>
      <c r="AK66" s="10">
        <v>125</v>
      </c>
      <c r="AL66">
        <v>1169</v>
      </c>
      <c r="AM66">
        <v>414</v>
      </c>
      <c r="AN66" s="1">
        <v>80</v>
      </c>
      <c r="AO66" s="27">
        <v>170</v>
      </c>
      <c r="AP66" s="27">
        <v>170</v>
      </c>
      <c r="AQ66" t="s">
        <v>8</v>
      </c>
      <c r="AR66" s="1">
        <v>40</v>
      </c>
      <c r="AS66">
        <v>90</v>
      </c>
      <c r="AT66">
        <v>90</v>
      </c>
      <c r="AU66" t="s">
        <v>8</v>
      </c>
      <c r="AV66" s="10" t="s">
        <v>286</v>
      </c>
      <c r="AW66" s="28" t="s">
        <v>287</v>
      </c>
      <c r="AX66" s="27">
        <v>1</v>
      </c>
      <c r="AY66" s="18" t="s">
        <v>291</v>
      </c>
      <c r="AZ66" s="18" t="s">
        <v>292</v>
      </c>
    </row>
    <row r="67" spans="1:52" x14ac:dyDescent="0.25">
      <c r="A67" s="17" t="s">
        <v>296</v>
      </c>
      <c r="B67" t="s">
        <v>281</v>
      </c>
      <c r="C67" s="17" t="s">
        <v>297</v>
      </c>
      <c r="D67" s="17" t="s">
        <v>297</v>
      </c>
      <c r="E67" s="17" t="s">
        <v>121</v>
      </c>
      <c r="F67" s="10" t="s">
        <v>121</v>
      </c>
      <c r="G67" t="s">
        <v>121</v>
      </c>
      <c r="H67" t="s">
        <v>121</v>
      </c>
      <c r="I67" t="s">
        <v>121</v>
      </c>
      <c r="J67" t="s">
        <v>121</v>
      </c>
      <c r="K67" t="s">
        <v>121</v>
      </c>
      <c r="L67" t="s">
        <v>121</v>
      </c>
      <c r="M67" t="s">
        <v>121</v>
      </c>
      <c r="N67" t="s">
        <v>121</v>
      </c>
      <c r="O67" t="s">
        <v>121</v>
      </c>
      <c r="P67" t="s">
        <v>121</v>
      </c>
      <c r="Q67" t="s">
        <v>121</v>
      </c>
      <c r="R67" t="s">
        <v>121</v>
      </c>
      <c r="S67" s="1" t="s">
        <v>274</v>
      </c>
      <c r="T67" t="s">
        <v>121</v>
      </c>
      <c r="U67" t="s">
        <v>121</v>
      </c>
      <c r="V67">
        <v>5</v>
      </c>
      <c r="W67">
        <v>1</v>
      </c>
      <c r="X67">
        <v>6</v>
      </c>
      <c r="Y67">
        <v>1</v>
      </c>
      <c r="Z67">
        <v>1</v>
      </c>
      <c r="AA67">
        <v>16</v>
      </c>
      <c r="AB67" t="s">
        <v>98</v>
      </c>
      <c r="AC67">
        <v>1</v>
      </c>
      <c r="AD67">
        <v>8</v>
      </c>
      <c r="AE67" t="s">
        <v>100</v>
      </c>
      <c r="AF67" s="10" t="s">
        <v>121</v>
      </c>
      <c r="AG67" t="s">
        <v>121</v>
      </c>
      <c r="AH67" t="s">
        <v>121</v>
      </c>
      <c r="AI67" t="s">
        <v>285</v>
      </c>
      <c r="AJ67" t="s">
        <v>109</v>
      </c>
      <c r="AK67" s="10">
        <v>125</v>
      </c>
      <c r="AL67">
        <v>1169</v>
      </c>
      <c r="AM67">
        <v>414</v>
      </c>
      <c r="AN67" s="1">
        <v>96</v>
      </c>
      <c r="AO67" s="27">
        <v>784</v>
      </c>
      <c r="AP67" s="27">
        <v>384</v>
      </c>
      <c r="AQ67" t="s">
        <v>8</v>
      </c>
      <c r="AR67" s="1">
        <v>14</v>
      </c>
      <c r="AS67" s="27">
        <v>192</v>
      </c>
      <c r="AT67" s="27">
        <v>15</v>
      </c>
      <c r="AU67" t="s">
        <v>8</v>
      </c>
      <c r="AV67" s="10" t="s">
        <v>293</v>
      </c>
      <c r="AW67" s="28" t="s">
        <v>294</v>
      </c>
      <c r="AX67" t="s">
        <v>121</v>
      </c>
      <c r="AY67" t="s">
        <v>121</v>
      </c>
      <c r="AZ67" t="s">
        <v>121</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2023-10-08T19:57:29Z</dcterms:modified>
</cp:coreProperties>
</file>