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451BC676-FC24-42B0-926A-CD09B8852512}" xr6:coauthVersionLast="47" xr6:coauthVersionMax="47" xr10:uidLastSave="{00000000-0000-0000-0000-000000000000}"/>
  <bookViews>
    <workbookView xWindow="-108" yWindow="-108" windowWidth="23256" windowHeight="13176"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61" i="1" l="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6" i="1"/>
  <c r="AK160" i="1"/>
  <c r="AK159" i="1"/>
  <c r="AK158" i="1"/>
  <c r="AK157" i="1"/>
  <c r="BA167" i="1"/>
  <c r="AZ167" i="1"/>
  <c r="AY167" i="1"/>
  <c r="AL167" i="1"/>
  <c r="AK167" i="1"/>
  <c r="BA166" i="1"/>
  <c r="AZ166" i="1"/>
  <c r="AY166" i="1"/>
  <c r="AL166"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Y168" i="1"/>
  <c r="AZ168" i="1"/>
  <c r="BA168"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K168" i="1"/>
  <c r="AL168" i="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<sst xmlns="http://schemas.openxmlformats.org/spreadsheetml/2006/main" count="4672" uniqueCount="659">
  <si>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</si>
  <si>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</si>
  <si>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</si>
  <si>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</si>
  <si>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</si>
  <si>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</si>
  <si>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</si>
  <si>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</si>
  <si>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</si>
  <si>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</si>
  <si>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</si>
  <si>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</si>
  <si>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</si>
  <si>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</si>
  <si>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</si>
  <si>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</si>
  <si>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</si>
  <si>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</si>
  <si>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</si>
  <si>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</si>
  <si>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</si>
  <si>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</si>
  <si>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</si>
  <si>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</si>
  <si>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</si>
  <si>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</si>
  <si>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</si>
  <si>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</si>
  <si>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</si>
  <si>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</si>
  <si>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</si>
  <si>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</si>
  <si>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</si>
  <si>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</si>
  <si>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</si>
  <si>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</si>
  <si>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</si>
  <si>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</si>
  <si>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</si>
  <si>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</si>
  <si>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</si>
  <si>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</si>
  <si>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</si>
  <si>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</si>
  <si>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</si>
  <si>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</si>
  <si>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</si>
  <si>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</si>
  <si>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</si>
  <si>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</si>
  <si>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</si>
  <si>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</si>
  <si>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</si>
  <si>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</si>
  <si>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</si>
  <si>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</si>
  <si>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</si>
  <si>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</si>
  <si>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</si>
  <si>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</si>
  <si>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</si>
  <si>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</si>
  <si>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</si>
  <si>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</si>
  <si>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</si>
  <si>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</si>
  <si>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</si>
  <si>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</si>
  <si>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</si>
  <si>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</si>
  <si>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</si>
  <si>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</si>
  <si>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</si>
  <si>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</si>
  <si>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</si>
  <si>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</si>
  <si>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</si>
  <si>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</si>
  <si>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</si>
  <si>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</si>
  <si>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</si>
  <si>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</si>
  <si>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</si>
  <si>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</si>
  <si>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</si>
  <si>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</si>
  <si>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</si>
  <si>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</si>
  <si>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</si>
  <si>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</si>
  <si>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</si>
  <si>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</si>
  <si>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</si>
  <si>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</si>
  <si>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</si>
  <si>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</si>
  <si>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</si>
  <si>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</si>
  <si>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</si>
  <si>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</si>
  <si>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</si>
  <si>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</si>
  <si>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</si>
  <si>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</si>
  <si>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</si>
  <si>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</si>
  <si>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</si>
  <si>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</si>
  <si>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</si>
  <si>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</si>
  <si>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</si>
  <si>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</si>
  <si>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</si>
  <si>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</si>
  <si>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</si>
  <si>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</si>
  <si>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</si>
  <si>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</si>
  <si>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</si>
  <si>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</si>
  <si>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</si>
  <si>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</si>
  <si>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</si>
  <si>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</si>
  <si>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</si>
  <si>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</si>
  <si>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</si>
  <si>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</si>
  <si>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</si>
  <si>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</si>
  <si>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</si>
  <si>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</si>
  <si>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</si>
  <si>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</si>
  <si>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</si>
  <si>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</si>
  <si>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</si>
  <si>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</si>
  <si>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</si>
  <si>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</si>
  <si>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</si>
  <si>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</si>
  <si>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</si>
  <si>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</si>
  <si>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</si>
  <si>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</si>
  <si>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</si>
  <si>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</si>
  <si>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</si>
  <si>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</si>
  <si>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</si>
  <si>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</si>
  <si>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</si>
  <si>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</si>
  <si>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</si>
  <si>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</si>
  <si>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</si>
  <si>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</si>
  <si>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</si>
  <si>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</si>
  <si>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</si>
  <si>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</si>
  <si>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</si>
  <si>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</si>
  <si>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</si>
  <si>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</si>
  <si>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</si>
  <si>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</si>
  <si>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</si>
  <si>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</si>
  <si>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</si>
  <si>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</si>
  <si>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</si>
  <si>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</si>
  <si>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</si>
  <si>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</si>
  <si>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</si>
  <si>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</si>
  <si>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</si>
  <si>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</si>
  <si>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</si>
  <si>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</si>
  <si>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</si>
  <si>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</si>
  <si>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</si>
  <si>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</si>
  <si>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</si>
  <si>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</si>
  <si>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</si>
  <si>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</si>
  <si>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</si>
  <si>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</si>
  <si>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</si>
  <si>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</si>
  <si>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</si>
  <si>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</si>
  <si>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</si>
  <si>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</si>
  <si>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</si>
  <si>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</si>
  <si>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</si>
  <si>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</si>
  <si>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</si>
  <si>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</si>
  <si>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</si>
  <si>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</si>
  <si>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</si>
  <si>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</si>
  <si>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</si>
  <si>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</si>
  <si>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</si>
  <si>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</si>
  <si>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</si>
  <si>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</si>
  <si>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</si>
  <si>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</si>
  <si>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</si>
  <si>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</si>
  <si>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</si>
  <si>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</si>
  <si>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</si>
  <si>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</si>
  <si>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</si>
  <si>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</si>
  <si>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</si>
  <si>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</si>
  <si>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</si>
  <si>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</si>
  <si>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</si>
  <si>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</si>
  <si>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</si>
  <si>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</si>
  <si>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</si>
  <si>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</si>
  <si>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</si>
  <si>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</si>
  <si>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</si>
  <si>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</si>
  <si>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</si>
  <si>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</si>
  <si>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</si>
  <si>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</si>
  <si>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</si>
  <si>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</si>
  <si>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</si>
  <si>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</si>
  <si>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</si>
  <si>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</si>
  <si>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</si>
  <si>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</si>
  <si>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</si>
  <si>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</si>
  <si>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</si>
  <si>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</si>
  <si>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</si>
  <si>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</si>
  <si>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</si>
  <si>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</si>
  <si>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</si>
  <si>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</si>
  <si>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</si>
  <si>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</si>
  <si>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</si>
  <si>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</si>
  <si>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</si>
  <si>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</si>
  <si>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</si>
  <si>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</si>
  <si>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</si>
  <si>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</si>
  <si>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</si>
  <si>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</si>
  <si>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</si>
  <si>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</si>
  <si>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</si>
  <si>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</si>
  <si>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</si>
  <si>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</si>
  <si>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</si>
  <si>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</si>
  <si>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</si>
  <si>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</si>
  <si>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</si>
  <si>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</si>
  <si>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</si>
  <si>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</si>
  <si>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</si>
  <si>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</si>
  <si>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</si>
  <si>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</si>
  <si>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</si>
  <si>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</si>
  <si>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</si>
  <si>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</si>
  <si>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</si>
  <si>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</si>
  <si>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</si>
  <si>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</si>
  <si>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</si>
  <si>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</si>
  <si>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</si>
  <si>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</si>
  <si>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</si>
  <si>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</si>
  <si>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</si>
  <si>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</si>
  <si>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</si>
  <si>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</si>
  <si>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</si>
  <si>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</si>
  <si>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</si>
  <si>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</si>
  <si>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</si>
  <si>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</si>
  <si>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</si>
  <si>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</si>
  <si>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</si>
  <si>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</si>
  <si>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</si>
  <si>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</si>
  <si>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</si>
  <si>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</si>
  <si>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</si>
  <si>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</si>
  <si>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</si>
  <si>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</si>
  <si>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</si>
  <si>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</si>
  <si>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</si>
  <si>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</si>
  <si>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</si>
  <si>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</si>
  <si>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</si>
  <si>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</si>
  <si>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</si>
  <si>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</si>
  <si>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</si>
  <si>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</si>
  <si>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</si>
  <si>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</si>
  <si>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</si>
  <si>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</si>
  <si>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</si>
  <si>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</si>
  <si>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</si>
  <si>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</si>
  <si>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</si>
  <si>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</si>
  <si>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</si>
  <si>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</si>
  <si>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</si>
  <si>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</si>
  <si>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</si>
  <si>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</si>
  <si>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</si>
  <si>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</si>
  <si>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</si>
  <si>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</si>
  <si>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</si>
  <si>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</si>
  <si>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</si>
  <si>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</si>
  <si>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</si>
  <si>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</si>
  <si>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</si>
  <si>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</si>
  <si>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</si>
  <si>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</si>
  <si>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</si>
  <si>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</si>
  <si>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</si>
  <si>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</si>
  <si>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</si>
  <si>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</si>
  <si>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</si>
  <si>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</si>
  <si>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</si>
  <si>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</si>
  <si>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</si>
  <si>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</si>
  <si>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</si>
  <si>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</si>
  <si>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</si>
  <si>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</si>
  <si>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</si>
  <si>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</si>
  <si>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</si>
  <si>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</si>
  <si>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</si>
  <si>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</si>
  <si>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</si>
  <si>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</si>
  <si>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</si>
  <si>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</si>
  <si>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</si>
  <si>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</si>
  <si>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</si>
  <si>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</si>
  <si>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</si>
  <si>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</si>
  <si>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</si>
  <si>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</si>
  <si>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</si>
  <si>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</si>
  <si>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</si>
  <si>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</si>
  <si>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</si>
  <si>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</si>
  <si>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</si>
  <si>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</si>
  <si>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</si>
  <si>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</si>
  <si>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</si>
  <si>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</si>
  <si>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</si>
  <si>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</si>
  <si>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</si>
  <si>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</si>
  <si>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</si>
  <si>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</si>
  <si>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</si>
  <si>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</si>
  <si>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</si>
  <si>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</si>
  <si>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</si>
  <si>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</si>
  <si>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</si>
  <si>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</si>
  <si>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</si>
  <si>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</si>
  <si>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</si>
  <si>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</si>
  <si>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</si>
  <si>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</si>
  <si>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</si>
  <si>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</si>
  <si>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</si>
  <si>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</si>
  <si>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</si>
  <si>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</si>
  <si>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</si>
  <si>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</si>
  <si>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</si>
  <si>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</si>
  <si>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</si>
  <si>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</si>
  <si>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</si>
  <si>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</si>
  <si>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</si>
  <si>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</si>
  <si>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</si>
  <si>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</si>
  <si>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</si>
  <si>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</si>
  <si>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</si>
  <si>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</si>
  <si>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</si>
  <si>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</si>
  <si>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</si>
  <si>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</si>
  <si>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</si>
  <si>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</si>
  <si>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</si>
  <si>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</si>
  <si>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</si>
  <si>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</si>
  <si>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</si>
  <si>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</si>
  <si>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</si>
  <si>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</si>
  <si>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</si>
  <si>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</si>
  <si>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</si>
  <si>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</si>
  <si>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</si>
  <si>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</si>
  <si>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</si>
  <si>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</si>
  <si>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</si>
  <si>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</si>
  <si>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</si>
  <si>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</si>
  <si>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</si>
  <si>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</si>
  <si>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</si>
  <si>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</si>
  <si>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</si>
  <si>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</si>
  <si>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</si>
  <si>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</si>
  <si>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</si>
  <si>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</si>
  <si>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</si>
  <si>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</si>
  <si>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</si>
  <si>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</si>
  <si>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</si>
  <si>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</si>
  <si>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</si>
  <si>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</si>
  <si>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</si>
  <si>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</si>
  <si>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</si>
  <si>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</si>
  <si>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</si>
  <si>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</si>
  <si>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</si>
  <si>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</si>
  <si>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</si>
  <si>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</si>
  <si>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</si>
  <si>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</si>
  <si>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</si>
  <si>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</si>
  <si>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</si>
  <si>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</si>
  <si>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</si>
  <si>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</si>
  <si>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</si>
  <si>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</si>
  <si>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</si>
  <si>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</si>
  <si>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</si>
  <si>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</si>
  <si>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</si>
  <si>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</si>
  <si>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</si>
  <si>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</si>
  <si>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</si>
  <si>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</si>
  <si>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</si>
  <si>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</si>
  <si>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</si>
  <si>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</si>
  <si>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</si>
  <si>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</si>
  <si>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</si>
  <si>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</si>
  <si>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</si>
  <si>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</si>
  <si>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</si>
  <si>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</si>
  <si>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</si>
  <si>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</si>
  <si>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</si>
  <si>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</si>
  <si>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</si>
  <si>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</si>
  <si>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</si>
  <si>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</si>
  <si>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</si>
  <si>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</si>
  <si>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</si>
  <si>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</si>
  <si>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</si>
  <si>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</si>
  <si>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</si>
  <si>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</si>
  <si>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</si>
  <si>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</si>
  <si>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</si>
  <si>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</si>
  <si>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</si>
  <si>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</si>
  <si>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</si>
  <si>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</si>
  <si>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</si>
  <si>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</si>
  <si>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</si>
  <si>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</si>
  <si>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</si>
  <si>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</si>
  <si>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</si>
  <si>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</si>
  <si>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</si>
  <si>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</si>
  <si>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</si>
  <si>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</si>
  <si>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</si>
  <si>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</si>
  <si>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</si>
  <si>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</si>
  <si>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</si>
  <si>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</si>
  <si>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</si>
  <si>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</si>
  <si>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</si>
  <si>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</si>
  <si>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</si>
  <si>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</si>
  <si>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</si>
  <si>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</si>
  <si>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</si>
  <si>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</si>
  <si>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</si>
  <si>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</si>
  <si>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</si>
  <si>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</si>
  <si>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</si>
  <si>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</si>
  <si>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</si>
  <si>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</si>
  <si>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</si>
  <si>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</si>
  <si>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</si>
  <si>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</si>
  <si>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</si>
  <si>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</si>
  <si>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</si>
  <si>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</si>
  <si>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</si>
  <si>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</si>
  <si>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</si>
  <si>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</si>
  <si>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</si>
  <si>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</si>
  <si>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</si>
  <si>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</si>
  <si>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</si>
  <si>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</si>
  <si>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</si>
  <si>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</si>
  <si>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</si>
  <si>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</si>
  <si>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</si>
  <si>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</si>
  <si>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</si>
  <si>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</si>
  <si>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</si>
  <si>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</si>
  <si>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</si>
  <si>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</si>
  <si>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</si>
  <si>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</si>
  <si>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</si>
  <si>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</si>
  <si>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</si>
  <si>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</si>
  <si>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</si>
  <si>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</si>
  <si>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autofluo eye, nuclei model type</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</si>
  <si>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</si>
  <si>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</si>
  <si>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</si>
  <si>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</si>
  <si>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</si>
  <si>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</si>
  <si>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</si>
  <si>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</si>
  <si>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</si>
  <si>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</si>
  <si>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</si>
  <si>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</si>
  <si>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</si>
  <si>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</si>
  <si>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</si>
  <si>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</si>
  <si>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</si>
  <si>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240203-?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</si>
</sst>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s>
  <fills count="3">
    <fill>
      <patternFill patternType="none"/>
    </fill>
    <fill>
      <patternFill patternType="gray125"/>
    </fill>
    <fill>
      <patternFill patternType="solid">
        <fgColor rgb="FFFFC7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2" borderId="0" applyNumberFormat="0" applyBorder="0" applyAlignment="0" applyProtection="0"/>
  </cellStyleXfs>
  <cellXfs count="72">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0" fillId="0" borderId="0" xfId="0" applyFill="1" applyBorder="1"/>
    <xf numFmtId="0" fontId="5" fillId="0" borderId="0" xfId="0" applyFont="1" applyFill="1" applyBorder="1"/>
    <xf numFmtId="0" fontId="0" fillId="0" borderId="0" xfId="0" applyBorder="1"/>
    <xf numFmtId="0" fontId="3" fillId="0" borderId="0" xfId="0" applyFont="1" applyBorder="1"/>
    <xf numFmtId="0" fontId="5" fillId="0" borderId="0" xfId="0" applyFont="1" applyBorder="1"/>
    <xf numFmtId="0" fontId="6" fillId="2" borderId="0" xfId="1" applyBorder="1"/>
    <xf numFmtId="0" fontId="0" fillId="0" borderId="12" xfId="0" applyBorder="1"/>
    <xf numFmtId="0" fontId="7" fillId="0" borderId="0" xfId="0" applyFont="1" applyFill="1" applyBorder="1"/>
    <xf numFmtId="0" fontId="9" fillId="0" borderId="8" xfId="0" applyFont="1" applyBorder="1" applyAlignment="1">
      <alignment vertical="center"/>
    </xf>
    <xf numFmtId="0" fontId="7" fillId="0" borderId="0" xfId="0"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9"/>
  <sheetViews>
    <sheetView tabSelected="1" zoomScaleNormal="100" workbookViewId="0">
      <pane xSplit="1" ySplit="1" topLeftCell="B145" activePane="bottomRight" state="frozen"/>
      <selection pane="topRight" activeCell="B1" sqref="B1"/>
      <selection pane="bottomLeft" activeCell="A2" sqref="A2"/>
      <selection pane="bottomRight" activeCell="G166" sqref="G166"/>
    </sheetView>
  </sheetViews>
  <sheetFormatPr defaultRowHeight="14.4" outlineLevelRow="1" outlineLevelCol="1" x14ac:dyDescent="0.3"/>
  <cols>
    <col min="1" max="1" width="11.109375" customWidth="1"/>
    <col min="2" max="2" width="30.109375" customWidth="1"/>
    <col min="3" max="3" width="15.109375" customWidth="1"/>
    <col min="4" max="4" width="18.44140625" customWidth="1"/>
    <col min="5" max="5" width="6.5546875" customWidth="1"/>
    <col min="6" max="6" width="30.109375" customWidth="1"/>
    <col min="7" max="7" width="57" style="38" customWidth="1" outlineLevel="1"/>
    <col min="8" max="8" width="35.5546875" customWidth="1" outlineLevel="1"/>
    <col min="9" max="9" width="64.5546875" customWidth="1" outlineLevel="1"/>
    <col min="10" max="10" width="14.5546875" style="4" customWidth="1"/>
    <col min="11" max="11" width="8.5546875" customWidth="1"/>
    <col min="12" max="12" width="30.6640625" customWidth="1"/>
    <col min="13" max="13" width="9.44140625" customWidth="1"/>
    <col min="14" max="14" width="33" customWidth="1"/>
    <col min="15" max="21" width="9.109375" hidden="1" customWidth="1" outlineLevel="1"/>
    <col min="22" max="22" width="9.109375" style="17" collapsed="1"/>
    <col min="23" max="23" width="9.109375" customWidth="1"/>
    <col min="24" max="24" width="6.6640625" customWidth="1"/>
    <col min="25" max="25" width="5.109375" customWidth="1"/>
    <col min="26" max="26" width="6" customWidth="1"/>
    <col min="27" max="27" width="11.109375" customWidth="1"/>
    <col min="29" max="29" width="7.6640625" customWidth="1"/>
    <col min="30" max="30" width="9.5546875" customWidth="1"/>
    <col min="31" max="31" width="9" customWidth="1"/>
    <col min="32" max="32" width="8.88671875" customWidth="1"/>
    <col min="33" max="33" width="9.88671875" customWidth="1"/>
    <col min="34" max="34" width="9.6640625" style="8" customWidth="1"/>
    <col min="35" max="35" width="11.6640625" style="64" customWidth="1"/>
    <col min="36" max="36" width="10.44140625" customWidth="1"/>
    <col min="37" max="37" width="9.6640625" customWidth="1"/>
    <col min="38" max="38" width="15.44140625" customWidth="1"/>
    <col min="39" max="39" width="26.33203125" style="8" hidden="1" customWidth="1" outlineLevel="1"/>
    <col min="40" max="40" width="6.5546875" customWidth="1" collapsed="1"/>
    <col min="41" max="41" width="6.6640625" customWidth="1"/>
    <col min="42" max="42" width="6.6640625" style="17" customWidth="1"/>
    <col min="43" max="43" width="5.33203125" customWidth="1"/>
    <col min="44" max="44" width="6.109375" customWidth="1"/>
    <col min="45" max="45" width="5" customWidth="1"/>
    <col min="46" max="46" width="5" style="17" customWidth="1"/>
    <col min="47" max="47" width="6.109375" customWidth="1"/>
    <col min="48" max="48" width="6.5546875" customWidth="1"/>
    <col min="49" max="49" width="5" customWidth="1"/>
    <col min="50" max="50" width="6" style="17" customWidth="1"/>
    <col min="51" max="52" width="6" hidden="1" customWidth="1" outlineLevel="1"/>
    <col min="53" max="53" width="6" style="8" hidden="1" customWidth="1" outlineLevel="1"/>
    <col min="54" max="54" width="32.109375" customWidth="1" collapsed="1"/>
    <col min="55" max="55" width="35.44140625" customWidth="1"/>
    <col min="56" max="56" width="5.109375" customWidth="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3" customFormat="1" x14ac:dyDescent="0.3">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3">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s="64"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3">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s="64">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 outlineLevel="1" thickBot="1" x14ac:dyDescent="0.35">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8"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3">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s="64">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3">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s="64"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3">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s="64"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3">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s="64">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3">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s="64">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3">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s="64">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3">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s="64">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3">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s="64">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3">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s="64"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3">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s="6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3">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s="64">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3">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3">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s="64">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3">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s="64">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3">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s="64">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3">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s="64">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3">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s="64">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3">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s="64">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3">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s="64">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3">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s="6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3">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s="64"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3">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3">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65">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3">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65">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3">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65">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3">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65">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3">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65">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3">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65"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3">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s="64"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3">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s="6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3">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s="64"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3">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s="64"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3">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s="64"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3">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s="64"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3">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s="64"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3">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s="64"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3">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s="64"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3">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s="64"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3">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s="64"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3">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s="6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3">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3">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s="64">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3">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s="64">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3">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s="64">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3">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s="64">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3">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s="64">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3">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s="64">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3">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s="64">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3">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s="64">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3">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s="6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3">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s="64">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3">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s="64">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3">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s="64">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3">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s="64">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3">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s="64">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3">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s="64">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3">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s="64">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3">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s="64">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3">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3">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3">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s="64"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3">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s="64"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3">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s="64"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3">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s="64"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3">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s="64"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3">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s="64"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3">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s="64"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3">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s="64"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3">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s="64"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3">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3">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s="64"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3">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s="64"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3">
      <c r="A77" s="10" t="s">
        <v>350</v>
      </c>
      <c r="B77" s="10"/>
      <c r="BE77" t="s">
        <v>348</v>
      </c>
    </row>
    <row r="78" spans="1:58" outlineLevel="1" x14ac:dyDescent="0.3">
      <c r="A78" s="10" t="s">
        <v>350</v>
      </c>
      <c r="B78" s="10"/>
      <c r="BE78" t="s">
        <v>349</v>
      </c>
    </row>
    <row r="79" spans="1:58" outlineLevel="1" x14ac:dyDescent="0.3">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s="64"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3">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s="64"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3">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s="64"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3">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s="64"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3">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s="64"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3">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s="6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3">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s="64"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3">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s="64"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3">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s="64"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3">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s="64"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3">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s="64"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3">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s="64"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3">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s="64"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3">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s="64"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3">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3">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s="6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3">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s="64"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3">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s="64"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3">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s="64"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3">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s="64"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3">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s="64"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3">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s="64"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3">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s="64"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28.8" outlineLevel="1" x14ac:dyDescent="0.3">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s="64"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3">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s="64"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28.8" outlineLevel="1" x14ac:dyDescent="0.3">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s="6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28.8" outlineLevel="1" x14ac:dyDescent="0.3">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s="64"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28.8" outlineLevel="1" x14ac:dyDescent="0.3">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s="64"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3">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s="64"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3">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s="64"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28.8" outlineLevel="1" x14ac:dyDescent="0.3">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s="64"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3">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s="64"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3">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66"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 thickBot="1" x14ac:dyDescent="0.35">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3">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s="64"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3">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3">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3">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3">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3">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3">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3">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s="64">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3">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s="64">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3">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3">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3">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3">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3">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s="64">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3">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s="64">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3">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s="64">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3">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s="64">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3">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3">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s="64">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3">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s="64">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3">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s="64">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3">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s="6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3">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s="64">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3">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s="64">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3">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3">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s="64">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3">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3">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3">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s="64"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3">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s="64"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3">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s="64"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3">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s="6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3">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s="64"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3">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s="64"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3">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s="64"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3">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s="64"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3">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I149" s="66"/>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3">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3">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3">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3">
      <c r="A153" s="10" t="s">
        <v>597</v>
      </c>
      <c r="B153" s="10" t="s">
        <v>615</v>
      </c>
      <c r="C153" t="s">
        <v>575</v>
      </c>
      <c r="D153" t="s">
        <v>457</v>
      </c>
      <c r="E153" t="s">
        <v>406</v>
      </c>
      <c r="F153" t="s">
        <v>409</v>
      </c>
      <c r="G153" s="40" t="s">
        <v>573</v>
      </c>
      <c r="H153" s="10" t="s">
        <v>574</v>
      </c>
      <c r="I153" s="10" t="s">
        <v>117</v>
      </c>
      <c r="J153" s="4">
        <v>0</v>
      </c>
      <c r="K153">
        <v>1</v>
      </c>
      <c r="L153" s="10" t="s">
        <v>642</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3">
      <c r="A154" s="10" t="s">
        <v>602</v>
      </c>
      <c r="B154" s="10" t="s">
        <v>603</v>
      </c>
      <c r="C154" t="s">
        <v>514</v>
      </c>
      <c r="D154" t="s">
        <v>457</v>
      </c>
      <c r="E154" t="s">
        <v>406</v>
      </c>
      <c r="F154" t="s">
        <v>409</v>
      </c>
      <c r="G154" s="40" t="s">
        <v>604</v>
      </c>
      <c r="H154" s="10" t="s">
        <v>605</v>
      </c>
      <c r="I154" s="10" t="s">
        <v>117</v>
      </c>
      <c r="J154" s="4">
        <v>0</v>
      </c>
      <c r="K154">
        <v>1</v>
      </c>
      <c r="L154" s="10" t="s">
        <v>642</v>
      </c>
      <c r="U154" s="10"/>
      <c r="V154" s="17" t="s">
        <v>117</v>
      </c>
      <c r="W154">
        <v>6</v>
      </c>
      <c r="X154">
        <v>5</v>
      </c>
      <c r="Y154">
        <v>1</v>
      </c>
      <c r="Z154">
        <v>1</v>
      </c>
      <c r="AA154">
        <f t="shared" si="31"/>
        <v>6</v>
      </c>
      <c r="AB154" t="s">
        <v>117</v>
      </c>
      <c r="AC154">
        <v>3</v>
      </c>
      <c r="AE154" t="s">
        <v>94</v>
      </c>
      <c r="AH154" s="8" t="s">
        <v>96</v>
      </c>
      <c r="AI154" s="64" t="s">
        <v>117</v>
      </c>
      <c r="AJ154" s="10" t="s">
        <v>117</v>
      </c>
      <c r="AK154" t="e">
        <f t="shared" ref="AK154:AK160"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3">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s="64"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3">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s="64"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3">
      <c r="A157" s="10" t="s">
        <v>626</v>
      </c>
      <c r="B157" s="10" t="s">
        <v>631</v>
      </c>
      <c r="C157" t="s">
        <v>525</v>
      </c>
      <c r="D157" t="s">
        <v>457</v>
      </c>
      <c r="E157" t="s">
        <v>406</v>
      </c>
      <c r="F157" t="s">
        <v>409</v>
      </c>
      <c r="G157" s="40" t="s">
        <v>628</v>
      </c>
      <c r="H157" s="10" t="s">
        <v>117</v>
      </c>
      <c r="I157" s="10" t="s">
        <v>117</v>
      </c>
      <c r="J157" s="4">
        <v>0</v>
      </c>
      <c r="L157" s="10"/>
      <c r="M157">
        <v>1</v>
      </c>
      <c r="N157" t="s">
        <v>641</v>
      </c>
      <c r="U157" s="10"/>
      <c r="V157" s="17">
        <v>1</v>
      </c>
      <c r="W157">
        <v>6</v>
      </c>
      <c r="X157">
        <v>5</v>
      </c>
      <c r="Y157">
        <v>1</v>
      </c>
      <c r="Z157">
        <v>1</v>
      </c>
      <c r="AA157">
        <f t="shared" si="31"/>
        <v>6</v>
      </c>
      <c r="AB157">
        <v>6</v>
      </c>
      <c r="AC157">
        <v>3</v>
      </c>
      <c r="AE157" t="s">
        <v>94</v>
      </c>
      <c r="AH157" s="8" t="s">
        <v>96</v>
      </c>
      <c r="AI157" s="64">
        <v>78575</v>
      </c>
      <c r="AJ157" s="10">
        <v>2477</v>
      </c>
      <c r="AK157">
        <f t="shared" si="33"/>
        <v>81052</v>
      </c>
      <c r="AL15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3">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7">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3">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7">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3">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7">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3">
      <c r="A161" s="32" t="s">
        <v>655</v>
      </c>
      <c r="B161" s="32" t="s">
        <v>519</v>
      </c>
      <c r="C161" t="s">
        <v>635</v>
      </c>
      <c r="D161" t="s">
        <v>457</v>
      </c>
      <c r="E161" t="s">
        <v>406</v>
      </c>
      <c r="F161" t="s">
        <v>636</v>
      </c>
      <c r="G161" s="43" t="s">
        <v>645</v>
      </c>
      <c r="H161" s="32" t="s">
        <v>644</v>
      </c>
      <c r="I161" s="32" t="s">
        <v>117</v>
      </c>
      <c r="J161" s="34" t="s">
        <v>117</v>
      </c>
      <c r="U161" s="32"/>
      <c r="V161" s="35" t="s">
        <v>117</v>
      </c>
      <c r="W161">
        <v>3</v>
      </c>
      <c r="X161">
        <v>1</v>
      </c>
      <c r="Y161">
        <v>1</v>
      </c>
      <c r="Z161">
        <v>1</v>
      </c>
      <c r="AA161">
        <f t="shared" ref="AA161:AA163" si="35">X161+Y161</f>
        <v>2</v>
      </c>
      <c r="AB161">
        <v>2</v>
      </c>
      <c r="AC161">
        <v>1</v>
      </c>
      <c r="AD161"/>
      <c r="AE161"/>
      <c r="AF161"/>
      <c r="AG161"/>
      <c r="AH161" s="8"/>
      <c r="AI161"/>
      <c r="AJ161"/>
      <c r="AK161">
        <f>AI161+AJ161</f>
        <v>0</v>
      </c>
      <c r="AL161" s="33">
        <f xml:space="preserve"> 1508.06553301511 + 0.00210606006752809 * (AQ161*AR161*AS161) + 441</f>
        <v>10373.30580312747</v>
      </c>
      <c r="AM161" s="36"/>
      <c r="AN161" s="33">
        <v>200</v>
      </c>
      <c r="AO161" s="33">
        <v>400</v>
      </c>
      <c r="AP161" s="35">
        <v>400</v>
      </c>
      <c r="AQ161" s="69">
        <v>100</v>
      </c>
      <c r="AR161" s="69">
        <v>200</v>
      </c>
      <c r="AS161" s="69">
        <v>200</v>
      </c>
      <c r="AT161" s="70" t="s">
        <v>45</v>
      </c>
      <c r="AU161" s="71">
        <f t="shared" ref="AU161" si="36" xml:space="preserve"> _xlfn.FLOOR.MATH((AN161 - AQ161) / 2)</f>
        <v>50</v>
      </c>
      <c r="AV161" s="71">
        <f t="shared" ref="AV161" si="37" xml:space="preserve"> _xlfn.FLOOR.MATH((AO161 - AR161) / 2)</f>
        <v>100</v>
      </c>
      <c r="AW161" s="71">
        <f t="shared" ref="AW161" si="38" xml:space="preserve"> _xlfn.FLOOR.MATH((AP161 - AS161) / 2)</f>
        <v>100</v>
      </c>
      <c r="AX161" s="51" t="s">
        <v>45</v>
      </c>
      <c r="AY161" s="33">
        <f t="shared" si="28"/>
        <v>50</v>
      </c>
      <c r="AZ161" s="33">
        <f t="shared" si="29"/>
        <v>100</v>
      </c>
      <c r="BA161" s="36">
        <f t="shared" si="30"/>
        <v>100</v>
      </c>
      <c r="BB161" s="33" t="s">
        <v>639</v>
      </c>
      <c r="BC161" s="33" t="s">
        <v>524</v>
      </c>
      <c r="BD161" s="33" t="s">
        <v>117</v>
      </c>
    </row>
    <row r="162" spans="1:56" s="33" customFormat="1" x14ac:dyDescent="0.3">
      <c r="A162" s="32" t="s">
        <v>656</v>
      </c>
      <c r="B162" s="32" t="s">
        <v>519</v>
      </c>
      <c r="C162" t="s">
        <v>635</v>
      </c>
      <c r="D162" t="s">
        <v>457</v>
      </c>
      <c r="E162" t="s">
        <v>406</v>
      </c>
      <c r="F162" t="s">
        <v>636</v>
      </c>
      <c r="G162" s="43" t="s">
        <v>643</v>
      </c>
      <c r="H162" s="32" t="s">
        <v>644</v>
      </c>
      <c r="I162" s="32" t="s">
        <v>117</v>
      </c>
      <c r="J162" s="34" t="s">
        <v>117</v>
      </c>
      <c r="U162" s="32"/>
      <c r="V162" s="35" t="s">
        <v>117</v>
      </c>
      <c r="W162">
        <v>3</v>
      </c>
      <c r="X162">
        <v>1</v>
      </c>
      <c r="Y162">
        <v>1</v>
      </c>
      <c r="Z162">
        <v>1</v>
      </c>
      <c r="AA162">
        <f t="shared" si="35"/>
        <v>2</v>
      </c>
      <c r="AB162">
        <v>2</v>
      </c>
      <c r="AC162">
        <v>1</v>
      </c>
      <c r="AD162"/>
      <c r="AE162"/>
      <c r="AF162"/>
      <c r="AG162"/>
      <c r="AH162" s="8"/>
      <c r="AI162"/>
      <c r="AJ162"/>
      <c r="AK162">
        <f>AI162+AJ162</f>
        <v>0</v>
      </c>
      <c r="AL162" s="33">
        <f xml:space="preserve"> 1508.06553301511 + 0.00210606006752809 * (AQ162*AR162*AS162) + 441</f>
        <v>10373.30580312747</v>
      </c>
      <c r="AM162" s="36"/>
      <c r="AN162" s="33">
        <v>200</v>
      </c>
      <c r="AO162" s="33">
        <v>400</v>
      </c>
      <c r="AP162" s="35">
        <v>400</v>
      </c>
      <c r="AQ162" s="63">
        <v>100</v>
      </c>
      <c r="AR162" s="63">
        <v>200</v>
      </c>
      <c r="AS162" s="6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647</v>
      </c>
      <c r="BC162" s="33" t="s">
        <v>649</v>
      </c>
      <c r="BD162" s="33" t="s">
        <v>117</v>
      </c>
    </row>
    <row r="163" spans="1:56" s="33" customFormat="1" x14ac:dyDescent="0.3">
      <c r="A163" s="32" t="s">
        <v>657</v>
      </c>
      <c r="B163" s="32" t="s">
        <v>519</v>
      </c>
      <c r="C163" t="s">
        <v>635</v>
      </c>
      <c r="D163" t="s">
        <v>457</v>
      </c>
      <c r="E163" t="s">
        <v>406</v>
      </c>
      <c r="F163" t="s">
        <v>636</v>
      </c>
      <c r="G163" s="43" t="s">
        <v>643</v>
      </c>
      <c r="H163" s="32" t="s">
        <v>644</v>
      </c>
      <c r="I163" s="32" t="s">
        <v>117</v>
      </c>
      <c r="J163" s="34" t="s">
        <v>117</v>
      </c>
      <c r="U163" s="32"/>
      <c r="V163" s="35" t="s">
        <v>117</v>
      </c>
      <c r="W163">
        <v>3</v>
      </c>
      <c r="X163">
        <v>1</v>
      </c>
      <c r="Y163">
        <v>1</v>
      </c>
      <c r="Z163">
        <v>1</v>
      </c>
      <c r="AA163">
        <f t="shared" si="35"/>
        <v>2</v>
      </c>
      <c r="AB163">
        <v>2</v>
      </c>
      <c r="AC163">
        <v>1</v>
      </c>
      <c r="AD163"/>
      <c r="AE163"/>
      <c r="AF163"/>
      <c r="AG163"/>
      <c r="AH163" s="8"/>
      <c r="AI163"/>
      <c r="AJ163"/>
      <c r="AK163">
        <f t="shared" ref="AK163" si="39">AI163+AJ163</f>
        <v>0</v>
      </c>
      <c r="AL163" s="33">
        <f xml:space="preserve"> 1508.06553301511 + 0.00210606006752809 * (AQ163*AR163*AS163) + 441</f>
        <v>10373.30580312747</v>
      </c>
      <c r="AM163" s="36"/>
      <c r="AN163" s="33">
        <v>200</v>
      </c>
      <c r="AO163" s="33">
        <v>400</v>
      </c>
      <c r="AP163" s="35">
        <v>400</v>
      </c>
      <c r="AQ163" s="63">
        <v>100</v>
      </c>
      <c r="AR163" s="63">
        <v>200</v>
      </c>
      <c r="AS163" s="6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647</v>
      </c>
      <c r="BC163" s="33" t="s">
        <v>648</v>
      </c>
      <c r="BD163" s="33" t="s">
        <v>117</v>
      </c>
    </row>
    <row r="164" spans="1:56" s="33" customFormat="1" x14ac:dyDescent="0.3">
      <c r="A164" s="32" t="s">
        <v>653</v>
      </c>
      <c r="B164" s="32" t="s">
        <v>519</v>
      </c>
      <c r="C164" t="s">
        <v>635</v>
      </c>
      <c r="D164" t="s">
        <v>457</v>
      </c>
      <c r="E164" t="s">
        <v>406</v>
      </c>
      <c r="F164" t="s">
        <v>636</v>
      </c>
      <c r="G164" s="43" t="s">
        <v>646</v>
      </c>
      <c r="H164" s="32" t="s">
        <v>644</v>
      </c>
      <c r="I164" s="32" t="s">
        <v>117</v>
      </c>
      <c r="J164" s="34" t="s">
        <v>117</v>
      </c>
      <c r="U164" s="32"/>
      <c r="V164" s="35" t="s">
        <v>117</v>
      </c>
      <c r="W164">
        <v>3</v>
      </c>
      <c r="X164">
        <v>1</v>
      </c>
      <c r="Y164">
        <v>1</v>
      </c>
      <c r="Z164">
        <v>1</v>
      </c>
      <c r="AA164">
        <f t="shared" ref="AA164" si="40">X164+Y164</f>
        <v>2</v>
      </c>
      <c r="AB164">
        <v>2</v>
      </c>
      <c r="AC164">
        <v>1</v>
      </c>
      <c r="AD164"/>
      <c r="AE164"/>
      <c r="AF164"/>
      <c r="AG164"/>
      <c r="AH164" s="8"/>
      <c r="AI164"/>
      <c r="AJ164"/>
      <c r="AK164">
        <f t="shared" ref="AK164" si="41">AI164+AJ164</f>
        <v>0</v>
      </c>
      <c r="AL164" s="33">
        <f xml:space="preserve"> 1508.06553301511 + 0.00210606006752809 * (AQ164*AR164*AS164) + 441</f>
        <v>18800.713587581395</v>
      </c>
      <c r="AM164" s="36"/>
      <c r="AN164" s="33">
        <v>200</v>
      </c>
      <c r="AO164" s="33">
        <v>400</v>
      </c>
      <c r="AP164" s="35">
        <v>400</v>
      </c>
      <c r="AQ164" s="63">
        <f xml:space="preserve"> _xlfn.FLOOR.MATH(AQ161*1.26)</f>
        <v>126</v>
      </c>
      <c r="AR164" s="63">
        <f t="shared" ref="AR164:AS164" si="42" xml:space="preserve"> _xlfn.FLOOR.MATH(AR161*1.26)</f>
        <v>252</v>
      </c>
      <c r="AS164" s="63">
        <f t="shared" si="42"/>
        <v>252</v>
      </c>
      <c r="AT164" s="51" t="s">
        <v>45</v>
      </c>
      <c r="AU164" s="33">
        <f t="shared" ref="AU164:AU165" si="43" xml:space="preserve"> _xlfn.FLOOR.MATH((AN164 - AQ164) / 2)</f>
        <v>37</v>
      </c>
      <c r="AV164" s="33">
        <f t="shared" ref="AV164:AV165" si="44" xml:space="preserve"> _xlfn.FLOOR.MATH((AO164 - AR164) / 2)</f>
        <v>74</v>
      </c>
      <c r="AW164" s="33">
        <f t="shared" ref="AW164:AW165" si="45" xml:space="preserve"> _xlfn.FLOOR.MATH((AP164 - AS164) / 2)</f>
        <v>74</v>
      </c>
      <c r="AX164" s="51" t="s">
        <v>45</v>
      </c>
      <c r="AY164" s="33">
        <f t="shared" ref="AY164" si="46">AQ164-AU164</f>
        <v>89</v>
      </c>
      <c r="AZ164" s="33">
        <f t="shared" ref="AZ164" si="47">AR164-AV164</f>
        <v>178</v>
      </c>
      <c r="BA164" s="36">
        <f t="shared" ref="BA164" si="48">AS164-AW164</f>
        <v>178</v>
      </c>
      <c r="BB164" s="33" t="s">
        <v>651</v>
      </c>
      <c r="BC164" s="33" t="s">
        <v>650</v>
      </c>
      <c r="BD164" s="33" t="s">
        <v>117</v>
      </c>
    </row>
    <row r="165" spans="1:56" s="33" customFormat="1" x14ac:dyDescent="0.3">
      <c r="A165" s="32" t="s">
        <v>654</v>
      </c>
      <c r="B165" s="32" t="s">
        <v>519</v>
      </c>
      <c r="C165" t="s">
        <v>635</v>
      </c>
      <c r="D165" t="s">
        <v>457</v>
      </c>
      <c r="E165" t="s">
        <v>406</v>
      </c>
      <c r="F165" t="s">
        <v>636</v>
      </c>
      <c r="G165" s="43" t="s">
        <v>646</v>
      </c>
      <c r="H165" s="32" t="s">
        <v>644</v>
      </c>
      <c r="I165" s="32" t="s">
        <v>117</v>
      </c>
      <c r="J165" s="34" t="s">
        <v>117</v>
      </c>
      <c r="U165" s="32"/>
      <c r="V165" s="35" t="s">
        <v>117</v>
      </c>
      <c r="W165">
        <v>3</v>
      </c>
      <c r="X165">
        <v>1</v>
      </c>
      <c r="Y165">
        <v>1</v>
      </c>
      <c r="Z165">
        <v>1</v>
      </c>
      <c r="AA165">
        <f t="shared" ref="AA165" si="49">X165+Y165</f>
        <v>2</v>
      </c>
      <c r="AB165">
        <v>2</v>
      </c>
      <c r="AC165">
        <v>1</v>
      </c>
      <c r="AD165"/>
      <c r="AE165"/>
      <c r="AF165"/>
      <c r="AG165"/>
      <c r="AH165" s="8"/>
      <c r="AI165"/>
      <c r="AJ165"/>
      <c r="AK165">
        <f t="shared" ref="AK165" si="50">AI165+AJ165</f>
        <v>0</v>
      </c>
      <c r="AL165" s="33">
        <f xml:space="preserve"> 1508.06553301511 + 0.00210606006752809 * (AQ165*AR165*AS165) + 441</f>
        <v>35387.533012896296</v>
      </c>
      <c r="AM165" s="36"/>
      <c r="AN165" s="33">
        <v>200</v>
      </c>
      <c r="AO165" s="33">
        <v>400</v>
      </c>
      <c r="AP165" s="35">
        <v>400</v>
      </c>
      <c r="AQ165" s="63">
        <f xml:space="preserve"> _xlfn.FLOOR.MATH(AQ162*1.26*1.26)</f>
        <v>158</v>
      </c>
      <c r="AR165" s="63">
        <f xml:space="preserve"> _xlfn.FLOOR.MATH(AR162*1.26*1.26)</f>
        <v>317</v>
      </c>
      <c r="AS165" s="6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652</v>
      </c>
      <c r="BC165" s="33" t="s">
        <v>650</v>
      </c>
      <c r="BD165" s="33" t="s">
        <v>117</v>
      </c>
    </row>
    <row r="166" spans="1:56" x14ac:dyDescent="0.3">
      <c r="A166" s="32" t="s">
        <v>658</v>
      </c>
      <c r="B166" s="10" t="s">
        <v>640</v>
      </c>
      <c r="C166" t="s">
        <v>525</v>
      </c>
      <c r="D166" t="s">
        <v>457</v>
      </c>
      <c r="E166" t="s">
        <v>406</v>
      </c>
      <c r="F166" s="2" t="s">
        <v>636</v>
      </c>
      <c r="G166" s="40" t="s">
        <v>117</v>
      </c>
      <c r="H166" s="10" t="s">
        <v>117</v>
      </c>
      <c r="I166" s="10" t="s">
        <v>117</v>
      </c>
      <c r="J166" s="4" t="s">
        <v>117</v>
      </c>
      <c r="U166" s="10"/>
      <c r="V166" s="17" t="s">
        <v>117</v>
      </c>
      <c r="W166" t="s">
        <v>117</v>
      </c>
      <c r="X166" t="s">
        <v>117</v>
      </c>
      <c r="Y166" t="s">
        <v>117</v>
      </c>
      <c r="Z166" t="s">
        <v>117</v>
      </c>
      <c r="AA166" t="s">
        <v>117</v>
      </c>
      <c r="AB166" t="s">
        <v>117</v>
      </c>
      <c r="AC166" t="s">
        <v>117</v>
      </c>
      <c r="AE166" t="s">
        <v>117</v>
      </c>
      <c r="AH166" s="8" t="s">
        <v>117</v>
      </c>
      <c r="AI166" t="s">
        <v>117</v>
      </c>
      <c r="AJ166" t="s">
        <v>117</v>
      </c>
      <c r="AK166" t="e">
        <f>AI166+AJ166</f>
        <v>#VALUE!</v>
      </c>
      <c r="AL166" t="e">
        <f xml:space="preserve"> 1508.06553301511 + 0.00210606006752809 * (AQ166*AR166*AS166) * (AA166 / 5) + 441</f>
        <v>#VALUE!</v>
      </c>
      <c r="AM166" s="8" t="s">
        <v>105</v>
      </c>
      <c r="AN166" t="s">
        <v>117</v>
      </c>
      <c r="AO166" t="s">
        <v>117</v>
      </c>
      <c r="AP166" s="17" t="s">
        <v>117</v>
      </c>
      <c r="AQ166" t="s">
        <v>117</v>
      </c>
      <c r="AR166" t="s">
        <v>117</v>
      </c>
      <c r="AS166" t="s">
        <v>117</v>
      </c>
      <c r="AT166" s="47" t="s">
        <v>8</v>
      </c>
      <c r="AU166" t="s">
        <v>117</v>
      </c>
      <c r="AV166" t="s">
        <v>117</v>
      </c>
      <c r="AW166" t="s">
        <v>117</v>
      </c>
      <c r="AX166" s="47" t="s">
        <v>8</v>
      </c>
      <c r="AY166" t="e">
        <f>AQ166-AU166</f>
        <v>#VALUE!</v>
      </c>
      <c r="AZ166" t="e">
        <f>AR166-AV166</f>
        <v>#VALUE!</v>
      </c>
      <c r="BA166" s="8" t="e">
        <f>AS166-AW166</f>
        <v>#VALUE!</v>
      </c>
      <c r="BB166" t="s">
        <v>117</v>
      </c>
      <c r="BC166" t="s">
        <v>117</v>
      </c>
      <c r="BD166" t="s">
        <v>117</v>
      </c>
    </row>
    <row r="167" spans="1:56" x14ac:dyDescent="0.3">
      <c r="A167" s="10" t="s">
        <v>117</v>
      </c>
      <c r="B167" s="10" t="s">
        <v>117</v>
      </c>
      <c r="C167" t="s">
        <v>117</v>
      </c>
      <c r="D167" t="s">
        <v>117</v>
      </c>
      <c r="E167" t="s">
        <v>117</v>
      </c>
      <c r="F167" t="s">
        <v>117</v>
      </c>
      <c r="G167" s="40" t="s">
        <v>117</v>
      </c>
      <c r="H167" s="10" t="s">
        <v>117</v>
      </c>
      <c r="I167" s="10" t="s">
        <v>117</v>
      </c>
      <c r="J167" s="4" t="s">
        <v>117</v>
      </c>
      <c r="U167" s="10"/>
      <c r="V167" s="17" t="s">
        <v>117</v>
      </c>
      <c r="W167" t="s">
        <v>117</v>
      </c>
      <c r="X167" t="s">
        <v>117</v>
      </c>
      <c r="Y167" t="s">
        <v>117</v>
      </c>
      <c r="Z167" t="s">
        <v>117</v>
      </c>
      <c r="AA167" t="s">
        <v>117</v>
      </c>
      <c r="AB167" t="s">
        <v>117</v>
      </c>
      <c r="AC167" t="s">
        <v>117</v>
      </c>
      <c r="AE167" t="s">
        <v>117</v>
      </c>
      <c r="AH167" s="8" t="s">
        <v>117</v>
      </c>
      <c r="AI167" t="s">
        <v>117</v>
      </c>
      <c r="AJ167" t="s">
        <v>117</v>
      </c>
      <c r="AK167" t="e">
        <f>AI167+AJ167</f>
        <v>#VALUE!</v>
      </c>
      <c r="AL167" t="e">
        <f xml:space="preserve"> 1508.06553301511 + 0.00210606006752809 * (AQ167*AR167*AS167) * (AA167 / 5) + 441</f>
        <v>#VALUE!</v>
      </c>
      <c r="AM167" s="8" t="s">
        <v>105</v>
      </c>
      <c r="AN167" t="s">
        <v>117</v>
      </c>
      <c r="AO167" t="s">
        <v>117</v>
      </c>
      <c r="AP167" s="17" t="s">
        <v>117</v>
      </c>
      <c r="AQ167" t="s">
        <v>117</v>
      </c>
      <c r="AR167" t="s">
        <v>117</v>
      </c>
      <c r="AS167" t="s">
        <v>117</v>
      </c>
      <c r="AT167" s="47" t="s">
        <v>8</v>
      </c>
      <c r="AU167" t="s">
        <v>117</v>
      </c>
      <c r="AV167" t="s">
        <v>117</v>
      </c>
      <c r="AW167" t="s">
        <v>117</v>
      </c>
      <c r="AX167" s="47" t="s">
        <v>8</v>
      </c>
      <c r="AY167" t="e">
        <f>AQ167-AU167</f>
        <v>#VALUE!</v>
      </c>
      <c r="AZ167" t="e">
        <f>AR167-AV167</f>
        <v>#VALUE!</v>
      </c>
      <c r="BA167" s="8" t="e">
        <f>AS167-AW167</f>
        <v>#VALUE!</v>
      </c>
      <c r="BB167" t="s">
        <v>117</v>
      </c>
      <c r="BC167" t="s">
        <v>117</v>
      </c>
      <c r="BD167" t="s">
        <v>117</v>
      </c>
    </row>
    <row r="168" spans="1:56" x14ac:dyDescent="0.3">
      <c r="A168" s="10" t="s">
        <v>117</v>
      </c>
      <c r="B168" s="10" t="s">
        <v>117</v>
      </c>
      <c r="C168" t="s">
        <v>117</v>
      </c>
      <c r="D168" t="s">
        <v>117</v>
      </c>
      <c r="E168" t="s">
        <v>117</v>
      </c>
      <c r="F168" t="s">
        <v>117</v>
      </c>
      <c r="G168" s="40" t="s">
        <v>117</v>
      </c>
      <c r="H168" s="10" t="s">
        <v>117</v>
      </c>
      <c r="I168" s="10" t="s">
        <v>117</v>
      </c>
      <c r="J168" s="4" t="s">
        <v>117</v>
      </c>
      <c r="U168" s="10"/>
      <c r="V168" s="17" t="s">
        <v>117</v>
      </c>
      <c r="W168" t="s">
        <v>117</v>
      </c>
      <c r="X168" t="s">
        <v>117</v>
      </c>
      <c r="Y168" t="s">
        <v>117</v>
      </c>
      <c r="Z168" t="s">
        <v>117</v>
      </c>
      <c r="AA168" t="s">
        <v>117</v>
      </c>
      <c r="AB168" t="s">
        <v>117</v>
      </c>
      <c r="AC168" t="s">
        <v>117</v>
      </c>
      <c r="AE168" t="s">
        <v>117</v>
      </c>
      <c r="AH168" s="8" t="s">
        <v>117</v>
      </c>
      <c r="AI168" t="s">
        <v>117</v>
      </c>
      <c r="AJ168" t="s">
        <v>117</v>
      </c>
      <c r="AK168" t="e">
        <f>AI168+AJ168</f>
        <v>#VALUE!</v>
      </c>
      <c r="AL168" t="e">
        <f xml:space="preserve"> 1508.06553301511 + 0.00210606006752809 * (AQ168*AR168*AS168) * (AA168 / 5) + 441</f>
        <v>#VALUE!</v>
      </c>
      <c r="AM168" s="8" t="s">
        <v>105</v>
      </c>
      <c r="AN168" t="s">
        <v>117</v>
      </c>
      <c r="AO168" t="s">
        <v>117</v>
      </c>
      <c r="AP168" s="17" t="s">
        <v>117</v>
      </c>
      <c r="AQ168" t="s">
        <v>117</v>
      </c>
      <c r="AR168" t="s">
        <v>117</v>
      </c>
      <c r="AS168" t="s">
        <v>117</v>
      </c>
      <c r="AT168" s="47" t="s">
        <v>8</v>
      </c>
      <c r="AU168" t="s">
        <v>117</v>
      </c>
      <c r="AV168" t="s">
        <v>117</v>
      </c>
      <c r="AW168" t="s">
        <v>117</v>
      </c>
      <c r="AX168" s="47" t="s">
        <v>8</v>
      </c>
      <c r="AY168" t="e">
        <f t="shared" ref="AY168:BA168" si="54">AQ168-AU168</f>
        <v>#VALUE!</v>
      </c>
      <c r="AZ168" t="e">
        <f t="shared" si="54"/>
        <v>#VALUE!</v>
      </c>
      <c r="BA168" s="8" t="e">
        <f t="shared" si="54"/>
        <v>#VALUE!</v>
      </c>
      <c r="BB168" t="s">
        <v>117</v>
      </c>
      <c r="BC168" t="s">
        <v>117</v>
      </c>
      <c r="BD168" t="s">
        <v>117</v>
      </c>
    </row>
    <row r="169" spans="1:56" s="33" customFormat="1" x14ac:dyDescent="0.3">
      <c r="A169" s="32"/>
      <c r="B169" s="32"/>
      <c r="C169"/>
      <c r="D169"/>
      <c r="E169"/>
      <c r="F169"/>
      <c r="G169" s="43"/>
      <c r="H169" s="32"/>
      <c r="I169" s="32"/>
      <c r="J169" s="34"/>
      <c r="U169" s="32"/>
      <c r="V169" s="35"/>
      <c r="W169"/>
      <c r="X169"/>
      <c r="Y169"/>
      <c r="Z169"/>
      <c r="AA169"/>
      <c r="AB169"/>
      <c r="AC169"/>
      <c r="AD169"/>
      <c r="AE169"/>
      <c r="AF169"/>
      <c r="AG169"/>
      <c r="AH169" s="8"/>
      <c r="AI169"/>
      <c r="AJ169"/>
      <c r="AK169"/>
      <c r="AL169"/>
      <c r="AM169" s="8"/>
      <c r="AN169"/>
      <c r="AO169"/>
      <c r="AP169" s="17"/>
      <c r="AQ169" s="62"/>
      <c r="AR169" s="62"/>
      <c r="AS169" s="62"/>
      <c r="AT169" s="47"/>
      <c r="AU169"/>
      <c r="AV169"/>
      <c r="AW169"/>
      <c r="AX169" s="47"/>
      <c r="BA169" s="36"/>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2024-02-03T15:39:33Z</dcterms:modified>
</cp:coreProperties>
</file>