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57118E0C-5EEB-4655-B269-6C17127E9581}" xr6:coauthVersionLast="47" xr6:coauthVersionMax="47" xr10:uidLastSave="{00000000-0000-0000-0000-000000000000}"/>
  <bookViews>
    <workbookView xWindow="-120" yWindow="-120" windowWidth="29040" windowHeight="164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93" i="1" l="1"/>
  <c r="AW93" i="1"/>
  <c r="AX93" i="1"/>
  <c r="AV92" i="1"/>
  <c r="AW92" i="1"/>
  <c r="AX92" i="1"/>
  <c r="AV91" i="1"/>
  <c r="AW91" i="1"/>
  <c r="AX91" i="1"/>
  <c r="AV90" i="1"/>
  <c r="AW90" i="1"/>
  <c r="AX90" i="1"/>
  <c r="AV89" i="1"/>
  <c r="AW89" i="1"/>
  <c r="AX89" i="1"/>
  <c r="AV88" i="1"/>
  <c r="AW88" i="1"/>
  <c r="AX88" i="1"/>
  <c r="AV87" i="1"/>
  <c r="AW87" i="1"/>
  <c r="AX87" i="1"/>
  <c r="AV86" i="1"/>
  <c r="AW86" i="1"/>
  <c r="AX86" i="1"/>
  <c r="AX94" i="1"/>
  <c r="AW94" i="1"/>
  <c r="AV94" i="1"/>
  <c r="AV85" i="1"/>
  <c r="AW85" i="1"/>
  <c r="AX85" i="1"/>
  <c r="AV84" i="1"/>
  <c r="AW84" i="1"/>
  <c r="AX84" i="1"/>
  <c r="AV83" i="1"/>
  <c r="AW83" i="1"/>
  <c r="AX83" i="1"/>
  <c r="AV81" i="1"/>
  <c r="AW81" i="1"/>
  <c r="AX81" i="1"/>
  <c r="AX80" i="1"/>
  <c r="AW80" i="1"/>
  <c r="AV80" i="1"/>
  <c r="AX79" i="1"/>
  <c r="AW79" i="1"/>
  <c r="AV79" i="1"/>
  <c r="AW76" i="1"/>
  <c r="AX76" i="1"/>
  <c r="AV76" i="1"/>
  <c r="AX75" i="1"/>
  <c r="AW75" i="1"/>
  <c r="AV75" i="1"/>
  <c r="AV82" i="1"/>
  <c r="AW82" i="1"/>
  <c r="AX82" i="1"/>
  <c r="AV74" i="1"/>
  <c r="AW74" i="1"/>
  <c r="AX74" i="1"/>
  <c r="AV66" i="1"/>
  <c r="AW66" i="1"/>
  <c r="AX66" i="1"/>
  <c r="AV67" i="1"/>
  <c r="AW67" i="1"/>
  <c r="AX67" i="1"/>
  <c r="AV68" i="1"/>
  <c r="AW68" i="1"/>
  <c r="AX68" i="1"/>
  <c r="AV69" i="1"/>
  <c r="AW69" i="1"/>
  <c r="AX69" i="1"/>
  <c r="AV71" i="1"/>
  <c r="AW71" i="1"/>
  <c r="AX71" i="1"/>
  <c r="AV72" i="1"/>
  <c r="AW72" i="1"/>
  <c r="AX72" i="1"/>
  <c r="AW65" i="1"/>
  <c r="AX65" i="1"/>
  <c r="AV65" i="1"/>
  <c r="AO73" i="1"/>
  <c r="AW73" i="1" s="1"/>
  <c r="AP73" i="1"/>
  <c r="AX73" i="1" s="1"/>
  <c r="AN73" i="1"/>
  <c r="AV73" i="1" s="1"/>
  <c r="AT70" i="1"/>
  <c r="AX70" i="1" s="1"/>
  <c r="AS70" i="1"/>
  <c r="AW70" i="1" s="1"/>
  <c r="AR70" i="1"/>
  <c r="AV70" i="1" s="1"/>
  <c r="AT64" i="1"/>
  <c r="AS64" i="1"/>
  <c r="AR64" i="1"/>
  <c r="AI64" i="1"/>
  <c r="AH46" i="1"/>
  <c r="AH44" i="1"/>
  <c r="AH63" i="1"/>
  <c r="AH62" i="1"/>
  <c r="AH61" i="1"/>
  <c r="AH60" i="1"/>
  <c r="AH59" i="1"/>
  <c r="AH58" i="1"/>
  <c r="AH57" i="1"/>
  <c r="AH56" i="1"/>
  <c r="AH55" i="1"/>
  <c r="AH54" i="1"/>
  <c r="AH53" i="1"/>
  <c r="AH52" i="1"/>
  <c r="AH51" i="1"/>
  <c r="AH50" i="1"/>
  <c r="AH49" i="1"/>
  <c r="AH48" i="1"/>
  <c r="AH47" i="1"/>
  <c r="AH45" i="1"/>
  <c r="AH31" i="1"/>
  <c r="AH30" i="1"/>
  <c r="AH29" i="1"/>
  <c r="AH27" i="1"/>
  <c r="AH24" i="1"/>
  <c r="AH23" i="1"/>
  <c r="AH22" i="1"/>
  <c r="AH21" i="1"/>
  <c r="AH20" i="1"/>
  <c r="AH19" i="1"/>
  <c r="AH18" i="1"/>
  <c r="AH17" i="1"/>
  <c r="AH16" i="1"/>
  <c r="AH15" i="1"/>
  <c r="AH12" i="1"/>
  <c r="AH3" i="1"/>
  <c r="AR48" i="1"/>
  <c r="AS48" i="1"/>
  <c r="AT48" i="1"/>
  <c r="AR49" i="1"/>
  <c r="AS49" i="1"/>
  <c r="AT49" i="1"/>
  <c r="AR50" i="1"/>
  <c r="AS50" i="1"/>
  <c r="AT50" i="1"/>
  <c r="AR51" i="1"/>
  <c r="AS51" i="1"/>
  <c r="AT51" i="1"/>
  <c r="AR52" i="1"/>
  <c r="AS52" i="1"/>
  <c r="AT52" i="1"/>
  <c r="AR53" i="1"/>
  <c r="AS53" i="1"/>
  <c r="AT53" i="1"/>
  <c r="AR54" i="1"/>
  <c r="AS54" i="1"/>
  <c r="AT54" i="1"/>
  <c r="AR55" i="1"/>
  <c r="AS55" i="1"/>
  <c r="AT55" i="1"/>
  <c r="AR56" i="1"/>
  <c r="AS56" i="1"/>
  <c r="AT56" i="1"/>
  <c r="AR57" i="1"/>
  <c r="AS57" i="1"/>
  <c r="AT57" i="1"/>
  <c r="AR58" i="1"/>
  <c r="AS58" i="1"/>
  <c r="AT58" i="1"/>
  <c r="AR59" i="1"/>
  <c r="AS59" i="1"/>
  <c r="AT59" i="1"/>
  <c r="AR60" i="1"/>
  <c r="AS60" i="1"/>
  <c r="AT60" i="1"/>
  <c r="AR61" i="1"/>
  <c r="AS61" i="1"/>
  <c r="AT61" i="1"/>
  <c r="AR62" i="1"/>
  <c r="AS62" i="1"/>
  <c r="AT62" i="1"/>
  <c r="AR63" i="1"/>
  <c r="AS63" i="1"/>
  <c r="AT63" i="1"/>
  <c r="AT47" i="1"/>
  <c r="AS47" i="1"/>
  <c r="AR47" i="1"/>
  <c r="X63" i="1"/>
  <c r="AI63" i="1" s="1"/>
  <c r="X62" i="1"/>
  <c r="AI62" i="1" s="1"/>
  <c r="X61" i="1"/>
  <c r="AI61" i="1" s="1"/>
  <c r="X60" i="1"/>
  <c r="AI60" i="1" s="1"/>
  <c r="X59" i="1"/>
  <c r="AI59" i="1" s="1"/>
  <c r="X58" i="1"/>
  <c r="AI58" i="1" s="1"/>
  <c r="X57" i="1"/>
  <c r="AI57" i="1" s="1"/>
  <c r="X56" i="1"/>
  <c r="AI56" i="1" s="1"/>
  <c r="X55" i="1"/>
  <c r="AI55" i="1" s="1"/>
  <c r="X54" i="1"/>
  <c r="AI54" i="1" s="1"/>
  <c r="X53" i="1"/>
  <c r="AI53" i="1" s="1"/>
  <c r="X52" i="1"/>
  <c r="AI52" i="1" s="1"/>
  <c r="X51" i="1"/>
  <c r="AI51" i="1" s="1"/>
  <c r="X50" i="1"/>
  <c r="AI50" i="1" s="1"/>
  <c r="X49" i="1"/>
  <c r="AI49" i="1" s="1"/>
  <c r="X48" i="1"/>
  <c r="AI48" i="1" s="1"/>
  <c r="X47" i="1"/>
  <c r="AI47" i="1" s="1"/>
  <c r="AT46" i="1"/>
  <c r="AS46" i="1"/>
  <c r="AR46" i="1"/>
  <c r="X46" i="1"/>
  <c r="AI46" i="1" s="1"/>
  <c r="X32" i="1"/>
  <c r="X2" i="1"/>
  <c r="X45" i="1"/>
  <c r="AI45" i="1" s="1"/>
  <c r="AR45" i="1"/>
  <c r="AS45" i="1"/>
  <c r="AT45" i="1"/>
  <c r="X43" i="1"/>
  <c r="AI43" i="1" s="1"/>
  <c r="AR43" i="1"/>
  <c r="AS43" i="1"/>
  <c r="AT43" i="1"/>
  <c r="X44" i="1"/>
  <c r="AI44" i="1" s="1"/>
  <c r="AR44" i="1"/>
  <c r="AS44" i="1"/>
  <c r="AT44" i="1"/>
  <c r="X42" i="1"/>
  <c r="AI42" i="1" s="1"/>
  <c r="AR42" i="1"/>
  <c r="AS42" i="1"/>
  <c r="AT42" i="1"/>
  <c r="X40" i="1"/>
  <c r="AI40" i="1" s="1"/>
  <c r="AR40" i="1"/>
  <c r="AS40" i="1"/>
  <c r="AT40" i="1"/>
  <c r="X41" i="1"/>
  <c r="AI41" i="1" s="1"/>
  <c r="AR41" i="1"/>
  <c r="AS41" i="1"/>
  <c r="AT41" i="1"/>
  <c r="X39" i="1"/>
  <c r="AI39" i="1" s="1"/>
  <c r="AR39" i="1"/>
  <c r="AS39" i="1"/>
  <c r="AT39" i="1"/>
  <c r="X38" i="1"/>
  <c r="AI38" i="1" s="1"/>
  <c r="AR38" i="1"/>
  <c r="AS38" i="1"/>
  <c r="AT38" i="1"/>
  <c r="X37" i="1"/>
  <c r="AI37" i="1" s="1"/>
  <c r="AR37" i="1"/>
  <c r="AS37" i="1"/>
  <c r="AT37" i="1"/>
  <c r="AR36" i="1"/>
  <c r="AS36" i="1"/>
  <c r="AT36" i="1"/>
  <c r="X36" i="1"/>
  <c r="AI36" i="1" s="1"/>
  <c r="X35" i="1"/>
  <c r="AI35" i="1" s="1"/>
  <c r="AR35" i="1"/>
  <c r="AS35" i="1"/>
  <c r="AT35" i="1"/>
  <c r="AT34" i="1"/>
  <c r="AS34" i="1"/>
  <c r="AR34" i="1"/>
  <c r="AT33" i="1"/>
  <c r="AS33" i="1"/>
  <c r="AR33" i="1"/>
  <c r="AT32" i="1"/>
  <c r="AS32" i="1"/>
  <c r="AR32" i="1"/>
  <c r="AT31" i="1"/>
  <c r="AS31" i="1"/>
  <c r="AR31" i="1"/>
  <c r="AT30" i="1"/>
  <c r="AS30" i="1"/>
  <c r="AR30" i="1"/>
  <c r="X34" i="1"/>
  <c r="AI34" i="1" s="1"/>
  <c r="X33" i="1"/>
  <c r="X31" i="1"/>
  <c r="X30" i="1"/>
  <c r="X29" i="1"/>
  <c r="X28" i="1"/>
  <c r="X27" i="1"/>
  <c r="X16" i="1"/>
  <c r="X4" i="1"/>
  <c r="X24" i="1"/>
  <c r="X23" i="1"/>
  <c r="X22" i="1"/>
  <c r="X21" i="1"/>
  <c r="X20" i="1"/>
  <c r="X19" i="1"/>
  <c r="X18" i="1"/>
  <c r="X17" i="1"/>
  <c r="X15" i="1"/>
  <c r="X14" i="1"/>
  <c r="X13" i="1"/>
  <c r="X12" i="1"/>
  <c r="X11" i="1"/>
  <c r="X10" i="1"/>
  <c r="X9" i="1"/>
  <c r="X8" i="1"/>
  <c r="X7" i="1"/>
  <c r="X6" i="1"/>
  <c r="X5" i="1"/>
  <c r="X3" i="1"/>
  <c r="AI33" i="1"/>
  <c r="AI32" i="1"/>
  <c r="AI31" i="1"/>
  <c r="AI30" i="1"/>
  <c r="AI29" i="1"/>
  <c r="AR29" i="1"/>
  <c r="AS29" i="1"/>
  <c r="AT29" i="1"/>
  <c r="AI28" i="1"/>
  <c r="AR28" i="1"/>
  <c r="AS28" i="1"/>
  <c r="AT28" i="1"/>
  <c r="AI27" i="1"/>
  <c r="AR27" i="1"/>
  <c r="AS27" i="1"/>
  <c r="AT27" i="1"/>
  <c r="AP9" i="1"/>
  <c r="AT9" i="1" s="1"/>
  <c r="AO9" i="1"/>
  <c r="AS9" i="1" s="1"/>
  <c r="AN9" i="1"/>
  <c r="AR9" i="1" s="1"/>
</calcChain>
</file>

<file path=xl/sharedStrings.xml><?xml version="1.0" encoding="utf-8"?>
<sst xmlns="http://schemas.openxmlformats.org/spreadsheetml/2006/main" count="2424" uniqueCount="408">
  <si>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</si>
  <si>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</si>
  <si>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</si>
  <si>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</si>
  <si>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</si>
  <si>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</si>
  <si>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</si>
  <si>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</si>
  <si>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</si>
  <si>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</si>
  <si>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</si>
  <si>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</si>
  <si>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</si>
  <si>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</si>
  <si>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</si>
  <si>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</si>
  <si>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</si>
  <si>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</si>
  <si>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</si>
  <si>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</si>
  <si>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</si>
  <si>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</si>
  <si>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</si>
  <si>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</si>
  <si>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</si>
  <si>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</si>
  <si>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</si>
  <si>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</si>
  <si>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</si>
  <si>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</si>
  <si>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</si>
  <si>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</si>
  <si>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</si>
  <si>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</si>
  <si>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</si>
  <si>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</si>
  <si>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</si>
  <si>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</si>
  <si>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</si>
  <si>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</si>
  <si>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</si>
  <si>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</si>
  <si>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</si>
  <si>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</si>
  <si>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</si>
  <si>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</si>
  <si>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</si>
  <si>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</si>
  <si>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</si>
  <si>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</si>
  <si>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</si>
  <si>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</si>
  <si>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</si>
  <si>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</si>
  <si>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</si>
  <si>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</si>
  <si>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</si>
  <si>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</si>
  <si>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</si>
  <si>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</si>
  <si>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</si>
  <si>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</si>
  <si>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</si>
  <si>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</si>
  <si>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</si>
  <si>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</si>
  <si>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</si>
  <si>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</si>
  <si>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</si>
  <si>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</si>
  <si>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</si>
  <si>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</si>
  <si>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</si>
  <si>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</si>
  <si>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</si>
  <si>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</si>
  <si>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</si>
  <si>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</si>
  <si>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</si>
  <si>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</si>
  <si>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</si>
  <si>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</si>
  <si>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</si>
  <si>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</si>
  <si>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</si>
  <si>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</si>
  <si>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</si>
  <si>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</si>
  <si>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</si>
  <si>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</si>
  <si>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</si>
  <si>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</si>
  <si>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</si>
  <si>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</si>
  <si>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</si>
  <si>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</si>
  <si>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</si>
  <si>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</si>
  <si>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</si>
  <si>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</si>
  <si>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</si>
  <si>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</si>
  <si>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</si>
  <si>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</si>
  <si>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</si>
  <si>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</si>
  <si>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</si>
  <si>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</si>
  <si>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</si>
  <si>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</si>
  <si>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</si>
  <si>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</si>
  <si>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</si>
  <si>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</si>
  <si>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</si>
  <si>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</si>
  <si>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</si>
  <si>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</si>
  <si>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</si>
  <si>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</si>
  <si>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</si>
  <si>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</si>
  <si>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</si>
  <si>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</si>
  <si>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</si>
  <si>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</si>
  <si>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</si>
  <si>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</si>
  <si>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</si>
  <si>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</si>
  <si>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</si>
  <si>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</si>
  <si>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</si>
  <si>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</si>
  <si>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</si>
  <si>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</si>
  <si>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</si>
  <si>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</si>
  <si>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</si>
  <si>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</si>
  <si>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</si>
  <si>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</si>
  <si>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</si>
  <si>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</si>
  <si>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</si>
  <si>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</si>
  <si>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</si>
  <si>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</si>
  <si>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</si>
  <si>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</si>
  <si>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</si>
  <si>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</si>
  <si>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</si>
  <si>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</si>
  <si>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</si>
  <si>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</si>
  <si>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</si>
  <si>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</si>
  <si>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</si>
  <si>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</si>
  <si>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</si>
  <si>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</si>
  <si>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</si>
  <si>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</si>
  <si>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</si>
  <si>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</si>
  <si>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</si>
  <si>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</si>
  <si>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</si>
  <si>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</si>
  <si>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</si>
  <si>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</si>
  <si>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</si>
  <si>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</si>
  <si>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</si>
  <si>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</si>
  <si>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</si>
  <si>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</si>
  <si>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</si>
  <si>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</si>
  <si>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</si>
  <si>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</si>
  <si>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</si>
  <si>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</si>
  <si>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</si>
  <si>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</si>
  <si>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</si>
  <si>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</si>
  <si>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</si>
  <si>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</si>
  <si>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</si>
  <si>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</si>
  <si>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</si>
  <si>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</si>
  <si>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</si>
  <si>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</si>
  <si>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</si>
  <si>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</si>
  <si>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</si>
  <si>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</si>
  <si>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</si>
  <si>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</si>
  <si>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</si>
  <si>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</si>
  <si>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</si>
  <si>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</si>
  <si>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</si>
  <si>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</si>
  <si>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</si>
  <si>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</si>
  <si>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</si>
  <si>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</si>
  <si>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</si>
  <si>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</si>
  <si>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</si>
  <si>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</si>
  <si>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</si>
  <si>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</si>
  <si>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</si>
  <si>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</si>
  <si>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</si>
  <si>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</si>
  <si>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</si>
  <si>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</si>
  <si>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</si>
  <si>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</si>
  <si>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</si>
  <si>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</si>
  <si>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</si>
  <si>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</si>
  <si>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</si>
  <si>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</si>
  <si>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</si>
  <si>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</si>
  <si>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</si>
  <si>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</si>
  <si>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</si>
  <si>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</si>
  <si>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</si>
  <si>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</si>
  <si>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</si>
  <si>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</si>
  <si>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</si>
  <si>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</si>
  <si>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</si>
  <si>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</si>
  <si>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</si>
  <si>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</si>
  <si>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</si>
  <si>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</si>
  <si>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</si>
  <si>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</si>
  <si>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</si>
  <si>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</si>
  <si>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</si>
  <si>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</si>
  <si>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</si>
  <si>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</si>
  <si>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</si>
  <si>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</si>
  <si>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</si>
  <si>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</si>
  <si>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</si>
  <si>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</si>
  <si>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</si>
  <si>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</si>
  <si>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</si>
  <si>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</si>
  <si>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</si>
  <si>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</si>
  <si>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</si>
  <si>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</si>
  <si>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</si>
  <si>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</si>
  <si>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</si>
  <si>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</si>
  <si>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</si>
  <si>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</si>
  <si>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</si>
  <si>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</si>
  <si>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</si>
  <si>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predict3dunet</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</si>
  <si>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</si>
  <si>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</si>
  <si>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</si>
  <si>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</si>
  <si>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</si>
  <si>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</si>
  <si>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</si>
  <si>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</si>
  <si>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</si>
  <si>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</si>
  <si>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</si>
  <si>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</si>
  <si>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</si>
  <si>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</si>
  <si>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</si>
  <si>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</si>
  <si>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</si>
  <si>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</si>
  <si>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</si>
  <si>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</si>
  <si>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</si>
  <si>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</si>
  <si>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</si>
  <si>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</si>
  <si>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</si>
  <si>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</si>
  <si>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</si>
  <si>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</si>
  <si>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</si>
  <si>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</si>
  <si>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</si>
  <si>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</si>
  <si>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</si>
  <si>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</si>
  <si>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</si>
  <si>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</si>
  <si>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</si>
  <si>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</si>
  <si>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</si>
  <si>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</si>
  <si>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</si>
  <si>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</si>
  <si>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</si>
  <si>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</si>
  <si>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</si>
  <si>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</si>
  <si>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</si>
  <si>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</si>
  <si>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</si>
  <si>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</si>
  <si>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</si>
  <si>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</si>
  <si>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</si>
  <si>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</si>
  <si>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</si>
  <si>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</si>
  <si>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</si>
  <si>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</si>
  <si>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</si>
  <si>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</si>
  <si>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</si>
  <si>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</si>
  <si>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</si>
  <si>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</si>
  <si>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</si>
  <si>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</si>
  <si>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</si>
  <si>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</si>
  <si>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</si>
  <si>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</si>
  <si>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</si>
  <si>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</si>
  <si>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</si>
  <si>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</si>
  <si>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</si>
  <si>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</si>
  <si>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</si>
  <si>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error, something about dictionaries</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</si>
  <si>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</si>
  <si>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</si>
  <si>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</si>
  <si>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</si>
  <si>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</si>
  <si>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</si>
  <si>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</si>
  <si>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</si>
  <si>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</si>
  <si>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</si>
  <si>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</si>
  <si>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</si>
  <si>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</si>
  <si>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</si>
  <si>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</si>
  <si>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</si>
  <si>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</si>
  <si>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</si>
  <si>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</si>
  <si>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</si>
  <si>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</si>
  <si>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</si>
  <si>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</si>
  <si>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</si>
  <si>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</si>
  <si>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</si>
  <si>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</si>
  <si>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</si>
  <si>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</si>
  <si>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</si>
  <si>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</si>
  <si>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</si>
  <si>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</si>
  <si>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</si>
  <si>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</si>
  <si>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</si>
  <si>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lookup (probably variable)</t>
  </si>
  <si>
    <t>5?</t>
  </si>
  <si>
    <t>1?</t>
  </si>
  <si>
    <t>6?</t>
  </si>
  <si>
    <t>8?</t>
  </si>
  <si>
    <t>16?</t>
  </si>
  <si>
    <t>uint16?</t>
  </si>
  <si>
    <t>uint8?</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</si>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</sst>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7">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s>
  <cellStyleXfs count="1">
    <xf numFmtId="0" fontId="0" fillId="0" borderId="0"/>
  </cellStyleXfs>
  <cellXfs count="44">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0" fillId="0" borderId="12"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4" fillId="0" borderId="8" xfId="0" applyFont="1" applyBorder="1" applyAlignment="1">
      <alignment vertical="center"/>
    </xf>
    <xf numFmtId="0" fontId="4" fillId="0" borderId="0" xfId="0" applyFont="1" applyAlignment="1">
      <alignment vertical="center"/>
    </xf>
    <xf numFmtId="0" fontId="1" fillId="0" borderId="2" xfId="0" applyFont="1" applyBorder="1"/>
    <xf numFmtId="0" fontId="4" fillId="0" borderId="0" xfId="0" applyFont="1"/>
    <xf numFmtId="0" fontId="1" fillId="0" borderId="8" xfId="0" applyFont="1" applyBorder="1"/>
    <xf numFmtId="0" fontId="1"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C94"/>
  <sheetViews>
    <sheetView tabSelected="1" topLeftCell="BB58" zoomScaleNormal="100" workbookViewId="0">
      <selection activeCell="BC93" sqref="BC93"/>
    </sheetView>
  </sheetViews>
  <sheetFormatPr defaultRowHeight="15" outlineLevelCol="1" x14ac:dyDescent="0.25"/>
  <cols>
    <col min="1" max="1" width="23.85546875" customWidth="1"/>
    <col min="2" max="2" width="15.140625" customWidth="1"/>
    <col min="3" max="3" width="25.42578125" hidden="1" customWidth="1" outlineLevel="1"/>
    <col min="4" max="4" width="15.7109375" hidden="1" customWidth="1" outlineLevel="1"/>
    <col min="5" max="5" width="64.5703125" hidden="1" customWidth="1" outlineLevel="1"/>
    <col min="6" max="6" width="14.5703125" style="6" hidden="1" customWidth="1" outlineLevel="1"/>
    <col min="7" max="7" width="8.5703125" hidden="1" customWidth="1" outlineLevel="1"/>
    <col min="8" max="8" width="30.7109375" hidden="1" customWidth="1" outlineLevel="1"/>
    <col min="9" max="9" width="9.42578125" hidden="1" customWidth="1" outlineLevel="1"/>
    <col min="10" max="10" width="33" customWidth="1" collapsed="1"/>
    <col min="11" max="17" width="9.140625" hidden="1" customWidth="1" outlineLevel="1"/>
    <col min="18" max="18" width="9.140625" style="20" collapsed="1"/>
    <col min="19" max="19" width="12.85546875" hidden="1" customWidth="1" outlineLevel="1"/>
    <col min="20" max="20" width="9.140625" hidden="1" customWidth="1" outlineLevel="1"/>
    <col min="21" max="21" width="9.140625" collapsed="1"/>
    <col min="22" max="22" width="6.7109375" hidden="1" customWidth="1" outlineLevel="1"/>
    <col min="23" max="23" width="5.140625" hidden="1" customWidth="1" outlineLevel="1"/>
    <col min="24" max="24" width="11.140625" hidden="1" customWidth="1" outlineLevel="1"/>
    <col min="25" max="25" width="6" hidden="1" customWidth="1" outlineLevel="1"/>
    <col min="26" max="26" width="14.28515625" hidden="1" customWidth="1" outlineLevel="1"/>
    <col min="27" max="27" width="9.5703125" hidden="1" customWidth="1" outlineLevel="1"/>
    <col min="28" max="28" width="9" hidden="1" customWidth="1" outlineLevel="1"/>
    <col min="29" max="29" width="9.42578125" hidden="1" customWidth="1" outlineLevel="1"/>
    <col min="30" max="30" width="9.85546875" hidden="1" customWidth="1" outlineLevel="1"/>
    <col min="31" max="31" width="9.7109375" style="10" hidden="1" customWidth="1" outlineLevel="1"/>
    <col min="32" max="32" width="16.7109375" customWidth="1" collapsed="1"/>
    <col min="33" max="34" width="14.85546875" customWidth="1"/>
    <col min="35" max="35" width="21" customWidth="1"/>
    <col min="36" max="36" width="26.28515625" style="10" hidden="1" customWidth="1" outlineLevel="1"/>
    <col min="37" max="37" width="8.85546875" customWidth="1" collapsed="1"/>
    <col min="38" max="38" width="8.85546875" customWidth="1"/>
    <col min="39" max="39" width="8.85546875" style="20" customWidth="1"/>
    <col min="40" max="40" width="5.28515625" customWidth="1"/>
    <col min="41" max="41" width="6.140625" customWidth="1"/>
    <col min="42" max="42" width="5" customWidth="1"/>
    <col min="43" max="43" width="5" style="20" customWidth="1"/>
    <col min="44" max="44" width="6.140625" customWidth="1"/>
    <col min="45" max="45" width="6.5703125" customWidth="1"/>
    <col min="46" max="46" width="5" customWidth="1"/>
    <col min="47" max="47" width="6" style="20" customWidth="1"/>
    <col min="48" max="49" width="6" customWidth="1"/>
    <col min="50" max="50" width="6" style="10" customWidth="1"/>
    <col min="51" max="51" width="74.85546875" customWidth="1" outlineLevel="1"/>
    <col min="52" max="52" width="74.42578125" customWidth="1" outlineLevel="1"/>
    <col min="53" max="53" width="5.140625" customWidth="1"/>
    <col min="54" max="54" width="135.28515625" customWidth="1" outlineLevel="1"/>
    <col min="55" max="55" width="206" customWidth="1" outlineLevel="1"/>
    <col min="56" max="56" width="20.140625" bestFit="1" customWidth="1"/>
    <col min="57" max="57" width="14.28515625" bestFit="1" customWidth="1"/>
    <col min="58" max="58" width="20.28515625" bestFit="1" customWidth="1"/>
    <col min="59" max="59" width="12.7109375" customWidth="1"/>
    <col min="60" max="60" width="12.140625" customWidth="1"/>
  </cols>
  <sheetData>
    <row r="1" spans="1:55" s="1" customFormat="1" x14ac:dyDescent="0.25">
      <c r="A1" s="1" t="s">
        <v>36</v>
      </c>
      <c r="B1" s="1" t="s">
        <v>122</v>
      </c>
      <c r="C1" s="1" t="s">
        <v>55</v>
      </c>
      <c r="D1" s="1" t="s">
        <v>67</v>
      </c>
      <c r="E1" s="1" t="s">
        <v>163</v>
      </c>
      <c r="F1" s="5" t="s">
        <v>73</v>
      </c>
      <c r="G1" s="1" t="s">
        <v>136</v>
      </c>
      <c r="H1" s="1" t="s">
        <v>138</v>
      </c>
      <c r="I1" s="1" t="s">
        <v>135</v>
      </c>
      <c r="J1" s="1" t="s">
        <v>137</v>
      </c>
      <c r="K1" s="1" t="s">
        <v>119</v>
      </c>
      <c r="L1" s="1" t="s">
        <v>266</v>
      </c>
      <c r="M1" s="1" t="s">
        <v>265</v>
      </c>
      <c r="N1" s="1" t="s">
        <v>118</v>
      </c>
      <c r="O1" s="1" t="s">
        <v>262</v>
      </c>
      <c r="P1" s="1" t="s">
        <v>263</v>
      </c>
      <c r="Q1" s="1" t="s">
        <v>264</v>
      </c>
      <c r="R1" s="19" t="s">
        <v>120</v>
      </c>
      <c r="S1" s="1" t="s">
        <v>69</v>
      </c>
      <c r="T1" s="1" t="s">
        <v>3</v>
      </c>
      <c r="U1" s="1" t="s">
        <v>4</v>
      </c>
      <c r="V1" s="1" t="s">
        <v>78</v>
      </c>
      <c r="W1" s="1" t="s">
        <v>79</v>
      </c>
      <c r="X1" s="1" t="s">
        <v>177</v>
      </c>
      <c r="Y1" s="1" t="s">
        <v>214</v>
      </c>
      <c r="Z1" s="1" t="s">
        <v>5</v>
      </c>
      <c r="AA1" s="1" t="s">
        <v>81</v>
      </c>
      <c r="AB1" s="1" t="s">
        <v>101</v>
      </c>
      <c r="AC1" s="1" t="s">
        <v>80</v>
      </c>
      <c r="AD1" s="1" t="s">
        <v>82</v>
      </c>
      <c r="AE1" s="26" t="s">
        <v>99</v>
      </c>
      <c r="AF1" s="1" t="s">
        <v>114</v>
      </c>
      <c r="AG1" s="1" t="s">
        <v>213</v>
      </c>
      <c r="AH1" s="1" t="s">
        <v>259</v>
      </c>
      <c r="AI1" s="1" t="s">
        <v>153</v>
      </c>
      <c r="AJ1" s="26" t="s">
        <v>37</v>
      </c>
      <c r="AK1" s="1" t="s">
        <v>11</v>
      </c>
      <c r="AL1" s="1" t="s">
        <v>12</v>
      </c>
      <c r="AM1" s="19" t="s">
        <v>13</v>
      </c>
      <c r="AN1" s="1" t="s">
        <v>0</v>
      </c>
      <c r="AO1" s="1" t="s">
        <v>1</v>
      </c>
      <c r="AP1" s="1" t="s">
        <v>2</v>
      </c>
      <c r="AQ1" s="19" t="s">
        <v>52</v>
      </c>
      <c r="AR1" s="1" t="s">
        <v>75</v>
      </c>
      <c r="AS1" s="1" t="s">
        <v>76</v>
      </c>
      <c r="AT1" s="1" t="s">
        <v>77</v>
      </c>
      <c r="AU1" s="19" t="s">
        <v>53</v>
      </c>
      <c r="AV1" s="1" t="s">
        <v>312</v>
      </c>
      <c r="AW1" s="1" t="s">
        <v>313</v>
      </c>
      <c r="AX1" s="26" t="s">
        <v>314</v>
      </c>
      <c r="AY1" s="1" t="s">
        <v>23</v>
      </c>
      <c r="AZ1" s="1" t="s">
        <v>22</v>
      </c>
      <c r="BA1" s="1" t="s">
        <v>154</v>
      </c>
      <c r="BB1" s="1" t="s">
        <v>155</v>
      </c>
      <c r="BC1" s="1" t="s">
        <v>289</v>
      </c>
    </row>
    <row r="2" spans="1:55" x14ac:dyDescent="0.25">
      <c r="A2" t="s">
        <v>128</v>
      </c>
      <c r="B2" t="s">
        <v>123</v>
      </c>
      <c r="C2" t="s">
        <v>130</v>
      </c>
      <c r="D2" t="s">
        <v>132</v>
      </c>
      <c r="E2" t="s">
        <v>133</v>
      </c>
      <c r="F2" s="6">
        <v>0</v>
      </c>
      <c r="G2">
        <v>0</v>
      </c>
      <c r="H2" t="s">
        <v>8</v>
      </c>
      <c r="I2">
        <v>1</v>
      </c>
      <c r="J2" t="s">
        <v>140</v>
      </c>
      <c r="K2" t="s">
        <v>8</v>
      </c>
      <c r="L2" t="s">
        <v>8</v>
      </c>
      <c r="M2" t="s">
        <v>8</v>
      </c>
      <c r="N2" t="s">
        <v>8</v>
      </c>
      <c r="O2" t="s">
        <v>8</v>
      </c>
      <c r="P2" t="s">
        <v>8</v>
      </c>
      <c r="Q2" t="s">
        <v>8</v>
      </c>
      <c r="R2" s="20">
        <v>0</v>
      </c>
      <c r="S2" t="s">
        <v>70</v>
      </c>
      <c r="T2">
        <v>5</v>
      </c>
      <c r="U2">
        <v>5</v>
      </c>
      <c r="V2">
        <v>3</v>
      </c>
      <c r="W2">
        <v>2</v>
      </c>
      <c r="X2">
        <f xml:space="preserve"> V2 + W2</f>
        <v>5</v>
      </c>
      <c r="Y2">
        <v>2</v>
      </c>
      <c r="Z2">
        <v>3</v>
      </c>
      <c r="AA2">
        <v>16</v>
      </c>
      <c r="AB2" t="s">
        <v>98</v>
      </c>
      <c r="AC2">
        <v>1</v>
      </c>
      <c r="AD2">
        <v>8</v>
      </c>
      <c r="AE2" s="10" t="s">
        <v>100</v>
      </c>
      <c r="AF2" t="s">
        <v>8</v>
      </c>
      <c r="AG2" s="13" t="s">
        <v>8</v>
      </c>
      <c r="AH2" t="s">
        <v>8</v>
      </c>
      <c r="AI2" s="13" t="s">
        <v>8</v>
      </c>
      <c r="AJ2" s="27" t="s">
        <v>8</v>
      </c>
      <c r="AK2" s="13">
        <v>125</v>
      </c>
      <c r="AL2" s="13">
        <v>1169</v>
      </c>
      <c r="AM2" s="23">
        <v>414</v>
      </c>
      <c r="AN2" s="13">
        <v>64</v>
      </c>
      <c r="AO2" s="13">
        <v>896</v>
      </c>
      <c r="AP2" s="13">
        <v>160</v>
      </c>
      <c r="AQ2" s="23" t="s">
        <v>48</v>
      </c>
      <c r="AR2" s="13">
        <v>32</v>
      </c>
      <c r="AS2" s="13">
        <v>128</v>
      </c>
      <c r="AT2" s="13">
        <v>80</v>
      </c>
      <c r="AU2" s="23" t="s">
        <v>48</v>
      </c>
      <c r="AV2" s="13"/>
      <c r="AW2" s="13"/>
      <c r="AX2" s="13"/>
      <c r="AY2" s="13" t="s">
        <v>267</v>
      </c>
      <c r="AZ2" s="13" t="s">
        <v>268</v>
      </c>
      <c r="BA2">
        <v>1</v>
      </c>
      <c r="BB2" t="s">
        <v>141</v>
      </c>
      <c r="BC2" t="s">
        <v>8</v>
      </c>
    </row>
    <row r="3" spans="1:55" x14ac:dyDescent="0.25">
      <c r="A3" t="s">
        <v>129</v>
      </c>
      <c r="B3" t="s">
        <v>123</v>
      </c>
      <c r="C3" t="s">
        <v>130</v>
      </c>
      <c r="D3" t="s">
        <v>132</v>
      </c>
      <c r="E3" t="s">
        <v>134</v>
      </c>
      <c r="F3" s="6">
        <v>0</v>
      </c>
      <c r="G3">
        <v>0</v>
      </c>
      <c r="H3" t="s">
        <v>8</v>
      </c>
      <c r="I3">
        <v>1</v>
      </c>
      <c r="J3" t="s">
        <v>144</v>
      </c>
      <c r="K3">
        <v>0</v>
      </c>
      <c r="L3">
        <v>0</v>
      </c>
      <c r="M3">
        <v>0</v>
      </c>
      <c r="N3">
        <v>1</v>
      </c>
      <c r="O3">
        <v>0</v>
      </c>
      <c r="P3" t="s">
        <v>8</v>
      </c>
      <c r="Q3" t="s">
        <v>8</v>
      </c>
      <c r="R3" s="20">
        <v>1</v>
      </c>
      <c r="S3" t="s">
        <v>70</v>
      </c>
      <c r="T3">
        <v>5</v>
      </c>
      <c r="U3">
        <v>5</v>
      </c>
      <c r="V3">
        <v>3</v>
      </c>
      <c r="W3">
        <v>2</v>
      </c>
      <c r="X3">
        <f t="shared" ref="X3:X24" si="0" xml:space="preserve"> V3 + W3</f>
        <v>5</v>
      </c>
      <c r="Y3">
        <v>2</v>
      </c>
      <c r="Z3">
        <v>3</v>
      </c>
      <c r="AA3">
        <v>16</v>
      </c>
      <c r="AB3" t="s">
        <v>98</v>
      </c>
      <c r="AC3">
        <v>1</v>
      </c>
      <c r="AD3">
        <v>8</v>
      </c>
      <c r="AE3" s="10" t="s">
        <v>100</v>
      </c>
      <c r="AF3">
        <v>20769</v>
      </c>
      <c r="AG3" s="13">
        <v>11731</v>
      </c>
      <c r="AH3">
        <f>AF3+AG3</f>
        <v>32500</v>
      </c>
      <c r="AI3" s="13" t="s">
        <v>8</v>
      </c>
      <c r="AJ3" s="27" t="s">
        <v>33</v>
      </c>
      <c r="AK3" s="13">
        <v>125</v>
      </c>
      <c r="AL3" s="13">
        <v>1169</v>
      </c>
      <c r="AM3" s="23">
        <v>414</v>
      </c>
      <c r="AN3" s="13">
        <v>64</v>
      </c>
      <c r="AO3" s="13">
        <v>896</v>
      </c>
      <c r="AP3" s="13">
        <v>160</v>
      </c>
      <c r="AQ3" s="23" t="s">
        <v>48</v>
      </c>
      <c r="AR3" s="13">
        <v>32</v>
      </c>
      <c r="AS3" s="13">
        <v>128</v>
      </c>
      <c r="AT3" s="13">
        <v>80</v>
      </c>
      <c r="AU3" s="23" t="s">
        <v>48</v>
      </c>
      <c r="AV3" s="13"/>
      <c r="AW3" s="13"/>
      <c r="AX3" s="27"/>
      <c r="AY3" s="13" t="s">
        <v>267</v>
      </c>
      <c r="AZ3" s="13" t="s">
        <v>268</v>
      </c>
      <c r="BA3">
        <v>0</v>
      </c>
      <c r="BB3" t="s">
        <v>8</v>
      </c>
      <c r="BC3" t="s">
        <v>8</v>
      </c>
    </row>
    <row r="4" spans="1:55" s="8" customFormat="1" ht="15.75" thickBot="1" x14ac:dyDescent="0.3">
      <c r="A4" s="8" t="s">
        <v>54</v>
      </c>
      <c r="B4" s="8" t="s">
        <v>123</v>
      </c>
      <c r="C4" s="8" t="s">
        <v>124</v>
      </c>
      <c r="D4" s="8" t="s">
        <v>131</v>
      </c>
      <c r="E4" s="8" t="s">
        <v>83</v>
      </c>
      <c r="F4" s="9">
        <v>0</v>
      </c>
      <c r="G4" s="8">
        <v>1</v>
      </c>
      <c r="H4" s="8" t="s">
        <v>83</v>
      </c>
      <c r="I4" s="8">
        <v>0</v>
      </c>
      <c r="J4" s="8" t="s">
        <v>8</v>
      </c>
      <c r="K4" s="8" t="s">
        <v>8</v>
      </c>
      <c r="L4" s="8" t="s">
        <v>8</v>
      </c>
      <c r="M4" s="8" t="s">
        <v>8</v>
      </c>
      <c r="N4" s="8" t="s">
        <v>8</v>
      </c>
      <c r="O4" s="8" t="s">
        <v>8</v>
      </c>
      <c r="P4" s="8" t="s">
        <v>8</v>
      </c>
      <c r="Q4" s="8" t="s">
        <v>8</v>
      </c>
      <c r="R4" s="21">
        <v>0</v>
      </c>
      <c r="S4" s="8" t="s">
        <v>70</v>
      </c>
      <c r="T4" s="8">
        <v>5</v>
      </c>
      <c r="U4" s="8">
        <v>5</v>
      </c>
      <c r="V4" s="8">
        <v>3</v>
      </c>
      <c r="W4" s="8">
        <v>2</v>
      </c>
      <c r="X4" s="8">
        <f t="shared" si="0"/>
        <v>5</v>
      </c>
      <c r="Y4" s="8">
        <v>2</v>
      </c>
      <c r="Z4" s="8">
        <v>3</v>
      </c>
      <c r="AA4" s="8">
        <v>16</v>
      </c>
      <c r="AB4" s="8" t="s">
        <v>98</v>
      </c>
      <c r="AC4" s="8">
        <v>1</v>
      </c>
      <c r="AD4" s="8">
        <v>8</v>
      </c>
      <c r="AE4" s="30" t="s">
        <v>100</v>
      </c>
      <c r="AF4" s="8">
        <v>-1</v>
      </c>
      <c r="AG4" s="16">
        <v>-1</v>
      </c>
      <c r="AH4" s="8">
        <v>32500</v>
      </c>
      <c r="AI4" s="16" t="s">
        <v>8</v>
      </c>
      <c r="AJ4" s="28" t="s">
        <v>33</v>
      </c>
      <c r="AK4" s="16">
        <v>125</v>
      </c>
      <c r="AL4" s="16">
        <v>1169</v>
      </c>
      <c r="AM4" s="24">
        <v>414</v>
      </c>
      <c r="AN4" s="16">
        <v>105</v>
      </c>
      <c r="AO4" s="16">
        <v>1149</v>
      </c>
      <c r="AP4" s="16">
        <v>394</v>
      </c>
      <c r="AQ4" s="24" t="s">
        <v>48</v>
      </c>
      <c r="AR4" s="16">
        <v>10</v>
      </c>
      <c r="AS4" s="16">
        <v>10</v>
      </c>
      <c r="AT4" s="16">
        <v>10</v>
      </c>
      <c r="AU4" s="24" t="s">
        <v>48</v>
      </c>
      <c r="AV4" s="16"/>
      <c r="AW4" s="16"/>
      <c r="AX4" s="28"/>
      <c r="AY4" s="16" t="s">
        <v>24</v>
      </c>
      <c r="AZ4" s="16" t="s">
        <v>15</v>
      </c>
      <c r="BA4" s="8">
        <v>0</v>
      </c>
      <c r="BB4" s="8" t="s">
        <v>8</v>
      </c>
      <c r="BC4" s="8" t="s">
        <v>8</v>
      </c>
    </row>
    <row r="5" spans="1:55" x14ac:dyDescent="0.25">
      <c r="A5" t="s">
        <v>6</v>
      </c>
      <c r="B5" t="s">
        <v>123</v>
      </c>
      <c r="C5" t="s">
        <v>125</v>
      </c>
      <c r="D5" t="s">
        <v>102</v>
      </c>
      <c r="E5" t="s">
        <v>83</v>
      </c>
      <c r="F5" s="6">
        <v>0</v>
      </c>
      <c r="G5">
        <v>1</v>
      </c>
      <c r="H5" t="s">
        <v>83</v>
      </c>
      <c r="I5" s="11">
        <v>0</v>
      </c>
      <c r="J5" t="s">
        <v>8</v>
      </c>
      <c r="K5" t="s">
        <v>8</v>
      </c>
      <c r="L5" t="s">
        <v>8</v>
      </c>
      <c r="M5" t="s">
        <v>8</v>
      </c>
      <c r="N5" t="s">
        <v>8</v>
      </c>
      <c r="O5" t="s">
        <v>8</v>
      </c>
      <c r="P5" t="s">
        <v>8</v>
      </c>
      <c r="Q5" t="s">
        <v>8</v>
      </c>
      <c r="R5" s="20">
        <v>0</v>
      </c>
      <c r="S5" t="s">
        <v>70</v>
      </c>
      <c r="T5">
        <v>5</v>
      </c>
      <c r="U5">
        <v>10</v>
      </c>
      <c r="V5">
        <v>3</v>
      </c>
      <c r="W5">
        <v>2</v>
      </c>
      <c r="X5">
        <f t="shared" si="0"/>
        <v>5</v>
      </c>
      <c r="Y5">
        <v>2</v>
      </c>
      <c r="Z5">
        <v>3</v>
      </c>
      <c r="AA5">
        <v>16</v>
      </c>
      <c r="AB5" t="s">
        <v>98</v>
      </c>
      <c r="AC5">
        <v>1</v>
      </c>
      <c r="AD5">
        <v>8</v>
      </c>
      <c r="AE5" s="10" t="s">
        <v>100</v>
      </c>
      <c r="AF5">
        <v>-1</v>
      </c>
      <c r="AG5" s="13">
        <v>-1</v>
      </c>
      <c r="AH5">
        <v>32500</v>
      </c>
      <c r="AI5" t="s">
        <v>8</v>
      </c>
      <c r="AJ5" s="10" t="s">
        <v>33</v>
      </c>
      <c r="AK5">
        <v>125</v>
      </c>
      <c r="AL5">
        <v>1169</v>
      </c>
      <c r="AM5" s="20">
        <v>414</v>
      </c>
      <c r="AN5">
        <v>100</v>
      </c>
      <c r="AO5">
        <v>1100</v>
      </c>
      <c r="AP5">
        <v>390</v>
      </c>
      <c r="AQ5" s="20" t="s">
        <v>48</v>
      </c>
      <c r="AR5">
        <v>10</v>
      </c>
      <c r="AS5">
        <v>10</v>
      </c>
      <c r="AT5">
        <v>10</v>
      </c>
      <c r="AU5" s="20" t="s">
        <v>48</v>
      </c>
      <c r="AY5" s="13" t="s">
        <v>24</v>
      </c>
      <c r="AZ5" s="13" t="s">
        <v>15</v>
      </c>
      <c r="BA5">
        <v>0</v>
      </c>
      <c r="BB5" t="s">
        <v>8</v>
      </c>
      <c r="BC5" t="s">
        <v>8</v>
      </c>
    </row>
    <row r="6" spans="1:55" x14ac:dyDescent="0.25">
      <c r="A6" t="s">
        <v>7</v>
      </c>
      <c r="B6" t="s">
        <v>123</v>
      </c>
      <c r="C6" t="s">
        <v>85</v>
      </c>
      <c r="D6" t="s">
        <v>47</v>
      </c>
      <c r="E6" t="s">
        <v>87</v>
      </c>
      <c r="F6" s="6">
        <v>0</v>
      </c>
      <c r="G6">
        <v>1</v>
      </c>
      <c r="H6" t="s">
        <v>191</v>
      </c>
      <c r="I6">
        <v>0</v>
      </c>
      <c r="J6" t="s">
        <v>8</v>
      </c>
      <c r="K6" t="s">
        <v>8</v>
      </c>
      <c r="L6" t="s">
        <v>8</v>
      </c>
      <c r="M6" t="s">
        <v>8</v>
      </c>
      <c r="N6" t="s">
        <v>8</v>
      </c>
      <c r="O6" t="s">
        <v>8</v>
      </c>
      <c r="P6" t="s">
        <v>8</v>
      </c>
      <c r="Q6" t="s">
        <v>8</v>
      </c>
      <c r="R6" s="20">
        <v>0</v>
      </c>
      <c r="S6" t="s">
        <v>70</v>
      </c>
      <c r="T6">
        <v>5</v>
      </c>
      <c r="U6" t="s">
        <v>8</v>
      </c>
      <c r="V6">
        <v>3</v>
      </c>
      <c r="W6">
        <v>2</v>
      </c>
      <c r="X6">
        <f t="shared" si="0"/>
        <v>5</v>
      </c>
      <c r="Y6">
        <v>2</v>
      </c>
      <c r="Z6">
        <v>3</v>
      </c>
      <c r="AA6">
        <v>16</v>
      </c>
      <c r="AB6" t="s">
        <v>98</v>
      </c>
      <c r="AC6">
        <v>1</v>
      </c>
      <c r="AD6">
        <v>8</v>
      </c>
      <c r="AE6" s="10" t="s">
        <v>100</v>
      </c>
      <c r="AF6" t="s">
        <v>8</v>
      </c>
      <c r="AG6" s="13" t="s">
        <v>8</v>
      </c>
      <c r="AH6">
        <v>32500</v>
      </c>
      <c r="AI6" t="s">
        <v>8</v>
      </c>
      <c r="AJ6" s="10" t="s">
        <v>33</v>
      </c>
      <c r="AK6">
        <v>125</v>
      </c>
      <c r="AL6">
        <v>1169</v>
      </c>
      <c r="AM6" s="20">
        <v>414</v>
      </c>
      <c r="AN6">
        <v>100</v>
      </c>
      <c r="AO6">
        <v>1100</v>
      </c>
      <c r="AP6">
        <v>390</v>
      </c>
      <c r="AQ6" s="20" t="s">
        <v>48</v>
      </c>
      <c r="AR6">
        <v>26</v>
      </c>
      <c r="AS6">
        <v>70</v>
      </c>
      <c r="AT6">
        <v>25</v>
      </c>
      <c r="AU6" s="20" t="s">
        <v>48</v>
      </c>
      <c r="AY6" t="s">
        <v>24</v>
      </c>
      <c r="AZ6" t="s">
        <v>10</v>
      </c>
      <c r="BA6">
        <v>1</v>
      </c>
      <c r="BB6" t="s">
        <v>14</v>
      </c>
      <c r="BC6" t="s">
        <v>8</v>
      </c>
    </row>
    <row r="7" spans="1:55" x14ac:dyDescent="0.25">
      <c r="A7" t="s">
        <v>16</v>
      </c>
      <c r="B7" t="s">
        <v>123</v>
      </c>
      <c r="C7" t="s">
        <v>86</v>
      </c>
      <c r="D7" t="s">
        <v>47</v>
      </c>
      <c r="E7" t="s">
        <v>87</v>
      </c>
      <c r="F7" s="6">
        <v>0</v>
      </c>
      <c r="G7">
        <v>1</v>
      </c>
      <c r="H7" t="s">
        <v>191</v>
      </c>
      <c r="I7">
        <v>0</v>
      </c>
      <c r="J7" t="s">
        <v>8</v>
      </c>
      <c r="K7" t="s">
        <v>8</v>
      </c>
      <c r="L7" t="s">
        <v>8</v>
      </c>
      <c r="M7" t="s">
        <v>8</v>
      </c>
      <c r="N7" t="s">
        <v>8</v>
      </c>
      <c r="O7" t="s">
        <v>8</v>
      </c>
      <c r="P7" t="s">
        <v>8</v>
      </c>
      <c r="Q7" t="s">
        <v>8</v>
      </c>
      <c r="R7" s="20">
        <v>0</v>
      </c>
      <c r="S7" t="s">
        <v>70</v>
      </c>
      <c r="T7">
        <v>5</v>
      </c>
      <c r="U7" t="s">
        <v>8</v>
      </c>
      <c r="V7">
        <v>3</v>
      </c>
      <c r="W7">
        <v>2</v>
      </c>
      <c r="X7">
        <f t="shared" si="0"/>
        <v>5</v>
      </c>
      <c r="Y7">
        <v>2</v>
      </c>
      <c r="Z7">
        <v>3</v>
      </c>
      <c r="AA7">
        <v>16</v>
      </c>
      <c r="AB7" t="s">
        <v>98</v>
      </c>
      <c r="AC7">
        <v>1</v>
      </c>
      <c r="AD7">
        <v>8</v>
      </c>
      <c r="AE7" s="10" t="s">
        <v>100</v>
      </c>
      <c r="AF7" t="s">
        <v>8</v>
      </c>
      <c r="AG7" s="13" t="s">
        <v>8</v>
      </c>
      <c r="AH7">
        <v>32500</v>
      </c>
      <c r="AI7" t="s">
        <v>8</v>
      </c>
      <c r="AJ7" s="10" t="s">
        <v>33</v>
      </c>
      <c r="AK7">
        <v>125</v>
      </c>
      <c r="AL7">
        <v>1169</v>
      </c>
      <c r="AM7" s="20">
        <v>414</v>
      </c>
      <c r="AN7">
        <v>100</v>
      </c>
      <c r="AO7">
        <v>1100</v>
      </c>
      <c r="AP7">
        <v>390</v>
      </c>
      <c r="AQ7" s="20" t="s">
        <v>48</v>
      </c>
      <c r="AR7">
        <v>25</v>
      </c>
      <c r="AS7">
        <v>69</v>
      </c>
      <c r="AT7">
        <v>24</v>
      </c>
      <c r="AU7" s="20" t="s">
        <v>48</v>
      </c>
      <c r="AY7" t="s">
        <v>24</v>
      </c>
      <c r="AZ7" t="s">
        <v>9</v>
      </c>
      <c r="BA7">
        <v>1</v>
      </c>
      <c r="BB7" t="s">
        <v>14</v>
      </c>
      <c r="BC7" t="s">
        <v>8</v>
      </c>
    </row>
    <row r="8" spans="1:55" x14ac:dyDescent="0.25">
      <c r="A8" t="s">
        <v>17</v>
      </c>
      <c r="B8" t="s">
        <v>123</v>
      </c>
      <c r="C8" t="s">
        <v>89</v>
      </c>
      <c r="D8" t="s">
        <v>48</v>
      </c>
      <c r="E8" t="s">
        <v>88</v>
      </c>
      <c r="F8" s="6">
        <v>0</v>
      </c>
      <c r="G8">
        <v>1</v>
      </c>
      <c r="H8" t="s">
        <v>83</v>
      </c>
      <c r="I8">
        <v>0</v>
      </c>
      <c r="J8" t="s">
        <v>8</v>
      </c>
      <c r="K8" t="s">
        <v>8</v>
      </c>
      <c r="L8" t="s">
        <v>8</v>
      </c>
      <c r="M8" t="s">
        <v>8</v>
      </c>
      <c r="N8" t="s">
        <v>8</v>
      </c>
      <c r="O8" t="s">
        <v>8</v>
      </c>
      <c r="P8" t="s">
        <v>8</v>
      </c>
      <c r="Q8" t="s">
        <v>8</v>
      </c>
      <c r="R8" s="20">
        <v>0</v>
      </c>
      <c r="S8" t="s">
        <v>70</v>
      </c>
      <c r="T8">
        <v>5</v>
      </c>
      <c r="U8">
        <v>5</v>
      </c>
      <c r="V8">
        <v>3</v>
      </c>
      <c r="W8">
        <v>2</v>
      </c>
      <c r="X8">
        <f t="shared" si="0"/>
        <v>5</v>
      </c>
      <c r="Y8">
        <v>2</v>
      </c>
      <c r="Z8">
        <v>3</v>
      </c>
      <c r="AA8">
        <v>16</v>
      </c>
      <c r="AB8" t="s">
        <v>98</v>
      </c>
      <c r="AC8">
        <v>1</v>
      </c>
      <c r="AD8">
        <v>8</v>
      </c>
      <c r="AE8" s="10" t="s">
        <v>100</v>
      </c>
      <c r="AF8">
        <v>-1</v>
      </c>
      <c r="AG8" s="13">
        <v>-1</v>
      </c>
      <c r="AH8">
        <v>32500</v>
      </c>
      <c r="AI8" t="s">
        <v>8</v>
      </c>
      <c r="AJ8" s="10" t="s">
        <v>33</v>
      </c>
      <c r="AK8">
        <v>125</v>
      </c>
      <c r="AL8">
        <v>1169</v>
      </c>
      <c r="AM8" s="20">
        <v>414</v>
      </c>
      <c r="AN8">
        <v>101</v>
      </c>
      <c r="AO8">
        <v>1009</v>
      </c>
      <c r="AP8">
        <v>400</v>
      </c>
      <c r="AQ8" s="20" t="s">
        <v>48</v>
      </c>
      <c r="AR8">
        <v>12</v>
      </c>
      <c r="AS8">
        <v>90</v>
      </c>
      <c r="AT8">
        <v>7</v>
      </c>
      <c r="AU8" s="20" t="s">
        <v>48</v>
      </c>
      <c r="AY8" t="s">
        <v>24</v>
      </c>
      <c r="AZ8" t="s">
        <v>15</v>
      </c>
      <c r="BA8">
        <v>1</v>
      </c>
      <c r="BB8" t="s">
        <v>21</v>
      </c>
      <c r="BC8" t="s">
        <v>8</v>
      </c>
    </row>
    <row r="9" spans="1:55" x14ac:dyDescent="0.25">
      <c r="A9" t="s">
        <v>18</v>
      </c>
      <c r="B9" t="s">
        <v>123</v>
      </c>
      <c r="C9" t="s">
        <v>125</v>
      </c>
      <c r="D9" t="s">
        <v>48</v>
      </c>
      <c r="E9" t="s">
        <v>84</v>
      </c>
      <c r="F9" s="6">
        <v>0</v>
      </c>
      <c r="G9">
        <v>1</v>
      </c>
      <c r="H9" t="s">
        <v>191</v>
      </c>
      <c r="I9">
        <v>0</v>
      </c>
      <c r="J9" t="s">
        <v>8</v>
      </c>
      <c r="K9" t="s">
        <v>8</v>
      </c>
      <c r="L9" t="s">
        <v>8</v>
      </c>
      <c r="M9" t="s">
        <v>8</v>
      </c>
      <c r="N9" t="s">
        <v>8</v>
      </c>
      <c r="O9" t="s">
        <v>8</v>
      </c>
      <c r="P9" t="s">
        <v>8</v>
      </c>
      <c r="Q9" t="s">
        <v>8</v>
      </c>
      <c r="R9" s="20">
        <v>0</v>
      </c>
      <c r="S9" t="s">
        <v>70</v>
      </c>
      <c r="T9">
        <v>5</v>
      </c>
      <c r="U9">
        <v>5</v>
      </c>
      <c r="V9">
        <v>3</v>
      </c>
      <c r="W9">
        <v>2</v>
      </c>
      <c r="X9">
        <f t="shared" si="0"/>
        <v>5</v>
      </c>
      <c r="Y9">
        <v>2</v>
      </c>
      <c r="Z9">
        <v>3</v>
      </c>
      <c r="AA9">
        <v>16</v>
      </c>
      <c r="AB9" t="s">
        <v>98</v>
      </c>
      <c r="AC9">
        <v>1</v>
      </c>
      <c r="AD9">
        <v>8</v>
      </c>
      <c r="AE9" s="10" t="s">
        <v>100</v>
      </c>
      <c r="AF9">
        <v>20319</v>
      </c>
      <c r="AG9" s="13">
        <v>12181</v>
      </c>
      <c r="AH9">
        <v>32500</v>
      </c>
      <c r="AI9" t="s">
        <v>8</v>
      </c>
      <c r="AJ9" s="10" t="s">
        <v>33</v>
      </c>
      <c r="AK9">
        <v>125</v>
      </c>
      <c r="AL9">
        <v>1169</v>
      </c>
      <c r="AM9" s="20">
        <v>414</v>
      </c>
      <c r="AN9">
        <f>AK9-50</f>
        <v>75</v>
      </c>
      <c r="AO9">
        <f>AL9-240</f>
        <v>929</v>
      </c>
      <c r="AP9">
        <f>AM9-110</f>
        <v>304</v>
      </c>
      <c r="AQ9" s="20" t="s">
        <v>48</v>
      </c>
      <c r="AR9">
        <f>(AK9-AN9)/2</f>
        <v>25</v>
      </c>
      <c r="AS9">
        <f>(AL9-AO9)/2</f>
        <v>120</v>
      </c>
      <c r="AT9">
        <f>(AM9-AP9)/2</f>
        <v>55</v>
      </c>
      <c r="AU9" s="20" t="s">
        <v>48</v>
      </c>
      <c r="AY9" t="s">
        <v>24</v>
      </c>
      <c r="AZ9" t="s">
        <v>15</v>
      </c>
      <c r="BA9">
        <v>1</v>
      </c>
      <c r="BB9" t="s">
        <v>25</v>
      </c>
      <c r="BC9" t="s">
        <v>8</v>
      </c>
    </row>
    <row r="10" spans="1:55" x14ac:dyDescent="0.25">
      <c r="A10" t="s">
        <v>19</v>
      </c>
      <c r="B10" t="s">
        <v>123</v>
      </c>
      <c r="C10" t="s">
        <v>91</v>
      </c>
      <c r="D10" t="s">
        <v>48</v>
      </c>
      <c r="E10" t="s">
        <v>84</v>
      </c>
      <c r="F10" s="6">
        <v>0</v>
      </c>
      <c r="G10">
        <v>1</v>
      </c>
      <c r="H10" t="s">
        <v>191</v>
      </c>
      <c r="I10">
        <v>0</v>
      </c>
      <c r="J10" t="s">
        <v>8</v>
      </c>
      <c r="K10" t="s">
        <v>8</v>
      </c>
      <c r="L10" t="s">
        <v>8</v>
      </c>
      <c r="M10" t="s">
        <v>8</v>
      </c>
      <c r="N10" t="s">
        <v>8</v>
      </c>
      <c r="O10" t="s">
        <v>8</v>
      </c>
      <c r="P10" t="s">
        <v>8</v>
      </c>
      <c r="Q10" t="s">
        <v>8</v>
      </c>
      <c r="R10" s="20">
        <v>0</v>
      </c>
      <c r="S10" t="s">
        <v>70</v>
      </c>
      <c r="T10">
        <v>5</v>
      </c>
      <c r="U10">
        <v>5</v>
      </c>
      <c r="V10">
        <v>3</v>
      </c>
      <c r="W10">
        <v>2</v>
      </c>
      <c r="X10">
        <f t="shared" si="0"/>
        <v>5</v>
      </c>
      <c r="Y10">
        <v>2</v>
      </c>
      <c r="Z10">
        <v>3</v>
      </c>
      <c r="AA10">
        <v>16</v>
      </c>
      <c r="AB10" t="s">
        <v>98</v>
      </c>
      <c r="AC10">
        <v>1</v>
      </c>
      <c r="AD10">
        <v>8</v>
      </c>
      <c r="AE10" s="10" t="s">
        <v>100</v>
      </c>
      <c r="AF10">
        <v>19417</v>
      </c>
      <c r="AG10" s="13">
        <v>13083</v>
      </c>
      <c r="AH10">
        <v>32500</v>
      </c>
      <c r="AI10" t="s">
        <v>8</v>
      </c>
      <c r="AJ10" s="10" t="s">
        <v>33</v>
      </c>
      <c r="AK10">
        <v>125</v>
      </c>
      <c r="AL10">
        <v>1169</v>
      </c>
      <c r="AM10" s="20">
        <v>414</v>
      </c>
      <c r="AN10">
        <v>72</v>
      </c>
      <c r="AO10">
        <v>928</v>
      </c>
      <c r="AP10">
        <v>304</v>
      </c>
      <c r="AQ10" s="20" t="s">
        <v>48</v>
      </c>
      <c r="AR10">
        <v>24</v>
      </c>
      <c r="AS10">
        <v>120</v>
      </c>
      <c r="AT10">
        <v>48</v>
      </c>
      <c r="AU10" s="20" t="s">
        <v>48</v>
      </c>
      <c r="AY10" t="s">
        <v>28</v>
      </c>
      <c r="AZ10" t="s">
        <v>72</v>
      </c>
      <c r="BA10">
        <v>1</v>
      </c>
      <c r="BB10" t="s">
        <v>25</v>
      </c>
      <c r="BC10" t="s">
        <v>26</v>
      </c>
    </row>
    <row r="11" spans="1:55" ht="15.75" customHeight="1" x14ac:dyDescent="0.25">
      <c r="A11" t="s">
        <v>20</v>
      </c>
      <c r="B11" t="s">
        <v>123</v>
      </c>
      <c r="C11" t="s">
        <v>96</v>
      </c>
      <c r="D11" t="s">
        <v>48</v>
      </c>
      <c r="E11" t="s">
        <v>88</v>
      </c>
      <c r="F11" s="6">
        <v>0</v>
      </c>
      <c r="G11">
        <v>1</v>
      </c>
      <c r="H11" t="s">
        <v>83</v>
      </c>
      <c r="I11">
        <v>0</v>
      </c>
      <c r="J11" t="s">
        <v>8</v>
      </c>
      <c r="K11" t="s">
        <v>8</v>
      </c>
      <c r="L11" t="s">
        <v>8</v>
      </c>
      <c r="M11" t="s">
        <v>8</v>
      </c>
      <c r="N11" t="s">
        <v>8</v>
      </c>
      <c r="O11" t="s">
        <v>8</v>
      </c>
      <c r="P11" t="s">
        <v>8</v>
      </c>
      <c r="Q11" t="s">
        <v>8</v>
      </c>
      <c r="R11" s="20">
        <v>0</v>
      </c>
      <c r="S11" t="s">
        <v>70</v>
      </c>
      <c r="T11">
        <v>5</v>
      </c>
      <c r="U11">
        <v>5</v>
      </c>
      <c r="V11">
        <v>3</v>
      </c>
      <c r="W11">
        <v>2</v>
      </c>
      <c r="X11">
        <f t="shared" si="0"/>
        <v>5</v>
      </c>
      <c r="Y11">
        <v>2</v>
      </c>
      <c r="Z11">
        <v>3</v>
      </c>
      <c r="AA11">
        <v>16</v>
      </c>
      <c r="AB11" t="s">
        <v>98</v>
      </c>
      <c r="AC11">
        <v>1</v>
      </c>
      <c r="AD11">
        <v>8</v>
      </c>
      <c r="AE11" s="10" t="s">
        <v>100</v>
      </c>
      <c r="AF11">
        <v>-1</v>
      </c>
      <c r="AG11" s="13">
        <v>-1</v>
      </c>
      <c r="AH11">
        <v>32500</v>
      </c>
      <c r="AI11" t="s">
        <v>8</v>
      </c>
      <c r="AJ11" s="10" t="s">
        <v>33</v>
      </c>
      <c r="AK11">
        <v>125</v>
      </c>
      <c r="AL11">
        <v>1169</v>
      </c>
      <c r="AM11" s="20">
        <v>414</v>
      </c>
      <c r="AN11">
        <v>64</v>
      </c>
      <c r="AO11">
        <v>928</v>
      </c>
      <c r="AP11">
        <v>304</v>
      </c>
      <c r="AQ11" s="20" t="s">
        <v>48</v>
      </c>
      <c r="AR11">
        <v>24</v>
      </c>
      <c r="AS11">
        <v>120</v>
      </c>
      <c r="AT11">
        <v>40</v>
      </c>
      <c r="AU11" s="20" t="s">
        <v>48</v>
      </c>
      <c r="AY11" t="s">
        <v>27</v>
      </c>
      <c r="AZ11" t="s">
        <v>29</v>
      </c>
      <c r="BA11">
        <v>1</v>
      </c>
      <c r="BB11" t="s">
        <v>30</v>
      </c>
      <c r="BC11" s="2" t="s">
        <v>32</v>
      </c>
    </row>
    <row r="12" spans="1:55" x14ac:dyDescent="0.25">
      <c r="A12" t="s">
        <v>31</v>
      </c>
      <c r="B12" t="s">
        <v>123</v>
      </c>
      <c r="C12" t="s">
        <v>97</v>
      </c>
      <c r="D12" t="s">
        <v>48</v>
      </c>
      <c r="E12" t="s">
        <v>48</v>
      </c>
      <c r="F12" s="6">
        <v>0</v>
      </c>
      <c r="G12">
        <v>0</v>
      </c>
      <c r="H12" t="s">
        <v>8</v>
      </c>
      <c r="I12">
        <v>1</v>
      </c>
      <c r="J12" t="s">
        <v>143</v>
      </c>
      <c r="K12">
        <v>0</v>
      </c>
      <c r="L12">
        <v>0</v>
      </c>
      <c r="M12">
        <v>0</v>
      </c>
      <c r="N12">
        <v>0</v>
      </c>
      <c r="O12">
        <v>0</v>
      </c>
      <c r="P12" t="s">
        <v>8</v>
      </c>
      <c r="Q12" t="s">
        <v>8</v>
      </c>
      <c r="R12" s="20">
        <v>1</v>
      </c>
      <c r="S12" t="s">
        <v>70</v>
      </c>
      <c r="T12">
        <v>5</v>
      </c>
      <c r="U12">
        <v>5</v>
      </c>
      <c r="V12">
        <v>3</v>
      </c>
      <c r="W12">
        <v>2</v>
      </c>
      <c r="X12">
        <f t="shared" si="0"/>
        <v>5</v>
      </c>
      <c r="Y12">
        <v>2</v>
      </c>
      <c r="Z12">
        <v>3</v>
      </c>
      <c r="AA12">
        <v>16</v>
      </c>
      <c r="AB12" t="s">
        <v>98</v>
      </c>
      <c r="AC12">
        <v>1</v>
      </c>
      <c r="AD12">
        <v>8</v>
      </c>
      <c r="AE12" s="10" t="s">
        <v>100</v>
      </c>
      <c r="AF12">
        <v>10135</v>
      </c>
      <c r="AG12" s="13">
        <v>22365</v>
      </c>
      <c r="AH12">
        <f>AF12+AG12</f>
        <v>32500</v>
      </c>
      <c r="AI12" t="s">
        <v>8</v>
      </c>
      <c r="AJ12" s="10" t="s">
        <v>33</v>
      </c>
      <c r="AK12">
        <v>125</v>
      </c>
      <c r="AL12">
        <v>1169</v>
      </c>
      <c r="AM12" s="20">
        <v>414</v>
      </c>
      <c r="AN12">
        <v>64</v>
      </c>
      <c r="AO12">
        <v>400</v>
      </c>
      <c r="AP12">
        <v>160</v>
      </c>
      <c r="AQ12" s="20" t="s">
        <v>48</v>
      </c>
      <c r="AR12">
        <v>24</v>
      </c>
      <c r="AS12">
        <v>376</v>
      </c>
      <c r="AT12">
        <v>120</v>
      </c>
      <c r="AU12" s="20" t="s">
        <v>48</v>
      </c>
      <c r="AY12" t="s">
        <v>27</v>
      </c>
      <c r="AZ12" t="s">
        <v>29</v>
      </c>
      <c r="BA12">
        <v>0</v>
      </c>
      <c r="BB12" t="s">
        <v>8</v>
      </c>
      <c r="BC12" t="s">
        <v>8</v>
      </c>
    </row>
    <row r="13" spans="1:55" x14ac:dyDescent="0.25">
      <c r="A13" t="s">
        <v>35</v>
      </c>
      <c r="B13" t="s">
        <v>123</v>
      </c>
      <c r="C13" t="s">
        <v>39</v>
      </c>
      <c r="D13" t="s">
        <v>92</v>
      </c>
      <c r="E13" t="s">
        <v>47</v>
      </c>
      <c r="F13" s="6">
        <v>0</v>
      </c>
      <c r="G13">
        <v>1</v>
      </c>
      <c r="H13" t="s">
        <v>191</v>
      </c>
      <c r="I13">
        <v>0</v>
      </c>
      <c r="J13" t="s">
        <v>8</v>
      </c>
      <c r="K13" t="s">
        <v>8</v>
      </c>
      <c r="L13" t="s">
        <v>8</v>
      </c>
      <c r="M13" t="s">
        <v>8</v>
      </c>
      <c r="N13" t="s">
        <v>8</v>
      </c>
      <c r="O13" t="s">
        <v>8</v>
      </c>
      <c r="P13" t="s">
        <v>8</v>
      </c>
      <c r="Q13" t="s">
        <v>8</v>
      </c>
      <c r="R13" s="20">
        <v>0</v>
      </c>
      <c r="S13" t="s">
        <v>70</v>
      </c>
      <c r="T13">
        <v>5</v>
      </c>
      <c r="U13">
        <v>5</v>
      </c>
      <c r="V13">
        <v>3</v>
      </c>
      <c r="W13">
        <v>2</v>
      </c>
      <c r="X13">
        <f t="shared" si="0"/>
        <v>5</v>
      </c>
      <c r="Y13">
        <v>2</v>
      </c>
      <c r="Z13">
        <v>3</v>
      </c>
      <c r="AA13">
        <v>16</v>
      </c>
      <c r="AB13" t="s">
        <v>98</v>
      </c>
      <c r="AC13">
        <v>1</v>
      </c>
      <c r="AD13">
        <v>8</v>
      </c>
      <c r="AE13" s="10" t="s">
        <v>100</v>
      </c>
      <c r="AF13" t="s">
        <v>8</v>
      </c>
      <c r="AG13" s="13" t="s">
        <v>8</v>
      </c>
      <c r="AH13">
        <v>32500</v>
      </c>
      <c r="AI13" t="s">
        <v>8</v>
      </c>
      <c r="AJ13" s="10" t="s">
        <v>33</v>
      </c>
      <c r="AK13">
        <v>125</v>
      </c>
      <c r="AL13">
        <v>1169</v>
      </c>
      <c r="AM13" s="20">
        <v>414</v>
      </c>
      <c r="AN13">
        <v>72</v>
      </c>
      <c r="AO13">
        <v>408</v>
      </c>
      <c r="AP13">
        <v>168</v>
      </c>
      <c r="AQ13" s="20" t="s">
        <v>48</v>
      </c>
      <c r="AR13">
        <v>24</v>
      </c>
      <c r="AS13">
        <v>376</v>
      </c>
      <c r="AT13">
        <v>120</v>
      </c>
      <c r="AU13" s="20" t="s">
        <v>48</v>
      </c>
      <c r="AY13" t="s">
        <v>34</v>
      </c>
      <c r="AZ13" t="s">
        <v>29</v>
      </c>
      <c r="BA13">
        <v>1</v>
      </c>
      <c r="BB13" t="s">
        <v>38</v>
      </c>
      <c r="BC13" t="s">
        <v>26</v>
      </c>
    </row>
    <row r="14" spans="1:55" x14ac:dyDescent="0.25">
      <c r="A14" t="s">
        <v>43</v>
      </c>
      <c r="B14" t="s">
        <v>123</v>
      </c>
      <c r="C14" t="s">
        <v>40</v>
      </c>
      <c r="D14" t="s">
        <v>92</v>
      </c>
      <c r="E14" t="s">
        <v>47</v>
      </c>
      <c r="F14" s="6">
        <v>0</v>
      </c>
      <c r="G14">
        <v>1</v>
      </c>
      <c r="H14" t="s">
        <v>191</v>
      </c>
      <c r="I14">
        <v>0</v>
      </c>
      <c r="J14" t="s">
        <v>8</v>
      </c>
      <c r="K14" t="s">
        <v>8</v>
      </c>
      <c r="L14" t="s">
        <v>8</v>
      </c>
      <c r="M14" t="s">
        <v>8</v>
      </c>
      <c r="N14" t="s">
        <v>8</v>
      </c>
      <c r="O14" t="s">
        <v>8</v>
      </c>
      <c r="P14" t="s">
        <v>8</v>
      </c>
      <c r="Q14" t="s">
        <v>8</v>
      </c>
      <c r="R14" s="20">
        <v>0</v>
      </c>
      <c r="S14" t="s">
        <v>70</v>
      </c>
      <c r="T14">
        <v>5</v>
      </c>
      <c r="U14">
        <v>5</v>
      </c>
      <c r="V14">
        <v>3</v>
      </c>
      <c r="W14">
        <v>2</v>
      </c>
      <c r="X14">
        <f t="shared" si="0"/>
        <v>5</v>
      </c>
      <c r="Y14">
        <v>2</v>
      </c>
      <c r="Z14">
        <v>3</v>
      </c>
      <c r="AA14">
        <v>16</v>
      </c>
      <c r="AB14" t="s">
        <v>98</v>
      </c>
      <c r="AC14">
        <v>1</v>
      </c>
      <c r="AD14">
        <v>8</v>
      </c>
      <c r="AE14" s="10" t="s">
        <v>100</v>
      </c>
      <c r="AF14" t="s">
        <v>8</v>
      </c>
      <c r="AG14" s="13" t="s">
        <v>8</v>
      </c>
      <c r="AH14">
        <v>32500</v>
      </c>
      <c r="AI14" t="s">
        <v>8</v>
      </c>
      <c r="AJ14" s="10" t="s">
        <v>33</v>
      </c>
      <c r="AK14">
        <v>125</v>
      </c>
      <c r="AL14">
        <v>1169</v>
      </c>
      <c r="AM14" s="20">
        <v>414</v>
      </c>
      <c r="AN14">
        <v>72</v>
      </c>
      <c r="AO14">
        <v>408</v>
      </c>
      <c r="AP14">
        <v>168</v>
      </c>
      <c r="AQ14" s="20" t="s">
        <v>48</v>
      </c>
      <c r="AR14">
        <v>16</v>
      </c>
      <c r="AS14">
        <v>368</v>
      </c>
      <c r="AT14">
        <v>112</v>
      </c>
      <c r="AU14" s="20" t="s">
        <v>48</v>
      </c>
      <c r="AY14" t="s">
        <v>34</v>
      </c>
      <c r="AZ14" t="s">
        <v>46</v>
      </c>
      <c r="BA14">
        <v>1</v>
      </c>
      <c r="BB14" t="s">
        <v>38</v>
      </c>
      <c r="BC14" t="s">
        <v>26</v>
      </c>
    </row>
    <row r="15" spans="1:55" x14ac:dyDescent="0.25">
      <c r="A15" t="s">
        <v>44</v>
      </c>
      <c r="B15" t="s">
        <v>123</v>
      </c>
      <c r="C15" t="s">
        <v>41</v>
      </c>
      <c r="D15" t="s">
        <v>93</v>
      </c>
      <c r="E15" t="s">
        <v>48</v>
      </c>
      <c r="F15" s="6">
        <v>0</v>
      </c>
      <c r="G15">
        <v>0</v>
      </c>
      <c r="H15" t="s">
        <v>8</v>
      </c>
      <c r="I15">
        <v>1</v>
      </c>
      <c r="J15" t="s">
        <v>143</v>
      </c>
      <c r="K15">
        <v>0</v>
      </c>
      <c r="L15">
        <v>0</v>
      </c>
      <c r="M15">
        <v>0</v>
      </c>
      <c r="N15">
        <v>0</v>
      </c>
      <c r="O15">
        <v>0</v>
      </c>
      <c r="P15" t="s">
        <v>8</v>
      </c>
      <c r="Q15" t="s">
        <v>8</v>
      </c>
      <c r="R15" s="20">
        <v>1</v>
      </c>
      <c r="S15" t="s">
        <v>70</v>
      </c>
      <c r="T15">
        <v>5</v>
      </c>
      <c r="U15">
        <v>5</v>
      </c>
      <c r="V15">
        <v>3</v>
      </c>
      <c r="W15">
        <v>2</v>
      </c>
      <c r="X15">
        <f t="shared" si="0"/>
        <v>5</v>
      </c>
      <c r="Y15">
        <v>2</v>
      </c>
      <c r="Z15">
        <v>3</v>
      </c>
      <c r="AA15">
        <v>16</v>
      </c>
      <c r="AB15" t="s">
        <v>98</v>
      </c>
      <c r="AC15">
        <v>1</v>
      </c>
      <c r="AD15">
        <v>8</v>
      </c>
      <c r="AE15" s="10" t="s">
        <v>100</v>
      </c>
      <c r="AF15">
        <v>13843</v>
      </c>
      <c r="AG15" s="13">
        <v>18657</v>
      </c>
      <c r="AH15">
        <f t="shared" ref="AH15:AH24" si="1">AF15+AG15</f>
        <v>32500</v>
      </c>
      <c r="AI15" t="s">
        <v>8</v>
      </c>
      <c r="AJ15" s="10" t="s">
        <v>33</v>
      </c>
      <c r="AK15">
        <v>125</v>
      </c>
      <c r="AL15">
        <v>1169</v>
      </c>
      <c r="AM15" s="20">
        <v>414</v>
      </c>
      <c r="AN15">
        <v>80</v>
      </c>
      <c r="AO15">
        <v>416</v>
      </c>
      <c r="AP15">
        <v>176</v>
      </c>
      <c r="AQ15" s="20" t="s">
        <v>48</v>
      </c>
      <c r="AR15">
        <v>8</v>
      </c>
      <c r="AS15">
        <v>376</v>
      </c>
      <c r="AT15">
        <v>104</v>
      </c>
      <c r="AU15" s="20" t="s">
        <v>48</v>
      </c>
      <c r="AY15" t="s">
        <v>27</v>
      </c>
      <c r="AZ15" t="s">
        <v>29</v>
      </c>
      <c r="BA15">
        <v>0</v>
      </c>
      <c r="BB15" t="s">
        <v>8</v>
      </c>
      <c r="BC15" t="s">
        <v>8</v>
      </c>
    </row>
    <row r="16" spans="1:55" s="4" customFormat="1" x14ac:dyDescent="0.25">
      <c r="A16" s="4" t="s">
        <v>45</v>
      </c>
      <c r="B16" s="4" t="s">
        <v>123</v>
      </c>
      <c r="C16" s="4" t="s">
        <v>42</v>
      </c>
      <c r="D16" s="4" t="s">
        <v>93</v>
      </c>
      <c r="E16" s="4" t="s">
        <v>48</v>
      </c>
      <c r="F16" s="7">
        <v>0</v>
      </c>
      <c r="G16" s="4">
        <v>0</v>
      </c>
      <c r="H16" s="4" t="s">
        <v>8</v>
      </c>
      <c r="I16" s="4">
        <v>1</v>
      </c>
      <c r="J16" s="4" t="s">
        <v>143</v>
      </c>
      <c r="K16" s="4">
        <v>0</v>
      </c>
      <c r="L16" s="4">
        <v>0</v>
      </c>
      <c r="M16" s="4">
        <v>0</v>
      </c>
      <c r="N16" s="4">
        <v>0</v>
      </c>
      <c r="O16" s="4">
        <v>0</v>
      </c>
      <c r="P16" s="4" t="s">
        <v>8</v>
      </c>
      <c r="Q16" s="4" t="s">
        <v>8</v>
      </c>
      <c r="R16" s="22">
        <v>1</v>
      </c>
      <c r="S16" s="4" t="s">
        <v>70</v>
      </c>
      <c r="T16" s="4">
        <v>5</v>
      </c>
      <c r="U16" s="4">
        <v>5</v>
      </c>
      <c r="V16" s="4">
        <v>3</v>
      </c>
      <c r="W16" s="4">
        <v>2</v>
      </c>
      <c r="X16" s="4">
        <f t="shared" si="0"/>
        <v>5</v>
      </c>
      <c r="Y16" s="4">
        <v>2</v>
      </c>
      <c r="Z16" s="4">
        <v>3</v>
      </c>
      <c r="AA16" s="4">
        <v>16</v>
      </c>
      <c r="AB16" s="4" t="s">
        <v>98</v>
      </c>
      <c r="AC16" s="4">
        <v>1</v>
      </c>
      <c r="AD16" s="4">
        <v>8</v>
      </c>
      <c r="AE16" s="29" t="s">
        <v>100</v>
      </c>
      <c r="AF16" s="4">
        <v>13843</v>
      </c>
      <c r="AG16" s="14">
        <v>18657</v>
      </c>
      <c r="AH16" s="4">
        <f t="shared" si="1"/>
        <v>32500</v>
      </c>
      <c r="AI16" s="4" t="s">
        <v>8</v>
      </c>
      <c r="AJ16" s="29" t="s">
        <v>33</v>
      </c>
      <c r="AK16" s="4">
        <v>125</v>
      </c>
      <c r="AL16" s="4">
        <v>1169</v>
      </c>
      <c r="AM16" s="22">
        <v>414</v>
      </c>
      <c r="AN16" s="4">
        <v>80</v>
      </c>
      <c r="AO16" s="4">
        <v>416</v>
      </c>
      <c r="AP16" s="4">
        <v>176</v>
      </c>
      <c r="AQ16" s="22" t="s">
        <v>48</v>
      </c>
      <c r="AR16" s="4">
        <v>16</v>
      </c>
      <c r="AS16" s="4">
        <v>368</v>
      </c>
      <c r="AT16" s="4">
        <v>112</v>
      </c>
      <c r="AU16" s="22" t="s">
        <v>48</v>
      </c>
      <c r="AX16" s="29"/>
      <c r="AY16" s="4" t="s">
        <v>66</v>
      </c>
      <c r="AZ16" s="4" t="s">
        <v>46</v>
      </c>
      <c r="BA16" s="4">
        <v>0</v>
      </c>
      <c r="BB16" s="4" t="s">
        <v>8</v>
      </c>
      <c r="BC16" s="4" t="s">
        <v>8</v>
      </c>
    </row>
    <row r="17" spans="1:55" x14ac:dyDescent="0.25">
      <c r="A17" t="s">
        <v>49</v>
      </c>
      <c r="B17" t="s">
        <v>123</v>
      </c>
      <c r="C17" t="s">
        <v>60</v>
      </c>
      <c r="D17" t="s">
        <v>90</v>
      </c>
      <c r="E17" t="s">
        <v>64</v>
      </c>
      <c r="F17" s="6">
        <v>0</v>
      </c>
      <c r="G17">
        <v>0</v>
      </c>
      <c r="H17" t="s">
        <v>8</v>
      </c>
      <c r="I17">
        <v>1</v>
      </c>
      <c r="J17" t="s">
        <v>142</v>
      </c>
      <c r="K17">
        <v>0</v>
      </c>
      <c r="L17">
        <v>0</v>
      </c>
      <c r="M17">
        <v>0</v>
      </c>
      <c r="N17">
        <v>0</v>
      </c>
      <c r="O17">
        <v>0</v>
      </c>
      <c r="P17" t="s">
        <v>8</v>
      </c>
      <c r="Q17" t="s">
        <v>8</v>
      </c>
      <c r="R17" s="20">
        <v>1</v>
      </c>
      <c r="S17" t="s">
        <v>70</v>
      </c>
      <c r="T17">
        <v>5</v>
      </c>
      <c r="U17" s="3">
        <v>10</v>
      </c>
      <c r="V17">
        <v>3</v>
      </c>
      <c r="W17">
        <v>2</v>
      </c>
      <c r="X17">
        <f t="shared" si="0"/>
        <v>5</v>
      </c>
      <c r="Y17">
        <v>2</v>
      </c>
      <c r="Z17">
        <v>3</v>
      </c>
      <c r="AA17">
        <v>16</v>
      </c>
      <c r="AB17" t="s">
        <v>98</v>
      </c>
      <c r="AC17">
        <v>1</v>
      </c>
      <c r="AD17">
        <v>8</v>
      </c>
      <c r="AE17" s="10" t="s">
        <v>100</v>
      </c>
      <c r="AF17">
        <v>10135</v>
      </c>
      <c r="AG17" s="13">
        <v>22365</v>
      </c>
      <c r="AH17">
        <f t="shared" si="1"/>
        <v>32500</v>
      </c>
      <c r="AI17" t="s">
        <v>8</v>
      </c>
      <c r="AJ17" s="10" t="s">
        <v>33</v>
      </c>
      <c r="AK17">
        <v>125</v>
      </c>
      <c r="AL17">
        <v>1169</v>
      </c>
      <c r="AM17" s="20">
        <v>414</v>
      </c>
      <c r="AN17">
        <v>64</v>
      </c>
      <c r="AO17">
        <v>400</v>
      </c>
      <c r="AP17">
        <v>160</v>
      </c>
      <c r="AQ17" s="20" t="s">
        <v>48</v>
      </c>
      <c r="AR17" s="3">
        <v>8</v>
      </c>
      <c r="AS17">
        <v>368</v>
      </c>
      <c r="AT17">
        <v>96</v>
      </c>
      <c r="AU17" s="20" t="s">
        <v>48</v>
      </c>
      <c r="AY17" t="s">
        <v>66</v>
      </c>
      <c r="AZ17" t="s">
        <v>74</v>
      </c>
      <c r="BA17">
        <v>0</v>
      </c>
      <c r="BB17" t="s">
        <v>8</v>
      </c>
      <c r="BC17" t="s">
        <v>8</v>
      </c>
    </row>
    <row r="18" spans="1:55" x14ac:dyDescent="0.25">
      <c r="A18" t="s">
        <v>50</v>
      </c>
      <c r="B18" t="s">
        <v>123</v>
      </c>
      <c r="C18" t="s">
        <v>60</v>
      </c>
      <c r="D18" t="s">
        <v>94</v>
      </c>
      <c r="E18" t="s">
        <v>48</v>
      </c>
      <c r="F18" s="6">
        <v>0</v>
      </c>
      <c r="G18">
        <v>0</v>
      </c>
      <c r="H18" t="s">
        <v>8</v>
      </c>
      <c r="I18">
        <v>1</v>
      </c>
      <c r="J18" t="s">
        <v>142</v>
      </c>
      <c r="K18">
        <v>0</v>
      </c>
      <c r="L18">
        <v>0</v>
      </c>
      <c r="M18">
        <v>0</v>
      </c>
      <c r="N18">
        <v>0</v>
      </c>
      <c r="O18">
        <v>0</v>
      </c>
      <c r="P18" t="s">
        <v>8</v>
      </c>
      <c r="Q18" t="s">
        <v>8</v>
      </c>
      <c r="R18" s="20">
        <v>1</v>
      </c>
      <c r="S18" t="s">
        <v>70</v>
      </c>
      <c r="T18">
        <v>5</v>
      </c>
      <c r="U18">
        <v>5</v>
      </c>
      <c r="V18">
        <v>3</v>
      </c>
      <c r="W18">
        <v>2</v>
      </c>
      <c r="X18">
        <f t="shared" si="0"/>
        <v>5</v>
      </c>
      <c r="Y18">
        <v>2</v>
      </c>
      <c r="Z18">
        <v>3</v>
      </c>
      <c r="AA18">
        <v>16</v>
      </c>
      <c r="AB18" t="s">
        <v>98</v>
      </c>
      <c r="AC18">
        <v>1</v>
      </c>
      <c r="AD18">
        <v>8</v>
      </c>
      <c r="AE18" s="10" t="s">
        <v>100</v>
      </c>
      <c r="AF18">
        <v>10135</v>
      </c>
      <c r="AG18" s="13">
        <v>22365</v>
      </c>
      <c r="AH18">
        <f t="shared" si="1"/>
        <v>32500</v>
      </c>
      <c r="AI18" t="s">
        <v>8</v>
      </c>
      <c r="AJ18" s="10" t="s">
        <v>33</v>
      </c>
      <c r="AK18">
        <v>125</v>
      </c>
      <c r="AL18">
        <v>1169</v>
      </c>
      <c r="AM18" s="20">
        <v>414</v>
      </c>
      <c r="AN18">
        <v>64</v>
      </c>
      <c r="AO18">
        <v>400</v>
      </c>
      <c r="AP18">
        <v>160</v>
      </c>
      <c r="AQ18" s="20" t="s">
        <v>48</v>
      </c>
      <c r="AR18">
        <v>24</v>
      </c>
      <c r="AS18">
        <v>384</v>
      </c>
      <c r="AT18">
        <v>120</v>
      </c>
      <c r="AU18" s="20" t="s">
        <v>48</v>
      </c>
      <c r="AY18" t="s">
        <v>66</v>
      </c>
      <c r="AZ18" t="s">
        <v>71</v>
      </c>
      <c r="BA18">
        <v>0</v>
      </c>
      <c r="BB18" t="s">
        <v>8</v>
      </c>
      <c r="BC18" t="s">
        <v>8</v>
      </c>
    </row>
    <row r="19" spans="1:55" x14ac:dyDescent="0.25">
      <c r="A19" t="s">
        <v>51</v>
      </c>
      <c r="B19" t="s">
        <v>123</v>
      </c>
      <c r="C19" t="s">
        <v>61</v>
      </c>
      <c r="D19" t="s">
        <v>95</v>
      </c>
      <c r="E19" t="s">
        <v>48</v>
      </c>
      <c r="F19" s="6">
        <v>0</v>
      </c>
      <c r="G19">
        <v>0</v>
      </c>
      <c r="H19" t="s">
        <v>8</v>
      </c>
      <c r="I19">
        <v>1</v>
      </c>
      <c r="J19" t="s">
        <v>142</v>
      </c>
      <c r="K19">
        <v>0</v>
      </c>
      <c r="L19">
        <v>0</v>
      </c>
      <c r="M19">
        <v>0</v>
      </c>
      <c r="N19">
        <v>0</v>
      </c>
      <c r="O19">
        <v>0</v>
      </c>
      <c r="P19" t="s">
        <v>8</v>
      </c>
      <c r="Q19" t="s">
        <v>8</v>
      </c>
      <c r="R19" s="20">
        <v>1</v>
      </c>
      <c r="S19" t="s">
        <v>70</v>
      </c>
      <c r="T19">
        <v>5</v>
      </c>
      <c r="U19">
        <v>5</v>
      </c>
      <c r="V19">
        <v>3</v>
      </c>
      <c r="W19">
        <v>2</v>
      </c>
      <c r="X19">
        <f t="shared" si="0"/>
        <v>5</v>
      </c>
      <c r="Y19">
        <v>2</v>
      </c>
      <c r="Z19">
        <v>3</v>
      </c>
      <c r="AA19">
        <v>16</v>
      </c>
      <c r="AB19" t="s">
        <v>98</v>
      </c>
      <c r="AC19">
        <v>1</v>
      </c>
      <c r="AD19">
        <v>8</v>
      </c>
      <c r="AE19" s="10" t="s">
        <v>100</v>
      </c>
      <c r="AF19">
        <v>10999</v>
      </c>
      <c r="AG19" s="13">
        <v>21501</v>
      </c>
      <c r="AH19">
        <f t="shared" si="1"/>
        <v>32500</v>
      </c>
      <c r="AI19" t="s">
        <v>8</v>
      </c>
      <c r="AJ19" s="10" t="s">
        <v>33</v>
      </c>
      <c r="AK19">
        <v>125</v>
      </c>
      <c r="AL19">
        <v>1169</v>
      </c>
      <c r="AM19" s="20">
        <v>414</v>
      </c>
      <c r="AN19">
        <v>64</v>
      </c>
      <c r="AO19">
        <v>400</v>
      </c>
      <c r="AP19">
        <v>176</v>
      </c>
      <c r="AQ19" s="20" t="s">
        <v>48</v>
      </c>
      <c r="AR19">
        <v>24</v>
      </c>
      <c r="AS19">
        <v>384</v>
      </c>
      <c r="AT19">
        <v>112</v>
      </c>
      <c r="AU19" s="20" t="s">
        <v>48</v>
      </c>
      <c r="AY19" t="s">
        <v>66</v>
      </c>
      <c r="AZ19" t="s">
        <v>71</v>
      </c>
      <c r="BA19">
        <v>0</v>
      </c>
      <c r="BB19" t="s">
        <v>8</v>
      </c>
      <c r="BC19" t="s">
        <v>8</v>
      </c>
    </row>
    <row r="20" spans="1:55" x14ac:dyDescent="0.25">
      <c r="A20" t="s">
        <v>56</v>
      </c>
      <c r="B20" t="s">
        <v>123</v>
      </c>
      <c r="C20" t="s">
        <v>61</v>
      </c>
      <c r="D20" t="s">
        <v>95</v>
      </c>
      <c r="E20" t="s">
        <v>48</v>
      </c>
      <c r="F20" s="6">
        <v>0</v>
      </c>
      <c r="G20">
        <v>0</v>
      </c>
      <c r="H20" t="s">
        <v>8</v>
      </c>
      <c r="I20">
        <v>1</v>
      </c>
      <c r="J20" t="s">
        <v>142</v>
      </c>
      <c r="K20">
        <v>0</v>
      </c>
      <c r="L20">
        <v>0</v>
      </c>
      <c r="M20">
        <v>0</v>
      </c>
      <c r="N20">
        <v>0</v>
      </c>
      <c r="O20">
        <v>0</v>
      </c>
      <c r="P20" t="s">
        <v>8</v>
      </c>
      <c r="Q20" t="s">
        <v>8</v>
      </c>
      <c r="R20" s="20">
        <v>1</v>
      </c>
      <c r="S20" t="s">
        <v>70</v>
      </c>
      <c r="T20">
        <v>5</v>
      </c>
      <c r="U20">
        <v>5</v>
      </c>
      <c r="V20">
        <v>3</v>
      </c>
      <c r="W20">
        <v>2</v>
      </c>
      <c r="X20">
        <f t="shared" si="0"/>
        <v>5</v>
      </c>
      <c r="Y20">
        <v>2</v>
      </c>
      <c r="Z20">
        <v>3</v>
      </c>
      <c r="AA20">
        <v>16</v>
      </c>
      <c r="AB20" t="s">
        <v>98</v>
      </c>
      <c r="AC20">
        <v>1</v>
      </c>
      <c r="AD20">
        <v>8</v>
      </c>
      <c r="AE20" s="10" t="s">
        <v>100</v>
      </c>
      <c r="AF20">
        <v>11843</v>
      </c>
      <c r="AG20" s="13">
        <v>20657</v>
      </c>
      <c r="AH20">
        <f t="shared" si="1"/>
        <v>32500</v>
      </c>
      <c r="AI20" t="s">
        <v>8</v>
      </c>
      <c r="AJ20" s="10" t="s">
        <v>33</v>
      </c>
      <c r="AK20">
        <v>125</v>
      </c>
      <c r="AL20">
        <v>1169</v>
      </c>
      <c r="AM20" s="20">
        <v>414</v>
      </c>
      <c r="AN20">
        <v>64</v>
      </c>
      <c r="AO20">
        <v>400</v>
      </c>
      <c r="AP20">
        <v>192</v>
      </c>
      <c r="AQ20" s="20" t="s">
        <v>48</v>
      </c>
      <c r="AR20">
        <v>24</v>
      </c>
      <c r="AS20">
        <v>384</v>
      </c>
      <c r="AT20">
        <v>104</v>
      </c>
      <c r="AU20" s="20" t="s">
        <v>48</v>
      </c>
      <c r="AY20" t="s">
        <v>66</v>
      </c>
      <c r="AZ20" t="s">
        <v>71</v>
      </c>
      <c r="BA20">
        <v>0</v>
      </c>
      <c r="BB20" t="s">
        <v>8</v>
      </c>
      <c r="BC20" t="s">
        <v>8</v>
      </c>
    </row>
    <row r="21" spans="1:55" x14ac:dyDescent="0.25">
      <c r="A21" t="s">
        <v>57</v>
      </c>
      <c r="B21" t="s">
        <v>123</v>
      </c>
      <c r="C21" t="s">
        <v>62</v>
      </c>
      <c r="D21" t="s">
        <v>95</v>
      </c>
      <c r="E21" t="s">
        <v>48</v>
      </c>
      <c r="F21" s="6">
        <v>0</v>
      </c>
      <c r="G21">
        <v>0</v>
      </c>
      <c r="H21" t="s">
        <v>8</v>
      </c>
      <c r="I21">
        <v>1</v>
      </c>
      <c r="J21" t="s">
        <v>142</v>
      </c>
      <c r="K21">
        <v>0</v>
      </c>
      <c r="L21">
        <v>0</v>
      </c>
      <c r="M21">
        <v>0</v>
      </c>
      <c r="N21">
        <v>0</v>
      </c>
      <c r="O21">
        <v>0</v>
      </c>
      <c r="P21" t="s">
        <v>8</v>
      </c>
      <c r="Q21" t="s">
        <v>8</v>
      </c>
      <c r="R21" s="20">
        <v>1</v>
      </c>
      <c r="S21" t="s">
        <v>70</v>
      </c>
      <c r="T21">
        <v>5</v>
      </c>
      <c r="U21">
        <v>5</v>
      </c>
      <c r="V21">
        <v>3</v>
      </c>
      <c r="W21">
        <v>2</v>
      </c>
      <c r="X21">
        <f t="shared" si="0"/>
        <v>5</v>
      </c>
      <c r="Y21">
        <v>2</v>
      </c>
      <c r="Z21">
        <v>3</v>
      </c>
      <c r="AA21">
        <v>16</v>
      </c>
      <c r="AB21" t="s">
        <v>98</v>
      </c>
      <c r="AC21">
        <v>1</v>
      </c>
      <c r="AD21">
        <v>8</v>
      </c>
      <c r="AE21" s="10" t="s">
        <v>100</v>
      </c>
      <c r="AF21">
        <v>10473</v>
      </c>
      <c r="AG21" s="13">
        <v>22027</v>
      </c>
      <c r="AH21">
        <f t="shared" si="1"/>
        <v>32500</v>
      </c>
      <c r="AI21" t="s">
        <v>8</v>
      </c>
      <c r="AJ21" s="10" t="s">
        <v>33</v>
      </c>
      <c r="AK21">
        <v>125</v>
      </c>
      <c r="AL21">
        <v>1169</v>
      </c>
      <c r="AM21" s="20">
        <v>414</v>
      </c>
      <c r="AN21">
        <v>64</v>
      </c>
      <c r="AO21">
        <v>416</v>
      </c>
      <c r="AP21">
        <v>160</v>
      </c>
      <c r="AQ21" s="20" t="s">
        <v>48</v>
      </c>
      <c r="AR21">
        <v>24</v>
      </c>
      <c r="AS21">
        <v>376</v>
      </c>
      <c r="AT21">
        <v>120</v>
      </c>
      <c r="AU21" s="20" t="s">
        <v>48</v>
      </c>
      <c r="AY21" t="s">
        <v>66</v>
      </c>
      <c r="AZ21" t="s">
        <v>71</v>
      </c>
      <c r="BA21">
        <v>0</v>
      </c>
      <c r="BB21" t="s">
        <v>8</v>
      </c>
      <c r="BC21" t="s">
        <v>8</v>
      </c>
    </row>
    <row r="22" spans="1:55" x14ac:dyDescent="0.25">
      <c r="A22" t="s">
        <v>58</v>
      </c>
      <c r="B22" t="s">
        <v>123</v>
      </c>
      <c r="C22" t="s">
        <v>62</v>
      </c>
      <c r="D22" t="s">
        <v>95</v>
      </c>
      <c r="E22" t="s">
        <v>48</v>
      </c>
      <c r="F22" s="6">
        <v>0</v>
      </c>
      <c r="G22">
        <v>0</v>
      </c>
      <c r="H22" t="s">
        <v>8</v>
      </c>
      <c r="I22">
        <v>1</v>
      </c>
      <c r="J22" t="s">
        <v>142</v>
      </c>
      <c r="K22">
        <v>0</v>
      </c>
      <c r="L22">
        <v>0</v>
      </c>
      <c r="M22">
        <v>0</v>
      </c>
      <c r="N22">
        <v>0</v>
      </c>
      <c r="O22">
        <v>0</v>
      </c>
      <c r="P22" t="s">
        <v>8</v>
      </c>
      <c r="Q22" t="s">
        <v>8</v>
      </c>
      <c r="R22" s="20">
        <v>1</v>
      </c>
      <c r="S22" t="s">
        <v>70</v>
      </c>
      <c r="T22">
        <v>5</v>
      </c>
      <c r="U22">
        <v>5</v>
      </c>
      <c r="V22">
        <v>3</v>
      </c>
      <c r="W22">
        <v>2</v>
      </c>
      <c r="X22">
        <f t="shared" si="0"/>
        <v>5</v>
      </c>
      <c r="Y22">
        <v>2</v>
      </c>
      <c r="Z22">
        <v>3</v>
      </c>
      <c r="AA22">
        <v>16</v>
      </c>
      <c r="AB22" t="s">
        <v>98</v>
      </c>
      <c r="AC22">
        <v>1</v>
      </c>
      <c r="AD22">
        <v>8</v>
      </c>
      <c r="AE22" s="10" t="s">
        <v>100</v>
      </c>
      <c r="AF22">
        <v>10825</v>
      </c>
      <c r="AG22" s="13">
        <v>21675</v>
      </c>
      <c r="AH22">
        <f t="shared" si="1"/>
        <v>32500</v>
      </c>
      <c r="AI22" t="s">
        <v>8</v>
      </c>
      <c r="AJ22" s="10" t="s">
        <v>33</v>
      </c>
      <c r="AK22">
        <v>125</v>
      </c>
      <c r="AL22">
        <v>1169</v>
      </c>
      <c r="AM22" s="20">
        <v>414</v>
      </c>
      <c r="AN22">
        <v>64</v>
      </c>
      <c r="AO22">
        <v>432</v>
      </c>
      <c r="AP22">
        <v>160</v>
      </c>
      <c r="AQ22" s="20" t="s">
        <v>48</v>
      </c>
      <c r="AR22">
        <v>24</v>
      </c>
      <c r="AS22">
        <v>368</v>
      </c>
      <c r="AT22">
        <v>120</v>
      </c>
      <c r="AU22" s="20" t="s">
        <v>48</v>
      </c>
      <c r="AY22" t="s">
        <v>66</v>
      </c>
      <c r="AZ22" t="s">
        <v>71</v>
      </c>
      <c r="BA22">
        <v>0</v>
      </c>
      <c r="BB22" t="s">
        <v>8</v>
      </c>
      <c r="BC22" t="s">
        <v>8</v>
      </c>
    </row>
    <row r="23" spans="1:55" x14ac:dyDescent="0.25">
      <c r="A23" t="s">
        <v>59</v>
      </c>
      <c r="B23" t="s">
        <v>123</v>
      </c>
      <c r="C23" t="s">
        <v>63</v>
      </c>
      <c r="D23" t="s">
        <v>95</v>
      </c>
      <c r="E23" t="s">
        <v>48</v>
      </c>
      <c r="F23" s="6">
        <v>0</v>
      </c>
      <c r="G23">
        <v>0</v>
      </c>
      <c r="H23" t="s">
        <v>8</v>
      </c>
      <c r="I23">
        <v>1</v>
      </c>
      <c r="J23" t="s">
        <v>142</v>
      </c>
      <c r="K23">
        <v>0</v>
      </c>
      <c r="L23">
        <v>0</v>
      </c>
      <c r="M23">
        <v>0</v>
      </c>
      <c r="N23">
        <v>0</v>
      </c>
      <c r="O23">
        <v>0</v>
      </c>
      <c r="P23" t="s">
        <v>8</v>
      </c>
      <c r="Q23" t="s">
        <v>8</v>
      </c>
      <c r="R23" s="20">
        <v>1</v>
      </c>
      <c r="S23" t="s">
        <v>70</v>
      </c>
      <c r="T23">
        <v>5</v>
      </c>
      <c r="U23">
        <v>5</v>
      </c>
      <c r="V23">
        <v>3</v>
      </c>
      <c r="W23">
        <v>2</v>
      </c>
      <c r="X23">
        <f t="shared" si="0"/>
        <v>5</v>
      </c>
      <c r="Y23">
        <v>2</v>
      </c>
      <c r="Z23">
        <v>3</v>
      </c>
      <c r="AA23">
        <v>16</v>
      </c>
      <c r="AB23" t="s">
        <v>98</v>
      </c>
      <c r="AC23">
        <v>1</v>
      </c>
      <c r="AD23">
        <v>8</v>
      </c>
      <c r="AE23" s="10" t="s">
        <v>100</v>
      </c>
      <c r="AF23">
        <v>12317</v>
      </c>
      <c r="AG23" s="13">
        <v>20183</v>
      </c>
      <c r="AH23">
        <f t="shared" si="1"/>
        <v>32500</v>
      </c>
      <c r="AI23" t="s">
        <v>8</v>
      </c>
      <c r="AJ23" s="10" t="s">
        <v>33</v>
      </c>
      <c r="AK23">
        <v>125</v>
      </c>
      <c r="AL23">
        <v>1169</v>
      </c>
      <c r="AM23" s="20">
        <v>414</v>
      </c>
      <c r="AN23">
        <v>80</v>
      </c>
      <c r="AO23">
        <v>400</v>
      </c>
      <c r="AP23">
        <v>160</v>
      </c>
      <c r="AQ23" s="20" t="s">
        <v>48</v>
      </c>
      <c r="AR23">
        <v>16</v>
      </c>
      <c r="AS23">
        <v>384</v>
      </c>
      <c r="AT23">
        <v>120</v>
      </c>
      <c r="AU23" s="20" t="s">
        <v>48</v>
      </c>
      <c r="AY23" t="s">
        <v>66</v>
      </c>
      <c r="AZ23" t="s">
        <v>71</v>
      </c>
      <c r="BA23">
        <v>0</v>
      </c>
      <c r="BB23" t="s">
        <v>8</v>
      </c>
      <c r="BC23" t="s">
        <v>8</v>
      </c>
    </row>
    <row r="24" spans="1:55" x14ac:dyDescent="0.25">
      <c r="A24" t="s">
        <v>65</v>
      </c>
      <c r="B24" t="s">
        <v>123</v>
      </c>
      <c r="C24" t="s">
        <v>63</v>
      </c>
      <c r="D24" t="s">
        <v>95</v>
      </c>
      <c r="E24" t="s">
        <v>48</v>
      </c>
      <c r="F24" s="6">
        <v>0</v>
      </c>
      <c r="G24">
        <v>0</v>
      </c>
      <c r="H24" t="s">
        <v>8</v>
      </c>
      <c r="I24">
        <v>1</v>
      </c>
      <c r="J24" t="s">
        <v>142</v>
      </c>
      <c r="K24">
        <v>0</v>
      </c>
      <c r="L24">
        <v>0</v>
      </c>
      <c r="M24">
        <v>0</v>
      </c>
      <c r="N24">
        <v>0</v>
      </c>
      <c r="O24">
        <v>0</v>
      </c>
      <c r="P24" t="s">
        <v>8</v>
      </c>
      <c r="Q24" t="s">
        <v>8</v>
      </c>
      <c r="R24" s="20">
        <v>1</v>
      </c>
      <c r="S24" t="s">
        <v>70</v>
      </c>
      <c r="T24">
        <v>5</v>
      </c>
      <c r="U24">
        <v>5</v>
      </c>
      <c r="V24">
        <v>3</v>
      </c>
      <c r="W24">
        <v>2</v>
      </c>
      <c r="X24">
        <f t="shared" si="0"/>
        <v>5</v>
      </c>
      <c r="Y24">
        <v>2</v>
      </c>
      <c r="Z24">
        <v>3</v>
      </c>
      <c r="AA24">
        <v>16</v>
      </c>
      <c r="AB24" t="s">
        <v>98</v>
      </c>
      <c r="AC24">
        <v>1</v>
      </c>
      <c r="AD24">
        <v>8</v>
      </c>
      <c r="AE24" s="10" t="s">
        <v>100</v>
      </c>
      <c r="AF24">
        <v>14443</v>
      </c>
      <c r="AG24" s="13">
        <v>18057</v>
      </c>
      <c r="AH24">
        <f t="shared" si="1"/>
        <v>32500</v>
      </c>
      <c r="AI24" t="s">
        <v>8</v>
      </c>
      <c r="AJ24" s="10" t="s">
        <v>33</v>
      </c>
      <c r="AK24">
        <v>125</v>
      </c>
      <c r="AL24">
        <v>1169</v>
      </c>
      <c r="AM24" s="20">
        <v>414</v>
      </c>
      <c r="AN24">
        <v>96</v>
      </c>
      <c r="AO24">
        <v>400</v>
      </c>
      <c r="AP24">
        <v>160</v>
      </c>
      <c r="AQ24" s="20" t="s">
        <v>48</v>
      </c>
      <c r="AR24">
        <v>8</v>
      </c>
      <c r="AS24">
        <v>384</v>
      </c>
      <c r="AT24">
        <v>120</v>
      </c>
      <c r="AU24" s="20" t="s">
        <v>48</v>
      </c>
      <c r="AY24" t="s">
        <v>66</v>
      </c>
      <c r="AZ24" t="s">
        <v>71</v>
      </c>
      <c r="BA24">
        <v>0</v>
      </c>
      <c r="BB24" t="s">
        <v>8</v>
      </c>
      <c r="BC24" t="s">
        <v>8</v>
      </c>
    </row>
    <row r="25" spans="1:55" x14ac:dyDescent="0.25">
      <c r="A25" t="s">
        <v>103</v>
      </c>
      <c r="B25" t="s">
        <v>8</v>
      </c>
      <c r="C25" t="s">
        <v>8</v>
      </c>
      <c r="D25" t="s">
        <v>105</v>
      </c>
      <c r="E25" t="s">
        <v>106</v>
      </c>
      <c r="F25" s="6" t="s">
        <v>8</v>
      </c>
      <c r="G25" t="s">
        <v>8</v>
      </c>
      <c r="H25" t="s">
        <v>8</v>
      </c>
      <c r="I25" t="s">
        <v>8</v>
      </c>
      <c r="J25" t="s">
        <v>8</v>
      </c>
      <c r="K25" t="s">
        <v>8</v>
      </c>
      <c r="L25" t="s">
        <v>8</v>
      </c>
      <c r="M25" t="s">
        <v>8</v>
      </c>
      <c r="N25" t="s">
        <v>8</v>
      </c>
      <c r="O25" t="s">
        <v>8</v>
      </c>
      <c r="P25" t="s">
        <v>8</v>
      </c>
      <c r="Q25" t="s">
        <v>8</v>
      </c>
      <c r="R25" s="20" t="s">
        <v>8</v>
      </c>
      <c r="S25" t="s">
        <v>8</v>
      </c>
      <c r="T25" t="s">
        <v>8</v>
      </c>
      <c r="U25" t="s">
        <v>8</v>
      </c>
      <c r="V25" t="s">
        <v>8</v>
      </c>
      <c r="W25" t="s">
        <v>8</v>
      </c>
      <c r="X25" t="s">
        <v>8</v>
      </c>
      <c r="Y25" t="s">
        <v>8</v>
      </c>
      <c r="Z25" t="s">
        <v>8</v>
      </c>
      <c r="AA25" t="s">
        <v>8</v>
      </c>
      <c r="AB25" t="s">
        <v>8</v>
      </c>
      <c r="AC25" t="s">
        <v>8</v>
      </c>
      <c r="AD25" t="s">
        <v>8</v>
      </c>
      <c r="AE25" s="10" t="s">
        <v>8</v>
      </c>
      <c r="AF25" t="s">
        <v>8</v>
      </c>
      <c r="AG25" t="s">
        <v>8</v>
      </c>
      <c r="AH25" t="s">
        <v>8</v>
      </c>
      <c r="AI25" t="s">
        <v>8</v>
      </c>
      <c r="AJ25" s="10" t="s">
        <v>8</v>
      </c>
      <c r="AK25" t="s">
        <v>8</v>
      </c>
      <c r="AL25" t="s">
        <v>8</v>
      </c>
      <c r="AM25" s="20" t="s">
        <v>8</v>
      </c>
      <c r="AN25" t="s">
        <v>8</v>
      </c>
      <c r="AO25" t="s">
        <v>8</v>
      </c>
      <c r="AP25" t="s">
        <v>8</v>
      </c>
      <c r="AQ25" s="20" t="s">
        <v>8</v>
      </c>
      <c r="AR25" t="s">
        <v>8</v>
      </c>
      <c r="AS25" t="s">
        <v>8</v>
      </c>
      <c r="AT25" t="s">
        <v>8</v>
      </c>
      <c r="AU25" s="20" t="s">
        <v>8</v>
      </c>
      <c r="AV25" t="s">
        <v>8</v>
      </c>
      <c r="AW25" t="s">
        <v>8</v>
      </c>
      <c r="AX25" s="10" t="s">
        <v>8</v>
      </c>
      <c r="AY25" t="s">
        <v>8</v>
      </c>
      <c r="AZ25" t="s">
        <v>8</v>
      </c>
      <c r="BA25">
        <v>0</v>
      </c>
      <c r="BB25" t="s">
        <v>8</v>
      </c>
      <c r="BC25" t="s">
        <v>8</v>
      </c>
    </row>
    <row r="26" spans="1:55" s="4" customFormat="1" x14ac:dyDescent="0.25">
      <c r="A26" s="4" t="s">
        <v>103</v>
      </c>
      <c r="B26" s="4" t="s">
        <v>8</v>
      </c>
      <c r="C26" s="4" t="s">
        <v>8</v>
      </c>
      <c r="D26" s="4" t="s">
        <v>68</v>
      </c>
      <c r="E26" s="4" t="s">
        <v>107</v>
      </c>
      <c r="F26" s="7" t="s">
        <v>8</v>
      </c>
      <c r="G26" s="4" t="s">
        <v>8</v>
      </c>
      <c r="H26" s="4" t="s">
        <v>8</v>
      </c>
      <c r="I26" s="4" t="s">
        <v>8</v>
      </c>
      <c r="J26" s="4" t="s">
        <v>8</v>
      </c>
      <c r="K26" s="4" t="s">
        <v>8</v>
      </c>
      <c r="L26" s="4" t="s">
        <v>8</v>
      </c>
      <c r="M26" s="4" t="s">
        <v>8</v>
      </c>
      <c r="N26" s="4" t="s">
        <v>8</v>
      </c>
      <c r="O26" s="4" t="s">
        <v>8</v>
      </c>
      <c r="P26" s="4" t="s">
        <v>8</v>
      </c>
      <c r="Q26" s="4" t="s">
        <v>8</v>
      </c>
      <c r="R26" s="22" t="s">
        <v>8</v>
      </c>
      <c r="S26" s="4" t="s">
        <v>8</v>
      </c>
      <c r="T26" s="4" t="s">
        <v>8</v>
      </c>
      <c r="U26" s="4" t="s">
        <v>8</v>
      </c>
      <c r="V26" s="4" t="s">
        <v>8</v>
      </c>
      <c r="W26" s="4" t="s">
        <v>8</v>
      </c>
      <c r="X26" s="4" t="s">
        <v>8</v>
      </c>
      <c r="Y26" s="4" t="s">
        <v>8</v>
      </c>
      <c r="Z26" s="4" t="s">
        <v>8</v>
      </c>
      <c r="AA26" s="4" t="s">
        <v>8</v>
      </c>
      <c r="AB26" s="4" t="s">
        <v>8</v>
      </c>
      <c r="AC26" s="4" t="s">
        <v>8</v>
      </c>
      <c r="AD26" s="4" t="s">
        <v>8</v>
      </c>
      <c r="AE26" s="29" t="s">
        <v>8</v>
      </c>
      <c r="AF26" s="4" t="s">
        <v>8</v>
      </c>
      <c r="AG26" s="4" t="s">
        <v>8</v>
      </c>
      <c r="AH26" s="4" t="s">
        <v>8</v>
      </c>
      <c r="AI26" s="4" t="s">
        <v>8</v>
      </c>
      <c r="AJ26" s="29" t="s">
        <v>8</v>
      </c>
      <c r="AK26" s="4" t="s">
        <v>8</v>
      </c>
      <c r="AL26" s="4" t="s">
        <v>8</v>
      </c>
      <c r="AM26" s="22" t="s">
        <v>8</v>
      </c>
      <c r="AN26" s="4" t="s">
        <v>8</v>
      </c>
      <c r="AO26" s="4" t="s">
        <v>8</v>
      </c>
      <c r="AP26" s="4" t="s">
        <v>8</v>
      </c>
      <c r="AQ26" s="22" t="s">
        <v>8</v>
      </c>
      <c r="AR26" s="4" t="s">
        <v>8</v>
      </c>
      <c r="AS26" s="4" t="s">
        <v>8</v>
      </c>
      <c r="AT26" s="4" t="s">
        <v>8</v>
      </c>
      <c r="AU26" s="22" t="s">
        <v>8</v>
      </c>
      <c r="AV26" s="4" t="s">
        <v>8</v>
      </c>
      <c r="AW26" s="4" t="s">
        <v>8</v>
      </c>
      <c r="AX26" s="29" t="s">
        <v>8</v>
      </c>
      <c r="AY26" s="4" t="s">
        <v>8</v>
      </c>
      <c r="AZ26" s="4" t="s">
        <v>8</v>
      </c>
      <c r="BA26" s="4">
        <v>0</v>
      </c>
      <c r="BB26" s="4" t="s">
        <v>8</v>
      </c>
      <c r="BC26" s="4" t="s">
        <v>8</v>
      </c>
    </row>
    <row r="27" spans="1:55" x14ac:dyDescent="0.25">
      <c r="A27" t="s">
        <v>104</v>
      </c>
      <c r="B27" t="s">
        <v>123</v>
      </c>
      <c r="C27" t="s">
        <v>126</v>
      </c>
      <c r="D27" t="s">
        <v>111</v>
      </c>
      <c r="E27" t="s">
        <v>116</v>
      </c>
      <c r="F27" s="6">
        <v>0</v>
      </c>
      <c r="G27">
        <v>0</v>
      </c>
      <c r="H27" t="s">
        <v>8</v>
      </c>
      <c r="I27">
        <v>1</v>
      </c>
      <c r="J27" t="s">
        <v>139</v>
      </c>
      <c r="K27">
        <v>0</v>
      </c>
      <c r="L27">
        <v>0</v>
      </c>
      <c r="M27">
        <v>0</v>
      </c>
      <c r="N27">
        <v>0</v>
      </c>
      <c r="O27">
        <v>0</v>
      </c>
      <c r="P27" t="s">
        <v>8</v>
      </c>
      <c r="Q27" t="s">
        <v>8</v>
      </c>
      <c r="R27" s="20">
        <v>0</v>
      </c>
      <c r="S27" t="s">
        <v>70</v>
      </c>
      <c r="T27">
        <v>5</v>
      </c>
      <c r="U27">
        <v>5</v>
      </c>
      <c r="V27">
        <v>3</v>
      </c>
      <c r="W27">
        <v>2</v>
      </c>
      <c r="X27">
        <f t="shared" ref="X27:X34" si="2" xml:space="preserve"> V27 + W27</f>
        <v>5</v>
      </c>
      <c r="Y27">
        <v>2</v>
      </c>
      <c r="Z27">
        <v>3</v>
      </c>
      <c r="AA27">
        <v>16</v>
      </c>
      <c r="AB27" t="s">
        <v>98</v>
      </c>
      <c r="AC27">
        <v>1</v>
      </c>
      <c r="AD27">
        <v>8</v>
      </c>
      <c r="AE27" s="10" t="s">
        <v>100</v>
      </c>
      <c r="AF27" s="13">
        <v>80545</v>
      </c>
      <c r="AG27" s="13">
        <v>507</v>
      </c>
      <c r="AH27">
        <f>AF27+AG27</f>
        <v>81052</v>
      </c>
      <c r="AI27">
        <f t="shared" ref="AI27" si="3" xml:space="preserve"> 1508.06553301511 + 0.00210606006752809 * (AN27*AO27*AP27)</f>
        <v>83027.753778838392</v>
      </c>
      <c r="AJ27" s="10" t="s">
        <v>109</v>
      </c>
      <c r="AK27">
        <v>125</v>
      </c>
      <c r="AL27">
        <v>1169</v>
      </c>
      <c r="AM27" s="20">
        <v>414</v>
      </c>
      <c r="AN27">
        <v>112</v>
      </c>
      <c r="AO27">
        <v>864</v>
      </c>
      <c r="AP27">
        <v>400</v>
      </c>
      <c r="AQ27" s="20" t="s">
        <v>48</v>
      </c>
      <c r="AR27">
        <f t="shared" ref="AR27:AR34" si="4" xml:space="preserve"> _xlfn.FLOOR.MATH((AK27 - AN27) / 2)</f>
        <v>6</v>
      </c>
      <c r="AS27">
        <f t="shared" ref="AS27" si="5" xml:space="preserve"> _xlfn.FLOOR.MATH((AL27 - AO27) / 2)</f>
        <v>152</v>
      </c>
      <c r="AT27">
        <f t="shared" ref="AT27" si="6" xml:space="preserve"> _xlfn.FLOOR.MATH((AM27 - AP27) / 2)</f>
        <v>7</v>
      </c>
      <c r="AU27" s="20" t="s">
        <v>48</v>
      </c>
      <c r="AY27" t="s">
        <v>66</v>
      </c>
      <c r="AZ27" t="s">
        <v>166</v>
      </c>
      <c r="BA27">
        <v>0</v>
      </c>
      <c r="BB27" t="s">
        <v>8</v>
      </c>
      <c r="BC27" t="s">
        <v>8</v>
      </c>
    </row>
    <row r="28" spans="1:55" x14ac:dyDescent="0.25">
      <c r="A28" t="s">
        <v>108</v>
      </c>
      <c r="B28" t="s">
        <v>123</v>
      </c>
      <c r="C28" t="s">
        <v>148</v>
      </c>
      <c r="D28" t="s">
        <v>110</v>
      </c>
      <c r="E28" t="s">
        <v>117</v>
      </c>
      <c r="F28" s="6">
        <v>0</v>
      </c>
      <c r="G28">
        <v>1</v>
      </c>
      <c r="H28" t="s">
        <v>83</v>
      </c>
      <c r="I28">
        <v>0</v>
      </c>
      <c r="J28" t="s">
        <v>8</v>
      </c>
      <c r="K28" t="s">
        <v>8</v>
      </c>
      <c r="L28" t="s">
        <v>8</v>
      </c>
      <c r="M28" t="s">
        <v>8</v>
      </c>
      <c r="N28" t="s">
        <v>8</v>
      </c>
      <c r="O28" t="s">
        <v>8</v>
      </c>
      <c r="P28" t="s">
        <v>8</v>
      </c>
      <c r="Q28" t="s">
        <v>8</v>
      </c>
      <c r="R28" s="20">
        <v>0</v>
      </c>
      <c r="S28" t="s">
        <v>70</v>
      </c>
      <c r="T28">
        <v>5</v>
      </c>
      <c r="U28">
        <v>5</v>
      </c>
      <c r="V28">
        <v>3</v>
      </c>
      <c r="W28">
        <v>2</v>
      </c>
      <c r="X28">
        <f t="shared" si="2"/>
        <v>5</v>
      </c>
      <c r="Y28">
        <v>2</v>
      </c>
      <c r="Z28">
        <v>3</v>
      </c>
      <c r="AA28">
        <v>16</v>
      </c>
      <c r="AB28" t="s">
        <v>98</v>
      </c>
      <c r="AC28">
        <v>1</v>
      </c>
      <c r="AD28">
        <v>8</v>
      </c>
      <c r="AE28" s="10" t="s">
        <v>100</v>
      </c>
      <c r="AF28" s="13">
        <v>-1</v>
      </c>
      <c r="AG28" s="13">
        <v>-1</v>
      </c>
      <c r="AH28">
        <v>81052</v>
      </c>
      <c r="AI28">
        <f t="shared" ref="AI28:AI33" si="7" xml:space="preserve"> 1508.06553301511 + 0.00210606006752809 * (AN28*AO28*AP28)</f>
        <v>81518.129922434266</v>
      </c>
      <c r="AJ28" s="10" t="s">
        <v>109</v>
      </c>
      <c r="AK28">
        <v>125</v>
      </c>
      <c r="AL28">
        <v>1169</v>
      </c>
      <c r="AM28" s="20">
        <v>414</v>
      </c>
      <c r="AN28">
        <v>112</v>
      </c>
      <c r="AO28">
        <v>848</v>
      </c>
      <c r="AP28">
        <v>400</v>
      </c>
      <c r="AQ28" s="20" t="s">
        <v>48</v>
      </c>
      <c r="AR28">
        <f t="shared" si="4"/>
        <v>6</v>
      </c>
      <c r="AS28">
        <f t="shared" ref="AS28" si="8" xml:space="preserve"> _xlfn.FLOOR.MATH((AL28 - AO28) / 2)</f>
        <v>160</v>
      </c>
      <c r="AT28">
        <f t="shared" ref="AT28" si="9" xml:space="preserve"> _xlfn.FLOOR.MATH((AM28 - AP28) / 2)</f>
        <v>7</v>
      </c>
      <c r="AU28" s="20" t="s">
        <v>48</v>
      </c>
      <c r="AY28" t="s">
        <v>66</v>
      </c>
      <c r="AZ28" t="s">
        <v>166</v>
      </c>
      <c r="BA28">
        <v>1</v>
      </c>
      <c r="BB28" t="s">
        <v>112</v>
      </c>
      <c r="BC28" t="s">
        <v>113</v>
      </c>
    </row>
    <row r="29" spans="1:55" x14ac:dyDescent="0.25">
      <c r="A29" t="s">
        <v>115</v>
      </c>
      <c r="B29" t="s">
        <v>123</v>
      </c>
      <c r="C29" t="s">
        <v>127</v>
      </c>
      <c r="D29" t="s">
        <v>146</v>
      </c>
      <c r="E29" t="s">
        <v>145</v>
      </c>
      <c r="F29" s="6">
        <v>0</v>
      </c>
      <c r="G29">
        <v>1</v>
      </c>
      <c r="H29" t="s">
        <v>164</v>
      </c>
      <c r="I29">
        <v>0</v>
      </c>
      <c r="J29" t="s">
        <v>8</v>
      </c>
      <c r="K29">
        <v>1</v>
      </c>
      <c r="L29">
        <v>1</v>
      </c>
      <c r="M29" t="s">
        <v>8</v>
      </c>
      <c r="N29" t="s">
        <v>8</v>
      </c>
      <c r="O29" t="s">
        <v>8</v>
      </c>
      <c r="P29" t="s">
        <v>8</v>
      </c>
      <c r="Q29" t="s">
        <v>8</v>
      </c>
      <c r="R29" s="20">
        <v>1</v>
      </c>
      <c r="S29" t="s">
        <v>70</v>
      </c>
      <c r="T29">
        <v>5</v>
      </c>
      <c r="U29">
        <v>5</v>
      </c>
      <c r="V29">
        <v>3</v>
      </c>
      <c r="W29">
        <v>2</v>
      </c>
      <c r="X29">
        <f t="shared" si="2"/>
        <v>5</v>
      </c>
      <c r="Y29">
        <v>2</v>
      </c>
      <c r="Z29">
        <v>3</v>
      </c>
      <c r="AA29">
        <v>16</v>
      </c>
      <c r="AB29" t="s">
        <v>98</v>
      </c>
      <c r="AC29">
        <v>1</v>
      </c>
      <c r="AD29">
        <v>8</v>
      </c>
      <c r="AE29" s="10" t="s">
        <v>100</v>
      </c>
      <c r="AF29" s="13">
        <v>78019</v>
      </c>
      <c r="AG29" s="13">
        <v>3033</v>
      </c>
      <c r="AH29">
        <f>AF29+AG29</f>
        <v>81052</v>
      </c>
      <c r="AI29">
        <f t="shared" si="7"/>
        <v>76989.258353221856</v>
      </c>
      <c r="AJ29" s="10" t="s">
        <v>109</v>
      </c>
      <c r="AK29">
        <v>125</v>
      </c>
      <c r="AL29">
        <v>1169</v>
      </c>
      <c r="AM29" s="20">
        <v>414</v>
      </c>
      <c r="AN29">
        <v>112</v>
      </c>
      <c r="AO29">
        <v>800</v>
      </c>
      <c r="AP29">
        <v>400</v>
      </c>
      <c r="AQ29" s="20" t="s">
        <v>48</v>
      </c>
      <c r="AR29">
        <f t="shared" si="4"/>
        <v>6</v>
      </c>
      <c r="AS29">
        <f t="shared" ref="AS29" si="10" xml:space="preserve"> _xlfn.FLOOR.MATH((AL29 - AO29) / 2)</f>
        <v>184</v>
      </c>
      <c r="AT29">
        <f t="shared" ref="AT29" si="11" xml:space="preserve"> _xlfn.FLOOR.MATH((AM29 - AP29) / 2)</f>
        <v>7</v>
      </c>
      <c r="AU29" s="20" t="s">
        <v>48</v>
      </c>
      <c r="AY29" t="s">
        <v>168</v>
      </c>
      <c r="AZ29" t="s">
        <v>166</v>
      </c>
      <c r="BA29">
        <v>0</v>
      </c>
      <c r="BB29" t="s">
        <v>8</v>
      </c>
      <c r="BC29" t="s">
        <v>8</v>
      </c>
    </row>
    <row r="30" spans="1:55" x14ac:dyDescent="0.25">
      <c r="A30" t="s">
        <v>147</v>
      </c>
      <c r="B30" t="s">
        <v>123</v>
      </c>
      <c r="C30" t="s">
        <v>156</v>
      </c>
      <c r="D30" t="s">
        <v>152</v>
      </c>
      <c r="E30" t="s">
        <v>157</v>
      </c>
      <c r="F30" s="6">
        <v>0</v>
      </c>
      <c r="G30">
        <v>0</v>
      </c>
      <c r="H30" t="s">
        <v>8</v>
      </c>
      <c r="I30">
        <v>1</v>
      </c>
      <c r="J30" t="s">
        <v>143</v>
      </c>
      <c r="K30">
        <v>0</v>
      </c>
      <c r="L30">
        <v>0</v>
      </c>
      <c r="M30">
        <v>0</v>
      </c>
      <c r="N30">
        <v>0</v>
      </c>
      <c r="O30">
        <v>0</v>
      </c>
      <c r="P30" t="s">
        <v>8</v>
      </c>
      <c r="Q30" t="s">
        <v>8</v>
      </c>
      <c r="R30" s="20">
        <v>1</v>
      </c>
      <c r="S30" t="s">
        <v>70</v>
      </c>
      <c r="T30">
        <v>5</v>
      </c>
      <c r="U30">
        <v>5</v>
      </c>
      <c r="V30">
        <v>3</v>
      </c>
      <c r="W30">
        <v>2</v>
      </c>
      <c r="X30">
        <f t="shared" si="2"/>
        <v>5</v>
      </c>
      <c r="Y30">
        <v>2</v>
      </c>
      <c r="Z30">
        <v>3</v>
      </c>
      <c r="AA30">
        <v>16</v>
      </c>
      <c r="AB30" t="s">
        <v>98</v>
      </c>
      <c r="AC30">
        <v>1</v>
      </c>
      <c r="AD30">
        <v>8</v>
      </c>
      <c r="AE30" s="10" t="s">
        <v>100</v>
      </c>
      <c r="AF30" s="13">
        <v>78019</v>
      </c>
      <c r="AG30" s="13">
        <v>3033</v>
      </c>
      <c r="AH30">
        <f>AF30+AG30</f>
        <v>81052</v>
      </c>
      <c r="AI30">
        <f t="shared" si="7"/>
        <v>76989.258353221856</v>
      </c>
      <c r="AJ30" s="10" t="s">
        <v>109</v>
      </c>
      <c r="AK30">
        <v>125</v>
      </c>
      <c r="AL30">
        <v>1169</v>
      </c>
      <c r="AM30" s="20">
        <v>414</v>
      </c>
      <c r="AN30">
        <v>112</v>
      </c>
      <c r="AO30">
        <v>800</v>
      </c>
      <c r="AP30">
        <v>400</v>
      </c>
      <c r="AQ30" s="20" t="s">
        <v>48</v>
      </c>
      <c r="AR30">
        <f t="shared" si="4"/>
        <v>6</v>
      </c>
      <c r="AS30">
        <f t="shared" ref="AS30:AS34" si="12" xml:space="preserve"> _xlfn.FLOOR.MATH((AL30 - AO30) / 2)</f>
        <v>184</v>
      </c>
      <c r="AT30">
        <f t="shared" ref="AT30:AT34" si="13" xml:space="preserve"> _xlfn.FLOOR.MATH((AM30 - AP30) / 2)</f>
        <v>7</v>
      </c>
      <c r="AU30" s="20" t="s">
        <v>48</v>
      </c>
      <c r="AY30" t="s">
        <v>168</v>
      </c>
      <c r="AZ30" t="s">
        <v>166</v>
      </c>
      <c r="BA30">
        <v>0</v>
      </c>
      <c r="BB30" t="s">
        <v>8</v>
      </c>
      <c r="BC30" t="s">
        <v>8</v>
      </c>
    </row>
    <row r="31" spans="1:55" x14ac:dyDescent="0.25">
      <c r="A31" t="s">
        <v>151</v>
      </c>
      <c r="B31" t="s">
        <v>123</v>
      </c>
      <c r="C31" t="s">
        <v>149</v>
      </c>
      <c r="D31" t="s">
        <v>150</v>
      </c>
      <c r="E31" t="s">
        <v>161</v>
      </c>
      <c r="F31" s="6">
        <v>0</v>
      </c>
      <c r="G31">
        <v>1</v>
      </c>
      <c r="H31" t="s">
        <v>164</v>
      </c>
      <c r="I31">
        <v>0</v>
      </c>
      <c r="J31" t="s">
        <v>8</v>
      </c>
      <c r="K31">
        <v>1</v>
      </c>
      <c r="L31">
        <v>1</v>
      </c>
      <c r="M31">
        <v>1</v>
      </c>
      <c r="N31">
        <v>0</v>
      </c>
      <c r="O31">
        <v>0</v>
      </c>
      <c r="P31" t="s">
        <v>8</v>
      </c>
      <c r="Q31" t="s">
        <v>8</v>
      </c>
      <c r="R31" s="20">
        <v>1</v>
      </c>
      <c r="S31" t="s">
        <v>70</v>
      </c>
      <c r="T31">
        <v>5</v>
      </c>
      <c r="U31">
        <v>5</v>
      </c>
      <c r="V31">
        <v>3</v>
      </c>
      <c r="W31">
        <v>2</v>
      </c>
      <c r="X31">
        <f t="shared" si="2"/>
        <v>5</v>
      </c>
      <c r="Y31">
        <v>2</v>
      </c>
      <c r="Z31">
        <v>3</v>
      </c>
      <c r="AA31">
        <v>16</v>
      </c>
      <c r="AB31" t="s">
        <v>98</v>
      </c>
      <c r="AC31">
        <v>1</v>
      </c>
      <c r="AD31">
        <v>8</v>
      </c>
      <c r="AE31" s="10" t="s">
        <v>100</v>
      </c>
      <c r="AF31" s="13">
        <v>78019</v>
      </c>
      <c r="AG31" s="13">
        <v>3033</v>
      </c>
      <c r="AH31">
        <f>AF31+AG31</f>
        <v>81052</v>
      </c>
      <c r="AI31">
        <f t="shared" si="7"/>
        <v>76989.258353221856</v>
      </c>
      <c r="AJ31" s="10" t="s">
        <v>109</v>
      </c>
      <c r="AK31">
        <v>125</v>
      </c>
      <c r="AL31">
        <v>1169</v>
      </c>
      <c r="AM31" s="20">
        <v>414</v>
      </c>
      <c r="AN31">
        <v>112</v>
      </c>
      <c r="AO31">
        <v>800</v>
      </c>
      <c r="AP31">
        <v>400</v>
      </c>
      <c r="AQ31" s="20" t="s">
        <v>48</v>
      </c>
      <c r="AR31">
        <f t="shared" si="4"/>
        <v>6</v>
      </c>
      <c r="AS31">
        <f t="shared" si="12"/>
        <v>184</v>
      </c>
      <c r="AT31">
        <f t="shared" si="13"/>
        <v>7</v>
      </c>
      <c r="AU31" s="20" t="s">
        <v>48</v>
      </c>
      <c r="AY31" t="s">
        <v>168</v>
      </c>
      <c r="AZ31" t="s">
        <v>166</v>
      </c>
      <c r="BA31">
        <v>0</v>
      </c>
      <c r="BB31" t="s">
        <v>8</v>
      </c>
      <c r="BC31" t="s">
        <v>8</v>
      </c>
    </row>
    <row r="32" spans="1:55" x14ac:dyDescent="0.25">
      <c r="A32" t="s">
        <v>158</v>
      </c>
      <c r="B32" t="s">
        <v>123</v>
      </c>
      <c r="C32" t="s">
        <v>159</v>
      </c>
      <c r="D32" t="s">
        <v>160</v>
      </c>
      <c r="E32" t="s">
        <v>162</v>
      </c>
      <c r="F32" s="6">
        <v>0</v>
      </c>
      <c r="G32">
        <v>0</v>
      </c>
      <c r="H32" t="s">
        <v>8</v>
      </c>
      <c r="I32">
        <v>1</v>
      </c>
      <c r="J32" t="s">
        <v>165</v>
      </c>
      <c r="K32">
        <v>1</v>
      </c>
      <c r="L32">
        <v>1</v>
      </c>
      <c r="M32">
        <v>1</v>
      </c>
      <c r="N32">
        <v>1</v>
      </c>
      <c r="O32">
        <v>0</v>
      </c>
      <c r="P32" t="s">
        <v>8</v>
      </c>
      <c r="Q32" t="s">
        <v>8</v>
      </c>
      <c r="R32" s="20">
        <v>0</v>
      </c>
      <c r="S32" t="s">
        <v>70</v>
      </c>
      <c r="T32">
        <v>5</v>
      </c>
      <c r="U32">
        <v>5</v>
      </c>
      <c r="V32">
        <v>3</v>
      </c>
      <c r="W32">
        <v>2</v>
      </c>
      <c r="X32">
        <f t="shared" si="2"/>
        <v>5</v>
      </c>
      <c r="Y32">
        <v>2</v>
      </c>
      <c r="Z32">
        <v>3</v>
      </c>
      <c r="AA32">
        <v>16</v>
      </c>
      <c r="AB32" t="s">
        <v>98</v>
      </c>
      <c r="AC32">
        <v>1</v>
      </c>
      <c r="AD32">
        <v>8</v>
      </c>
      <c r="AE32" s="10" t="s">
        <v>100</v>
      </c>
      <c r="AF32" s="13" t="s">
        <v>8</v>
      </c>
      <c r="AG32" s="13" t="s">
        <v>8</v>
      </c>
      <c r="AH32">
        <v>81052</v>
      </c>
      <c r="AI32">
        <f t="shared" si="7"/>
        <v>76989.258353221856</v>
      </c>
      <c r="AJ32" s="10" t="s">
        <v>109</v>
      </c>
      <c r="AK32">
        <v>125</v>
      </c>
      <c r="AL32">
        <v>1169</v>
      </c>
      <c r="AM32" s="20">
        <v>414</v>
      </c>
      <c r="AN32">
        <v>112</v>
      </c>
      <c r="AO32">
        <v>800</v>
      </c>
      <c r="AP32">
        <v>400</v>
      </c>
      <c r="AQ32" s="20" t="s">
        <v>48</v>
      </c>
      <c r="AR32">
        <f t="shared" si="4"/>
        <v>6</v>
      </c>
      <c r="AS32">
        <f t="shared" si="12"/>
        <v>184</v>
      </c>
      <c r="AT32">
        <f t="shared" si="13"/>
        <v>7</v>
      </c>
      <c r="AU32" s="20" t="s">
        <v>48</v>
      </c>
      <c r="AY32" t="s">
        <v>168</v>
      </c>
      <c r="AZ32" t="s">
        <v>166</v>
      </c>
      <c r="BA32">
        <v>0</v>
      </c>
      <c r="BB32" t="s">
        <v>8</v>
      </c>
      <c r="BC32" t="s">
        <v>8</v>
      </c>
    </row>
    <row r="33" spans="1:55" x14ac:dyDescent="0.25">
      <c r="A33" t="s">
        <v>171</v>
      </c>
      <c r="B33" t="s">
        <v>123</v>
      </c>
      <c r="C33" t="s">
        <v>173</v>
      </c>
      <c r="D33" t="s">
        <v>174</v>
      </c>
      <c r="E33" t="s">
        <v>175</v>
      </c>
      <c r="F33" s="6">
        <v>0</v>
      </c>
      <c r="G33">
        <v>1</v>
      </c>
      <c r="H33" t="s">
        <v>260</v>
      </c>
      <c r="I33">
        <v>0</v>
      </c>
      <c r="J33" t="s">
        <v>8</v>
      </c>
      <c r="K33" t="s">
        <v>8</v>
      </c>
      <c r="L33" t="s">
        <v>8</v>
      </c>
      <c r="M33" t="s">
        <v>8</v>
      </c>
      <c r="N33" t="s">
        <v>8</v>
      </c>
      <c r="O33" t="s">
        <v>8</v>
      </c>
      <c r="P33" t="s">
        <v>8</v>
      </c>
      <c r="Q33" t="s">
        <v>8</v>
      </c>
      <c r="R33" s="20">
        <v>0</v>
      </c>
      <c r="S33" t="s">
        <v>167</v>
      </c>
      <c r="T33">
        <v>6</v>
      </c>
      <c r="U33">
        <v>6</v>
      </c>
      <c r="V33">
        <v>5</v>
      </c>
      <c r="W33">
        <v>1</v>
      </c>
      <c r="X33">
        <f t="shared" si="2"/>
        <v>6</v>
      </c>
      <c r="Y33">
        <v>1</v>
      </c>
      <c r="Z33">
        <v>3</v>
      </c>
      <c r="AA33">
        <v>16</v>
      </c>
      <c r="AB33" t="s">
        <v>98</v>
      </c>
      <c r="AC33">
        <v>1</v>
      </c>
      <c r="AD33">
        <v>8</v>
      </c>
      <c r="AE33" s="10" t="s">
        <v>100</v>
      </c>
      <c r="AF33" t="s">
        <v>8</v>
      </c>
      <c r="AG33" s="13" t="s">
        <v>8</v>
      </c>
      <c r="AH33">
        <v>81052</v>
      </c>
      <c r="AI33">
        <f t="shared" si="7"/>
        <v>76989.258353221856</v>
      </c>
      <c r="AJ33" s="10" t="s">
        <v>109</v>
      </c>
      <c r="AK33">
        <v>125</v>
      </c>
      <c r="AL33">
        <v>1169</v>
      </c>
      <c r="AM33" s="20">
        <v>414</v>
      </c>
      <c r="AN33">
        <v>112</v>
      </c>
      <c r="AO33">
        <v>800</v>
      </c>
      <c r="AP33">
        <v>400</v>
      </c>
      <c r="AQ33" s="20" t="s">
        <v>48</v>
      </c>
      <c r="AR33">
        <f t="shared" si="4"/>
        <v>6</v>
      </c>
      <c r="AS33">
        <f t="shared" si="12"/>
        <v>184</v>
      </c>
      <c r="AT33">
        <f t="shared" si="13"/>
        <v>7</v>
      </c>
      <c r="AU33" s="20" t="s">
        <v>48</v>
      </c>
      <c r="AY33" t="s">
        <v>168</v>
      </c>
      <c r="AZ33" t="s">
        <v>166</v>
      </c>
      <c r="BA33">
        <v>1</v>
      </c>
      <c r="BB33" t="s">
        <v>176</v>
      </c>
      <c r="BC33" t="s">
        <v>8</v>
      </c>
    </row>
    <row r="34" spans="1:55" x14ac:dyDescent="0.25">
      <c r="A34" t="s">
        <v>172</v>
      </c>
      <c r="B34" t="s">
        <v>123</v>
      </c>
      <c r="C34" t="s">
        <v>169</v>
      </c>
      <c r="D34" t="s">
        <v>170</v>
      </c>
      <c r="E34" t="s">
        <v>180</v>
      </c>
      <c r="F34" s="6">
        <v>0</v>
      </c>
      <c r="G34">
        <v>0</v>
      </c>
      <c r="H34" t="s">
        <v>8</v>
      </c>
      <c r="I34">
        <v>1</v>
      </c>
      <c r="J34" t="s">
        <v>178</v>
      </c>
      <c r="K34" t="s">
        <v>8</v>
      </c>
      <c r="L34" t="s">
        <v>8</v>
      </c>
      <c r="M34" t="s">
        <v>8</v>
      </c>
      <c r="N34" t="s">
        <v>8</v>
      </c>
      <c r="O34" t="s">
        <v>8</v>
      </c>
      <c r="P34" t="s">
        <v>8</v>
      </c>
      <c r="Q34" t="s">
        <v>8</v>
      </c>
      <c r="R34" s="20">
        <v>0</v>
      </c>
      <c r="S34" t="s">
        <v>167</v>
      </c>
      <c r="T34">
        <v>6</v>
      </c>
      <c r="U34" t="s">
        <v>8</v>
      </c>
      <c r="V34">
        <v>5</v>
      </c>
      <c r="W34">
        <v>1</v>
      </c>
      <c r="X34">
        <f t="shared" si="2"/>
        <v>6</v>
      </c>
      <c r="Y34">
        <v>1</v>
      </c>
      <c r="Z34">
        <v>3</v>
      </c>
      <c r="AA34">
        <v>16</v>
      </c>
      <c r="AB34" t="s">
        <v>98</v>
      </c>
      <c r="AC34">
        <v>1</v>
      </c>
      <c r="AD34">
        <v>8</v>
      </c>
      <c r="AE34" s="10" t="s">
        <v>100</v>
      </c>
      <c r="AF34" t="s">
        <v>8</v>
      </c>
      <c r="AG34" t="s">
        <v>8</v>
      </c>
      <c r="AH34">
        <v>81052</v>
      </c>
      <c r="AI34">
        <f t="shared" ref="AI34:AI45" si="14" xml:space="preserve"> 1508.06553301511 + 0.00210606006752809 * (AN34*AO34*AP34) / 5 * X34</f>
        <v>74549.706201272784</v>
      </c>
      <c r="AJ34" s="10" t="s">
        <v>109</v>
      </c>
      <c r="AK34">
        <v>125</v>
      </c>
      <c r="AL34">
        <v>1169</v>
      </c>
      <c r="AM34" s="20">
        <v>414</v>
      </c>
      <c r="AN34">
        <v>96</v>
      </c>
      <c r="AO34">
        <v>784</v>
      </c>
      <c r="AP34">
        <v>384</v>
      </c>
      <c r="AQ34" s="20" t="s">
        <v>48</v>
      </c>
      <c r="AR34">
        <f t="shared" si="4"/>
        <v>14</v>
      </c>
      <c r="AS34">
        <f t="shared" si="12"/>
        <v>192</v>
      </c>
      <c r="AT34">
        <f t="shared" si="13"/>
        <v>15</v>
      </c>
      <c r="AU34" s="20" t="s">
        <v>48</v>
      </c>
      <c r="AY34" t="s">
        <v>168</v>
      </c>
      <c r="AZ34" t="s">
        <v>166</v>
      </c>
      <c r="BA34">
        <v>1</v>
      </c>
      <c r="BB34" t="s">
        <v>179</v>
      </c>
      <c r="BC34" t="s">
        <v>8</v>
      </c>
    </row>
    <row r="35" spans="1:55" x14ac:dyDescent="0.25">
      <c r="A35" t="s">
        <v>181</v>
      </c>
      <c r="B35" t="s">
        <v>123</v>
      </c>
      <c r="C35" t="s">
        <v>182</v>
      </c>
      <c r="D35" t="s">
        <v>170</v>
      </c>
      <c r="E35" t="s">
        <v>183</v>
      </c>
      <c r="F35" s="6">
        <v>0</v>
      </c>
      <c r="G35">
        <v>1</v>
      </c>
      <c r="H35" t="s">
        <v>185</v>
      </c>
      <c r="I35">
        <v>0</v>
      </c>
      <c r="J35" t="s">
        <v>8</v>
      </c>
      <c r="K35" t="s">
        <v>8</v>
      </c>
      <c r="L35" t="s">
        <v>8</v>
      </c>
      <c r="M35" t="s">
        <v>8</v>
      </c>
      <c r="N35" t="s">
        <v>8</v>
      </c>
      <c r="O35" t="s">
        <v>8</v>
      </c>
      <c r="P35" t="s">
        <v>8</v>
      </c>
      <c r="Q35" t="s">
        <v>8</v>
      </c>
      <c r="R35" s="20">
        <v>0</v>
      </c>
      <c r="S35" t="s">
        <v>167</v>
      </c>
      <c r="T35">
        <v>6</v>
      </c>
      <c r="U35">
        <v>6</v>
      </c>
      <c r="V35">
        <v>5</v>
      </c>
      <c r="W35">
        <v>1</v>
      </c>
      <c r="X35">
        <f t="shared" ref="X35" si="15" xml:space="preserve"> V35 + W35</f>
        <v>6</v>
      </c>
      <c r="Y35">
        <v>1</v>
      </c>
      <c r="Z35">
        <v>3</v>
      </c>
      <c r="AA35">
        <v>16</v>
      </c>
      <c r="AB35" t="s">
        <v>98</v>
      </c>
      <c r="AC35">
        <v>1</v>
      </c>
      <c r="AD35">
        <v>8</v>
      </c>
      <c r="AE35" s="10" t="s">
        <v>100</v>
      </c>
      <c r="AF35" t="s">
        <v>8</v>
      </c>
      <c r="AG35" t="s">
        <v>8</v>
      </c>
      <c r="AH35">
        <v>81052</v>
      </c>
      <c r="AI35">
        <f t="shared" si="14"/>
        <v>76071.407048528155</v>
      </c>
      <c r="AJ35" s="10" t="s">
        <v>109</v>
      </c>
      <c r="AK35">
        <v>125</v>
      </c>
      <c r="AL35">
        <v>1169</v>
      </c>
      <c r="AM35" s="20">
        <v>414</v>
      </c>
      <c r="AN35">
        <v>98</v>
      </c>
      <c r="AO35">
        <v>784</v>
      </c>
      <c r="AP35">
        <v>384</v>
      </c>
      <c r="AQ35" s="20" t="s">
        <v>48</v>
      </c>
      <c r="AR35">
        <f t="shared" ref="AR35" si="16" xml:space="preserve"> _xlfn.FLOOR.MATH((AK35 - AN35) / 2)</f>
        <v>13</v>
      </c>
      <c r="AS35">
        <f t="shared" ref="AS35" si="17" xml:space="preserve"> _xlfn.FLOOR.MATH((AL35 - AO35) / 2)</f>
        <v>192</v>
      </c>
      <c r="AT35">
        <f t="shared" ref="AT35" si="18" xml:space="preserve"> _xlfn.FLOOR.MATH((AM35 - AP35) / 2)</f>
        <v>15</v>
      </c>
      <c r="AU35" s="20" t="s">
        <v>48</v>
      </c>
      <c r="AY35" t="s">
        <v>168</v>
      </c>
      <c r="AZ35" t="s">
        <v>166</v>
      </c>
      <c r="BA35">
        <v>1</v>
      </c>
      <c r="BB35" t="s">
        <v>187</v>
      </c>
      <c r="BC35" t="s">
        <v>8</v>
      </c>
    </row>
    <row r="36" spans="1:55" x14ac:dyDescent="0.25">
      <c r="A36" t="s">
        <v>186</v>
      </c>
      <c r="B36" t="s">
        <v>123</v>
      </c>
      <c r="C36" t="s">
        <v>184</v>
      </c>
      <c r="D36" t="s">
        <v>170</v>
      </c>
      <c r="E36" t="s">
        <v>188</v>
      </c>
      <c r="F36" s="6">
        <v>0</v>
      </c>
      <c r="G36">
        <v>1</v>
      </c>
      <c r="H36" t="s">
        <v>191</v>
      </c>
      <c r="I36">
        <v>0</v>
      </c>
      <c r="J36" t="s">
        <v>8</v>
      </c>
      <c r="K36" t="s">
        <v>8</v>
      </c>
      <c r="L36" t="s">
        <v>8</v>
      </c>
      <c r="M36" t="s">
        <v>8</v>
      </c>
      <c r="N36" t="s">
        <v>8</v>
      </c>
      <c r="O36" t="s">
        <v>8</v>
      </c>
      <c r="P36" t="s">
        <v>8</v>
      </c>
      <c r="Q36" t="s">
        <v>8</v>
      </c>
      <c r="R36" s="20">
        <v>0</v>
      </c>
      <c r="S36" t="s">
        <v>167</v>
      </c>
      <c r="T36">
        <v>6</v>
      </c>
      <c r="U36">
        <v>6</v>
      </c>
      <c r="V36">
        <v>5</v>
      </c>
      <c r="W36">
        <v>1</v>
      </c>
      <c r="X36">
        <f t="shared" ref="X36" si="19" xml:space="preserve"> V36 + W36</f>
        <v>6</v>
      </c>
      <c r="Y36">
        <v>1</v>
      </c>
      <c r="Z36">
        <v>3</v>
      </c>
      <c r="AA36">
        <v>16</v>
      </c>
      <c r="AB36" t="s">
        <v>98</v>
      </c>
      <c r="AC36">
        <v>1</v>
      </c>
      <c r="AD36">
        <v>8</v>
      </c>
      <c r="AE36" s="10" t="s">
        <v>100</v>
      </c>
      <c r="AF36" t="s">
        <v>8</v>
      </c>
      <c r="AG36" t="s">
        <v>8</v>
      </c>
      <c r="AH36">
        <v>81052</v>
      </c>
      <c r="AI36">
        <f t="shared" si="14"/>
        <v>76071.407048528155</v>
      </c>
      <c r="AJ36" s="10" t="s">
        <v>109</v>
      </c>
      <c r="AK36">
        <v>125</v>
      </c>
      <c r="AL36">
        <v>1169</v>
      </c>
      <c r="AM36" s="20">
        <v>414</v>
      </c>
      <c r="AN36">
        <v>98</v>
      </c>
      <c r="AO36">
        <v>784</v>
      </c>
      <c r="AP36">
        <v>384</v>
      </c>
      <c r="AQ36" s="20" t="s">
        <v>48</v>
      </c>
      <c r="AR36">
        <f t="shared" ref="AR36" si="20" xml:space="preserve"> _xlfn.FLOOR.MATH((AK36 - AN36) / 2)</f>
        <v>13</v>
      </c>
      <c r="AS36">
        <f t="shared" ref="AS36" si="21" xml:space="preserve"> _xlfn.FLOOR.MATH((AL36 - AO36) / 2)</f>
        <v>192</v>
      </c>
      <c r="AT36">
        <f t="shared" ref="AT36" si="22" xml:space="preserve"> _xlfn.FLOOR.MATH((AM36 - AP36) / 2)</f>
        <v>15</v>
      </c>
      <c r="AU36" s="20" t="s">
        <v>48</v>
      </c>
      <c r="AY36" t="s">
        <v>168</v>
      </c>
      <c r="AZ36" t="s">
        <v>166</v>
      </c>
      <c r="BA36">
        <v>1</v>
      </c>
      <c r="BB36" t="s">
        <v>192</v>
      </c>
      <c r="BC36" t="s">
        <v>26</v>
      </c>
    </row>
    <row r="37" spans="1:55" x14ac:dyDescent="0.25">
      <c r="A37" t="s">
        <v>189</v>
      </c>
      <c r="B37" t="s">
        <v>123</v>
      </c>
      <c r="C37" t="s">
        <v>190</v>
      </c>
      <c r="D37" t="s">
        <v>170</v>
      </c>
      <c r="E37" t="s">
        <v>193</v>
      </c>
      <c r="F37" s="6">
        <v>0</v>
      </c>
      <c r="G37">
        <v>1</v>
      </c>
      <c r="H37" t="s">
        <v>260</v>
      </c>
      <c r="I37">
        <v>0</v>
      </c>
      <c r="J37" t="s">
        <v>8</v>
      </c>
      <c r="K37" t="s">
        <v>8</v>
      </c>
      <c r="L37" t="s">
        <v>8</v>
      </c>
      <c r="M37" t="s">
        <v>8</v>
      </c>
      <c r="N37" t="s">
        <v>8</v>
      </c>
      <c r="O37" t="s">
        <v>8</v>
      </c>
      <c r="P37" t="s">
        <v>8</v>
      </c>
      <c r="Q37" t="s">
        <v>8</v>
      </c>
      <c r="R37" s="20">
        <v>0</v>
      </c>
      <c r="S37" t="s">
        <v>167</v>
      </c>
      <c r="T37">
        <v>6</v>
      </c>
      <c r="U37">
        <v>6</v>
      </c>
      <c r="V37">
        <v>5</v>
      </c>
      <c r="W37">
        <v>1</v>
      </c>
      <c r="X37">
        <f t="shared" ref="X37" si="23" xml:space="preserve"> V37 + W37</f>
        <v>6</v>
      </c>
      <c r="Y37">
        <v>1</v>
      </c>
      <c r="Z37">
        <v>3</v>
      </c>
      <c r="AA37">
        <v>16</v>
      </c>
      <c r="AB37" t="s">
        <v>98</v>
      </c>
      <c r="AC37">
        <v>1</v>
      </c>
      <c r="AD37">
        <v>8</v>
      </c>
      <c r="AE37" s="10" t="s">
        <v>100</v>
      </c>
      <c r="AF37" t="s">
        <v>8</v>
      </c>
      <c r="AG37" t="s">
        <v>8</v>
      </c>
      <c r="AH37">
        <v>81052</v>
      </c>
      <c r="AI37">
        <f t="shared" si="14"/>
        <v>74549.706201272784</v>
      </c>
      <c r="AJ37" s="10" t="s">
        <v>109</v>
      </c>
      <c r="AK37">
        <v>125</v>
      </c>
      <c r="AL37">
        <v>1169</v>
      </c>
      <c r="AM37" s="20">
        <v>414</v>
      </c>
      <c r="AN37">
        <v>96</v>
      </c>
      <c r="AO37">
        <v>784</v>
      </c>
      <c r="AP37">
        <v>384</v>
      </c>
      <c r="AQ37" s="20" t="s">
        <v>48</v>
      </c>
      <c r="AR37">
        <f t="shared" ref="AR37" si="24" xml:space="preserve"> _xlfn.FLOOR.MATH((AK37 - AN37) / 2)</f>
        <v>14</v>
      </c>
      <c r="AS37">
        <f t="shared" ref="AS37" si="25" xml:space="preserve"> _xlfn.FLOOR.MATH((AL37 - AO37) / 2)</f>
        <v>192</v>
      </c>
      <c r="AT37">
        <f t="shared" ref="AT37" si="26" xml:space="preserve"> _xlfn.FLOOR.MATH((AM37 - AP37) / 2)</f>
        <v>15</v>
      </c>
      <c r="AU37" s="20" t="s">
        <v>48</v>
      </c>
      <c r="AY37" t="s">
        <v>168</v>
      </c>
      <c r="AZ37" t="s">
        <v>166</v>
      </c>
      <c r="BA37">
        <v>1</v>
      </c>
      <c r="BB37" t="s">
        <v>196</v>
      </c>
      <c r="BC37" t="s">
        <v>8</v>
      </c>
    </row>
    <row r="38" spans="1:55" x14ac:dyDescent="0.25">
      <c r="A38" t="s">
        <v>194</v>
      </c>
      <c r="B38" t="s">
        <v>123</v>
      </c>
      <c r="C38" t="s">
        <v>195</v>
      </c>
      <c r="D38" t="s">
        <v>170</v>
      </c>
      <c r="E38" t="s">
        <v>199</v>
      </c>
      <c r="F38" s="6">
        <v>0</v>
      </c>
      <c r="G38">
        <v>0</v>
      </c>
      <c r="H38" t="s">
        <v>8</v>
      </c>
      <c r="I38">
        <v>1</v>
      </c>
      <c r="J38" t="s">
        <v>200</v>
      </c>
      <c r="K38" t="s">
        <v>8</v>
      </c>
      <c r="L38" t="s">
        <v>8</v>
      </c>
      <c r="M38" t="s">
        <v>8</v>
      </c>
      <c r="N38" t="s">
        <v>8</v>
      </c>
      <c r="O38" t="s">
        <v>8</v>
      </c>
      <c r="P38" t="s">
        <v>8</v>
      </c>
      <c r="Q38" t="s">
        <v>8</v>
      </c>
      <c r="R38" s="20">
        <v>0</v>
      </c>
      <c r="S38" t="s">
        <v>167</v>
      </c>
      <c r="T38">
        <v>6</v>
      </c>
      <c r="U38">
        <v>6</v>
      </c>
      <c r="V38">
        <v>5</v>
      </c>
      <c r="W38">
        <v>1</v>
      </c>
      <c r="X38">
        <f t="shared" ref="X38" si="27" xml:space="preserve"> V38 + W38</f>
        <v>6</v>
      </c>
      <c r="Y38">
        <v>1</v>
      </c>
      <c r="Z38">
        <v>3</v>
      </c>
      <c r="AA38">
        <v>16</v>
      </c>
      <c r="AB38" t="s">
        <v>98</v>
      </c>
      <c r="AC38">
        <v>1</v>
      </c>
      <c r="AD38">
        <v>8</v>
      </c>
      <c r="AE38" s="10" t="s">
        <v>100</v>
      </c>
      <c r="AF38" t="s">
        <v>8</v>
      </c>
      <c r="AG38" t="s">
        <v>8</v>
      </c>
      <c r="AH38">
        <v>81052</v>
      </c>
      <c r="AI38">
        <f t="shared" si="14"/>
        <v>74549.706201272784</v>
      </c>
      <c r="AJ38" s="10" t="s">
        <v>109</v>
      </c>
      <c r="AK38">
        <v>125</v>
      </c>
      <c r="AL38">
        <v>1169</v>
      </c>
      <c r="AM38" s="20">
        <v>414</v>
      </c>
      <c r="AN38">
        <v>96</v>
      </c>
      <c r="AO38">
        <v>784</v>
      </c>
      <c r="AP38">
        <v>384</v>
      </c>
      <c r="AQ38" s="20" t="s">
        <v>48</v>
      </c>
      <c r="AR38">
        <f t="shared" ref="AR38" si="28" xml:space="preserve"> _xlfn.FLOOR.MATH((AK38 - AN38) / 2)</f>
        <v>14</v>
      </c>
      <c r="AS38">
        <f t="shared" ref="AS38" si="29" xml:space="preserve"> _xlfn.FLOOR.MATH((AL38 - AO38) / 2)</f>
        <v>192</v>
      </c>
      <c r="AT38">
        <f t="shared" ref="AT38" si="30" xml:space="preserve"> _xlfn.FLOOR.MATH((AM38 - AP38) / 2)</f>
        <v>15</v>
      </c>
      <c r="AU38" s="20" t="s">
        <v>48</v>
      </c>
      <c r="AY38" t="s">
        <v>168</v>
      </c>
      <c r="AZ38" t="s">
        <v>166</v>
      </c>
      <c r="BA38">
        <v>0</v>
      </c>
      <c r="BB38" t="s">
        <v>8</v>
      </c>
      <c r="BC38" t="s">
        <v>8</v>
      </c>
    </row>
    <row r="39" spans="1:55" x14ac:dyDescent="0.25">
      <c r="A39" t="s">
        <v>197</v>
      </c>
      <c r="B39" t="s">
        <v>123</v>
      </c>
      <c r="C39" t="s">
        <v>198</v>
      </c>
      <c r="D39" t="s">
        <v>170</v>
      </c>
      <c r="E39" t="s">
        <v>199</v>
      </c>
      <c r="F39" s="6">
        <v>0</v>
      </c>
      <c r="G39">
        <v>0</v>
      </c>
      <c r="H39" t="s">
        <v>8</v>
      </c>
      <c r="I39">
        <v>1</v>
      </c>
      <c r="J39" t="s">
        <v>200</v>
      </c>
      <c r="K39" t="s">
        <v>8</v>
      </c>
      <c r="L39" t="s">
        <v>8</v>
      </c>
      <c r="M39" t="s">
        <v>8</v>
      </c>
      <c r="N39" t="s">
        <v>8</v>
      </c>
      <c r="O39" t="s">
        <v>8</v>
      </c>
      <c r="P39" t="s">
        <v>8</v>
      </c>
      <c r="Q39" t="s">
        <v>8</v>
      </c>
      <c r="R39" s="20">
        <v>0</v>
      </c>
      <c r="S39" t="s">
        <v>167</v>
      </c>
      <c r="T39">
        <v>6</v>
      </c>
      <c r="U39">
        <v>6</v>
      </c>
      <c r="V39">
        <v>5</v>
      </c>
      <c r="W39">
        <v>1</v>
      </c>
      <c r="X39">
        <f t="shared" ref="X39" si="31" xml:space="preserve"> V39 + W39</f>
        <v>6</v>
      </c>
      <c r="Y39">
        <v>1</v>
      </c>
      <c r="Z39">
        <v>3</v>
      </c>
      <c r="AA39">
        <v>16</v>
      </c>
      <c r="AB39" t="s">
        <v>98</v>
      </c>
      <c r="AC39">
        <v>1</v>
      </c>
      <c r="AD39">
        <v>8</v>
      </c>
      <c r="AE39" s="10" t="s">
        <v>100</v>
      </c>
      <c r="AF39" t="s">
        <v>8</v>
      </c>
      <c r="AG39" t="s">
        <v>8</v>
      </c>
      <c r="AH39">
        <v>81052</v>
      </c>
      <c r="AI39">
        <f t="shared" si="14"/>
        <v>74549.706201272784</v>
      </c>
      <c r="AJ39" s="10" t="s">
        <v>109</v>
      </c>
      <c r="AK39">
        <v>125</v>
      </c>
      <c r="AL39">
        <v>1169</v>
      </c>
      <c r="AM39" s="20">
        <v>414</v>
      </c>
      <c r="AN39">
        <v>96</v>
      </c>
      <c r="AO39">
        <v>784</v>
      </c>
      <c r="AP39">
        <v>384</v>
      </c>
      <c r="AQ39" s="20" t="s">
        <v>48</v>
      </c>
      <c r="AR39">
        <f t="shared" ref="AR39" si="32" xml:space="preserve"> _xlfn.FLOOR.MATH((AK39 - AN39) / 2)</f>
        <v>14</v>
      </c>
      <c r="AS39">
        <f t="shared" ref="AS39" si="33" xml:space="preserve"> _xlfn.FLOOR.MATH((AL39 - AO39) / 2)</f>
        <v>192</v>
      </c>
      <c r="AT39">
        <f t="shared" ref="AT39" si="34" xml:space="preserve"> _xlfn.FLOOR.MATH((AM39 - AP39) / 2)</f>
        <v>15</v>
      </c>
      <c r="AU39" s="20" t="s">
        <v>48</v>
      </c>
      <c r="AY39" t="s">
        <v>168</v>
      </c>
      <c r="AZ39" t="s">
        <v>166</v>
      </c>
      <c r="BA39">
        <v>0</v>
      </c>
      <c r="BB39" s="13" t="s">
        <v>8</v>
      </c>
      <c r="BC39" s="13" t="s">
        <v>8</v>
      </c>
    </row>
    <row r="40" spans="1:55" x14ac:dyDescent="0.25">
      <c r="A40" t="s">
        <v>201</v>
      </c>
      <c r="B40" t="s">
        <v>123</v>
      </c>
      <c r="C40" t="s">
        <v>198</v>
      </c>
      <c r="D40" t="s">
        <v>170</v>
      </c>
      <c r="E40" t="s">
        <v>203</v>
      </c>
      <c r="F40" s="6">
        <v>0</v>
      </c>
      <c r="G40">
        <v>0</v>
      </c>
      <c r="H40" t="s">
        <v>8</v>
      </c>
      <c r="I40">
        <v>1</v>
      </c>
      <c r="J40" t="s">
        <v>200</v>
      </c>
      <c r="K40" t="s">
        <v>8</v>
      </c>
      <c r="L40" t="s">
        <v>8</v>
      </c>
      <c r="M40" t="s">
        <v>8</v>
      </c>
      <c r="N40" t="s">
        <v>8</v>
      </c>
      <c r="O40" t="s">
        <v>8</v>
      </c>
      <c r="P40" t="s">
        <v>8</v>
      </c>
      <c r="Q40" t="s">
        <v>8</v>
      </c>
      <c r="R40" s="20">
        <v>0</v>
      </c>
      <c r="S40" t="s">
        <v>167</v>
      </c>
      <c r="T40">
        <v>6</v>
      </c>
      <c r="U40">
        <v>6</v>
      </c>
      <c r="V40">
        <v>5</v>
      </c>
      <c r="W40">
        <v>1</v>
      </c>
      <c r="X40">
        <f t="shared" ref="X40" si="35" xml:space="preserve"> V40 + W40</f>
        <v>6</v>
      </c>
      <c r="Y40">
        <v>1</v>
      </c>
      <c r="Z40">
        <v>3</v>
      </c>
      <c r="AA40">
        <v>16</v>
      </c>
      <c r="AB40" t="s">
        <v>98</v>
      </c>
      <c r="AC40">
        <v>1</v>
      </c>
      <c r="AD40">
        <v>8</v>
      </c>
      <c r="AE40" s="10" t="s">
        <v>100</v>
      </c>
      <c r="AF40" t="s">
        <v>8</v>
      </c>
      <c r="AG40" t="s">
        <v>8</v>
      </c>
      <c r="AH40">
        <v>81052</v>
      </c>
      <c r="AI40">
        <f t="shared" si="14"/>
        <v>74549.706201272784</v>
      </c>
      <c r="AJ40" s="10" t="s">
        <v>109</v>
      </c>
      <c r="AK40">
        <v>125</v>
      </c>
      <c r="AL40">
        <v>1169</v>
      </c>
      <c r="AM40" s="20">
        <v>414</v>
      </c>
      <c r="AN40">
        <v>96</v>
      </c>
      <c r="AO40">
        <v>784</v>
      </c>
      <c r="AP40">
        <v>384</v>
      </c>
      <c r="AQ40" s="20" t="s">
        <v>48</v>
      </c>
      <c r="AR40">
        <f t="shared" ref="AR40" si="36" xml:space="preserve"> _xlfn.FLOOR.MATH((AK40 - AN40) / 2)</f>
        <v>14</v>
      </c>
      <c r="AS40">
        <f t="shared" ref="AS40" si="37" xml:space="preserve"> _xlfn.FLOOR.MATH((AL40 - AO40) / 2)</f>
        <v>192</v>
      </c>
      <c r="AT40">
        <f t="shared" ref="AT40" si="38" xml:space="preserve"> _xlfn.FLOOR.MATH((AM40 - AP40) / 2)</f>
        <v>15</v>
      </c>
      <c r="AU40" s="20" t="s">
        <v>48</v>
      </c>
      <c r="AY40" t="s">
        <v>168</v>
      </c>
      <c r="AZ40" t="s">
        <v>166</v>
      </c>
      <c r="BA40">
        <v>0</v>
      </c>
      <c r="BB40" s="13" t="s">
        <v>8</v>
      </c>
      <c r="BC40" s="13" t="s">
        <v>8</v>
      </c>
    </row>
    <row r="41" spans="1:55" x14ac:dyDescent="0.25">
      <c r="A41" t="s">
        <v>202</v>
      </c>
      <c r="B41" t="s">
        <v>123</v>
      </c>
      <c r="C41" t="s">
        <v>198</v>
      </c>
      <c r="D41" t="s">
        <v>170</v>
      </c>
      <c r="E41" t="s">
        <v>205</v>
      </c>
      <c r="F41" s="6">
        <v>0</v>
      </c>
      <c r="G41">
        <v>0</v>
      </c>
      <c r="H41" t="s">
        <v>8</v>
      </c>
      <c r="I41">
        <v>1</v>
      </c>
      <c r="J41" t="s">
        <v>178</v>
      </c>
      <c r="K41" t="s">
        <v>8</v>
      </c>
      <c r="L41" t="s">
        <v>8</v>
      </c>
      <c r="M41" t="s">
        <v>8</v>
      </c>
      <c r="N41" t="s">
        <v>8</v>
      </c>
      <c r="O41" t="s">
        <v>8</v>
      </c>
      <c r="P41" t="s">
        <v>8</v>
      </c>
      <c r="Q41" t="s">
        <v>8</v>
      </c>
      <c r="R41" s="20">
        <v>0</v>
      </c>
      <c r="S41" t="s">
        <v>167</v>
      </c>
      <c r="T41">
        <v>6</v>
      </c>
      <c r="U41" t="s">
        <v>8</v>
      </c>
      <c r="V41">
        <v>5</v>
      </c>
      <c r="W41">
        <v>1</v>
      </c>
      <c r="X41">
        <f t="shared" ref="X41" si="39" xml:space="preserve"> V41 + W41</f>
        <v>6</v>
      </c>
      <c r="Y41">
        <v>1</v>
      </c>
      <c r="Z41">
        <v>3</v>
      </c>
      <c r="AA41">
        <v>16</v>
      </c>
      <c r="AB41" t="s">
        <v>98</v>
      </c>
      <c r="AC41">
        <v>1</v>
      </c>
      <c r="AD41">
        <v>8</v>
      </c>
      <c r="AE41" s="10" t="s">
        <v>100</v>
      </c>
      <c r="AF41" t="s">
        <v>8</v>
      </c>
      <c r="AG41" t="s">
        <v>8</v>
      </c>
      <c r="AH41">
        <v>81052</v>
      </c>
      <c r="AI41">
        <f t="shared" si="14"/>
        <v>74549.706201272784</v>
      </c>
      <c r="AJ41" s="10" t="s">
        <v>109</v>
      </c>
      <c r="AK41">
        <v>125</v>
      </c>
      <c r="AL41">
        <v>1169</v>
      </c>
      <c r="AM41" s="20">
        <v>414</v>
      </c>
      <c r="AN41">
        <v>96</v>
      </c>
      <c r="AO41">
        <v>784</v>
      </c>
      <c r="AP41">
        <v>384</v>
      </c>
      <c r="AQ41" s="20" t="s">
        <v>48</v>
      </c>
      <c r="AR41">
        <f t="shared" ref="AR41" si="40" xml:space="preserve"> _xlfn.FLOOR.MATH((AK41 - AN41) / 2)</f>
        <v>14</v>
      </c>
      <c r="AS41">
        <f t="shared" ref="AS41" si="41" xml:space="preserve"> _xlfn.FLOOR.MATH((AL41 - AO41) / 2)</f>
        <v>192</v>
      </c>
      <c r="AT41">
        <f t="shared" ref="AT41" si="42" xml:space="preserve"> _xlfn.FLOOR.MATH((AM41 - AP41) / 2)</f>
        <v>15</v>
      </c>
      <c r="AU41" s="20" t="s">
        <v>48</v>
      </c>
      <c r="AY41" t="s">
        <v>168</v>
      </c>
      <c r="AZ41" t="s">
        <v>166</v>
      </c>
      <c r="BA41">
        <v>1</v>
      </c>
      <c r="BB41" s="13" t="s">
        <v>206</v>
      </c>
      <c r="BC41" s="13" t="s">
        <v>8</v>
      </c>
    </row>
    <row r="42" spans="1:55" x14ac:dyDescent="0.25">
      <c r="A42" t="s">
        <v>204</v>
      </c>
      <c r="B42" t="s">
        <v>123</v>
      </c>
      <c r="C42" t="s">
        <v>198</v>
      </c>
      <c r="D42" t="s">
        <v>170</v>
      </c>
      <c r="E42" t="s">
        <v>199</v>
      </c>
      <c r="F42" s="6">
        <v>0</v>
      </c>
      <c r="G42">
        <v>0</v>
      </c>
      <c r="H42" t="s">
        <v>8</v>
      </c>
      <c r="I42">
        <v>1</v>
      </c>
      <c r="J42" t="s">
        <v>200</v>
      </c>
      <c r="K42" t="s">
        <v>8</v>
      </c>
      <c r="L42" t="s">
        <v>8</v>
      </c>
      <c r="M42" t="s">
        <v>8</v>
      </c>
      <c r="N42" t="s">
        <v>8</v>
      </c>
      <c r="O42" t="s">
        <v>8</v>
      </c>
      <c r="P42" t="s">
        <v>8</v>
      </c>
      <c r="Q42" t="s">
        <v>8</v>
      </c>
      <c r="R42" s="20">
        <v>0</v>
      </c>
      <c r="S42" t="s">
        <v>167</v>
      </c>
      <c r="T42">
        <v>6</v>
      </c>
      <c r="U42">
        <v>6</v>
      </c>
      <c r="V42">
        <v>5</v>
      </c>
      <c r="W42">
        <v>1</v>
      </c>
      <c r="X42">
        <f t="shared" ref="X42" si="43" xml:space="preserve"> V42 + W42</f>
        <v>6</v>
      </c>
      <c r="Y42">
        <v>1</v>
      </c>
      <c r="Z42">
        <v>3</v>
      </c>
      <c r="AA42">
        <v>16</v>
      </c>
      <c r="AB42" t="s">
        <v>98</v>
      </c>
      <c r="AC42">
        <v>1</v>
      </c>
      <c r="AD42">
        <v>8</v>
      </c>
      <c r="AE42" s="10" t="s">
        <v>100</v>
      </c>
      <c r="AF42" t="s">
        <v>8</v>
      </c>
      <c r="AG42" t="s">
        <v>8</v>
      </c>
      <c r="AH42">
        <v>81052</v>
      </c>
      <c r="AI42">
        <f t="shared" si="14"/>
        <v>74549.706201272784</v>
      </c>
      <c r="AJ42" s="10" t="s">
        <v>109</v>
      </c>
      <c r="AK42">
        <v>125</v>
      </c>
      <c r="AL42">
        <v>1169</v>
      </c>
      <c r="AM42" s="20">
        <v>414</v>
      </c>
      <c r="AN42">
        <v>96</v>
      </c>
      <c r="AO42">
        <v>784</v>
      </c>
      <c r="AP42">
        <v>384</v>
      </c>
      <c r="AQ42" s="20" t="s">
        <v>48</v>
      </c>
      <c r="AR42">
        <f t="shared" ref="AR42" si="44" xml:space="preserve"> _xlfn.FLOOR.MATH((AK42 - AN42) / 2)</f>
        <v>14</v>
      </c>
      <c r="AS42">
        <f t="shared" ref="AS42" si="45" xml:space="preserve"> _xlfn.FLOOR.MATH((AL42 - AO42) / 2)</f>
        <v>192</v>
      </c>
      <c r="AT42">
        <f t="shared" ref="AT42" si="46" xml:space="preserve"> _xlfn.FLOOR.MATH((AM42 - AP42) / 2)</f>
        <v>15</v>
      </c>
      <c r="AU42" s="20" t="s">
        <v>48</v>
      </c>
      <c r="AY42" t="s">
        <v>168</v>
      </c>
      <c r="AZ42" t="s">
        <v>166</v>
      </c>
      <c r="BA42">
        <v>0</v>
      </c>
      <c r="BB42" s="13" t="s">
        <v>8</v>
      </c>
      <c r="BC42" s="13" t="s">
        <v>8</v>
      </c>
    </row>
    <row r="43" spans="1:55" x14ac:dyDescent="0.25">
      <c r="A43" t="s">
        <v>207</v>
      </c>
      <c r="B43" t="s">
        <v>123</v>
      </c>
      <c r="C43" t="s">
        <v>198</v>
      </c>
      <c r="D43" t="s">
        <v>170</v>
      </c>
      <c r="E43" t="s">
        <v>199</v>
      </c>
      <c r="F43" s="6">
        <v>0</v>
      </c>
      <c r="G43">
        <v>0</v>
      </c>
      <c r="H43" t="s">
        <v>8</v>
      </c>
      <c r="I43">
        <v>1</v>
      </c>
      <c r="J43" t="s">
        <v>200</v>
      </c>
      <c r="K43" t="s">
        <v>8</v>
      </c>
      <c r="L43" t="s">
        <v>8</v>
      </c>
      <c r="M43" t="s">
        <v>8</v>
      </c>
      <c r="N43" t="s">
        <v>8</v>
      </c>
      <c r="O43" t="s">
        <v>8</v>
      </c>
      <c r="P43" t="s">
        <v>8</v>
      </c>
      <c r="Q43" t="s">
        <v>8</v>
      </c>
      <c r="R43" s="20">
        <v>0</v>
      </c>
      <c r="S43" t="s">
        <v>167</v>
      </c>
      <c r="T43">
        <v>6</v>
      </c>
      <c r="U43">
        <v>6</v>
      </c>
      <c r="V43">
        <v>5</v>
      </c>
      <c r="W43">
        <v>1</v>
      </c>
      <c r="X43">
        <f t="shared" ref="X43" si="47" xml:space="preserve"> V43 + W43</f>
        <v>6</v>
      </c>
      <c r="Y43">
        <v>1</v>
      </c>
      <c r="Z43">
        <v>3</v>
      </c>
      <c r="AA43">
        <v>16</v>
      </c>
      <c r="AB43" t="s">
        <v>98</v>
      </c>
      <c r="AC43">
        <v>1</v>
      </c>
      <c r="AD43">
        <v>8</v>
      </c>
      <c r="AE43" s="10" t="s">
        <v>100</v>
      </c>
      <c r="AF43" t="s">
        <v>8</v>
      </c>
      <c r="AG43" t="s">
        <v>8</v>
      </c>
      <c r="AH43">
        <v>81052</v>
      </c>
      <c r="AI43">
        <f t="shared" si="14"/>
        <v>74549.706201272784</v>
      </c>
      <c r="AJ43" s="10" t="s">
        <v>109</v>
      </c>
      <c r="AK43">
        <v>125</v>
      </c>
      <c r="AL43">
        <v>1169</v>
      </c>
      <c r="AM43" s="20">
        <v>414</v>
      </c>
      <c r="AN43">
        <v>96</v>
      </c>
      <c r="AO43">
        <v>784</v>
      </c>
      <c r="AP43">
        <v>384</v>
      </c>
      <c r="AQ43" s="20" t="s">
        <v>48</v>
      </c>
      <c r="AR43">
        <f t="shared" ref="AR43" si="48" xml:space="preserve"> _xlfn.FLOOR.MATH((AK43 - AN43) / 2)</f>
        <v>14</v>
      </c>
      <c r="AS43">
        <f t="shared" ref="AS43" si="49" xml:space="preserve"> _xlfn.FLOOR.MATH((AL43 - AO43) / 2)</f>
        <v>192</v>
      </c>
      <c r="AT43">
        <f t="shared" ref="AT43" si="50" xml:space="preserve"> _xlfn.FLOOR.MATH((AM43 - AP43) / 2)</f>
        <v>15</v>
      </c>
      <c r="AU43" s="20" t="s">
        <v>48</v>
      </c>
      <c r="AY43" t="s">
        <v>168</v>
      </c>
      <c r="AZ43" t="s">
        <v>166</v>
      </c>
      <c r="BA43">
        <v>0</v>
      </c>
      <c r="BB43" s="13" t="s">
        <v>8</v>
      </c>
      <c r="BC43" s="13" t="s">
        <v>8</v>
      </c>
    </row>
    <row r="44" spans="1:55" x14ac:dyDescent="0.25">
      <c r="A44" t="s">
        <v>208</v>
      </c>
      <c r="B44" t="s">
        <v>123</v>
      </c>
      <c r="C44" t="s">
        <v>198</v>
      </c>
      <c r="D44" t="s">
        <v>170</v>
      </c>
      <c r="E44" t="s">
        <v>270</v>
      </c>
      <c r="F44" s="6">
        <v>1</v>
      </c>
      <c r="G44">
        <v>0</v>
      </c>
      <c r="H44" t="s">
        <v>8</v>
      </c>
      <c r="I44">
        <v>0</v>
      </c>
      <c r="J44" t="s">
        <v>8</v>
      </c>
      <c r="K44">
        <v>1</v>
      </c>
      <c r="L44">
        <v>1</v>
      </c>
      <c r="M44">
        <v>1</v>
      </c>
      <c r="N44">
        <v>1</v>
      </c>
      <c r="O44">
        <v>0</v>
      </c>
      <c r="P44" t="s">
        <v>8</v>
      </c>
      <c r="Q44" t="s">
        <v>8</v>
      </c>
      <c r="R44" s="20">
        <v>1</v>
      </c>
      <c r="S44" t="s">
        <v>167</v>
      </c>
      <c r="T44">
        <v>6</v>
      </c>
      <c r="U44">
        <v>6</v>
      </c>
      <c r="V44">
        <v>5</v>
      </c>
      <c r="W44">
        <v>1</v>
      </c>
      <c r="X44">
        <f t="shared" ref="X44" si="51" xml:space="preserve"> V44 + W44</f>
        <v>6</v>
      </c>
      <c r="Y44">
        <v>1</v>
      </c>
      <c r="Z44">
        <v>3</v>
      </c>
      <c r="AA44">
        <v>16</v>
      </c>
      <c r="AB44" t="s">
        <v>98</v>
      </c>
      <c r="AC44">
        <v>1</v>
      </c>
      <c r="AD44">
        <v>8</v>
      </c>
      <c r="AE44" s="10" t="s">
        <v>100</v>
      </c>
      <c r="AF44">
        <v>74967</v>
      </c>
      <c r="AG44">
        <v>6085</v>
      </c>
      <c r="AH44">
        <f t="shared" ref="AH44:AH63" si="52">AF44+AG44</f>
        <v>81052</v>
      </c>
      <c r="AI44">
        <f t="shared" si="14"/>
        <v>74549.706201272784</v>
      </c>
      <c r="AJ44" s="10" t="s">
        <v>109</v>
      </c>
      <c r="AK44">
        <v>125</v>
      </c>
      <c r="AL44">
        <v>1169</v>
      </c>
      <c r="AM44" s="20">
        <v>414</v>
      </c>
      <c r="AN44">
        <v>96</v>
      </c>
      <c r="AO44">
        <v>784</v>
      </c>
      <c r="AP44">
        <v>384</v>
      </c>
      <c r="AQ44" s="20" t="s">
        <v>48</v>
      </c>
      <c r="AR44">
        <f t="shared" ref="AR44" si="53" xml:space="preserve"> _xlfn.FLOOR.MATH((AK44 - AN44) / 2)</f>
        <v>14</v>
      </c>
      <c r="AS44">
        <f t="shared" ref="AS44" si="54" xml:space="preserve"> _xlfn.FLOOR.MATH((AL44 - AO44) / 2)</f>
        <v>192</v>
      </c>
      <c r="AT44">
        <f t="shared" ref="AT44" si="55" xml:space="preserve"> _xlfn.FLOOR.MATH((AM44 - AP44) / 2)</f>
        <v>15</v>
      </c>
      <c r="AU44" s="20" t="s">
        <v>48</v>
      </c>
      <c r="AY44" t="s">
        <v>168</v>
      </c>
      <c r="AZ44" t="s">
        <v>166</v>
      </c>
      <c r="BA44">
        <v>0</v>
      </c>
      <c r="BB44" s="13" t="s">
        <v>8</v>
      </c>
      <c r="BC44" s="13" t="s">
        <v>8</v>
      </c>
    </row>
    <row r="45" spans="1:55" s="4" customFormat="1" x14ac:dyDescent="0.25">
      <c r="A45" s="4" t="s">
        <v>209</v>
      </c>
      <c r="B45" s="4" t="s">
        <v>123</v>
      </c>
      <c r="C45" s="4" t="s">
        <v>210</v>
      </c>
      <c r="D45" s="4" t="s">
        <v>211</v>
      </c>
      <c r="E45" s="4" t="s">
        <v>269</v>
      </c>
      <c r="F45" s="7">
        <v>0</v>
      </c>
      <c r="G45" s="4">
        <v>0</v>
      </c>
      <c r="H45" s="4" t="s">
        <v>8</v>
      </c>
      <c r="I45" s="4">
        <v>1</v>
      </c>
      <c r="J45" s="4" t="s">
        <v>212</v>
      </c>
      <c r="K45" s="4">
        <v>1</v>
      </c>
      <c r="L45" s="4">
        <v>1</v>
      </c>
      <c r="M45" s="4">
        <v>1</v>
      </c>
      <c r="N45" s="4">
        <v>1</v>
      </c>
      <c r="O45" s="4">
        <v>0</v>
      </c>
      <c r="P45" s="4" t="s">
        <v>8</v>
      </c>
      <c r="Q45" s="4" t="s">
        <v>8</v>
      </c>
      <c r="R45" s="22">
        <v>1</v>
      </c>
      <c r="S45" s="4" t="s">
        <v>167</v>
      </c>
      <c r="T45" s="4">
        <v>6</v>
      </c>
      <c r="U45" s="4">
        <v>6</v>
      </c>
      <c r="V45" s="4">
        <v>5</v>
      </c>
      <c r="W45" s="4">
        <v>1</v>
      </c>
      <c r="X45" s="4">
        <f t="shared" ref="X45:X63" si="56" xml:space="preserve"> V45 + W45</f>
        <v>6</v>
      </c>
      <c r="Y45" s="4">
        <v>1</v>
      </c>
      <c r="Z45" s="4">
        <v>3</v>
      </c>
      <c r="AA45" s="4">
        <v>16</v>
      </c>
      <c r="AB45" s="4" t="s">
        <v>98</v>
      </c>
      <c r="AC45" s="4">
        <v>1</v>
      </c>
      <c r="AD45" s="4">
        <v>8</v>
      </c>
      <c r="AE45" s="29" t="s">
        <v>100</v>
      </c>
      <c r="AF45" s="4">
        <v>74965</v>
      </c>
      <c r="AG45" s="4">
        <v>6087</v>
      </c>
      <c r="AH45" s="4">
        <f t="shared" si="52"/>
        <v>81052</v>
      </c>
      <c r="AI45" s="4">
        <f t="shared" si="14"/>
        <v>74549.706201272784</v>
      </c>
      <c r="AJ45" s="29" t="s">
        <v>109</v>
      </c>
      <c r="AK45" s="4">
        <v>125</v>
      </c>
      <c r="AL45" s="4">
        <v>1169</v>
      </c>
      <c r="AM45" s="22">
        <v>414</v>
      </c>
      <c r="AN45" s="4">
        <v>96</v>
      </c>
      <c r="AO45" s="4">
        <v>784</v>
      </c>
      <c r="AP45" s="4">
        <v>384</v>
      </c>
      <c r="AQ45" s="22" t="s">
        <v>48</v>
      </c>
      <c r="AR45" s="4">
        <f t="shared" ref="AR45" si="57" xml:space="preserve"> _xlfn.FLOOR.MATH((AK45 - AN45) / 2)</f>
        <v>14</v>
      </c>
      <c r="AS45" s="4">
        <f t="shared" ref="AS45" si="58" xml:space="preserve"> _xlfn.FLOOR.MATH((AL45 - AO45) / 2)</f>
        <v>192</v>
      </c>
      <c r="AT45" s="4">
        <f t="shared" ref="AT45" si="59" xml:space="preserve"> _xlfn.FLOOR.MATH((AM45 - AP45) / 2)</f>
        <v>15</v>
      </c>
      <c r="AU45" s="22" t="s">
        <v>48</v>
      </c>
      <c r="AX45" s="29"/>
      <c r="AY45" s="4" t="s">
        <v>168</v>
      </c>
      <c r="AZ45" s="4" t="s">
        <v>166</v>
      </c>
      <c r="BA45" s="4">
        <v>0</v>
      </c>
      <c r="BB45" s="14" t="s">
        <v>8</v>
      </c>
      <c r="BC45" s="14" t="s">
        <v>8</v>
      </c>
    </row>
    <row r="46" spans="1:55" x14ac:dyDescent="0.25">
      <c r="A46" s="12" t="s">
        <v>241</v>
      </c>
      <c r="B46" t="s">
        <v>123</v>
      </c>
      <c r="C46" s="12" t="s">
        <v>215</v>
      </c>
      <c r="F46" s="15">
        <v>0</v>
      </c>
      <c r="G46" s="13">
        <v>1</v>
      </c>
      <c r="H46" s="13" t="s">
        <v>261</v>
      </c>
      <c r="I46" s="13">
        <v>0</v>
      </c>
      <c r="J46" s="13" t="s">
        <v>8</v>
      </c>
      <c r="K46" s="13">
        <v>1</v>
      </c>
      <c r="L46" s="13">
        <v>0</v>
      </c>
      <c r="M46" s="13" t="s">
        <v>8</v>
      </c>
      <c r="N46" s="13" t="s">
        <v>8</v>
      </c>
      <c r="O46" s="13" t="s">
        <v>8</v>
      </c>
      <c r="P46" s="13" t="s">
        <v>8</v>
      </c>
      <c r="Q46" s="13" t="s">
        <v>8</v>
      </c>
      <c r="R46" s="20">
        <v>1</v>
      </c>
      <c r="S46" t="s">
        <v>233</v>
      </c>
      <c r="T46">
        <v>6</v>
      </c>
      <c r="U46">
        <v>6</v>
      </c>
      <c r="V46">
        <v>5</v>
      </c>
      <c r="W46">
        <v>1</v>
      </c>
      <c r="X46">
        <f t="shared" si="56"/>
        <v>6</v>
      </c>
      <c r="Y46">
        <v>1</v>
      </c>
      <c r="Z46">
        <v>3</v>
      </c>
      <c r="AA46">
        <v>16</v>
      </c>
      <c r="AB46" t="s">
        <v>98</v>
      </c>
      <c r="AC46">
        <v>1</v>
      </c>
      <c r="AD46">
        <v>8</v>
      </c>
      <c r="AE46" s="10" t="s">
        <v>100</v>
      </c>
      <c r="AF46">
        <v>74967</v>
      </c>
      <c r="AG46">
        <v>6085</v>
      </c>
      <c r="AH46">
        <f t="shared" si="52"/>
        <v>81052</v>
      </c>
      <c r="AI46">
        <f t="shared" ref="AI46:AI63" si="60" xml:space="preserve"> 1508.06553301511 + 0.00210606006752809 * (AN46*AO46*AP46) * ((Z46*AA46 + AC46*AD46) / (3*16 + 1*8)) * (X46 / 5)</f>
        <v>74549.706201272769</v>
      </c>
      <c r="AJ46" s="10" t="s">
        <v>109</v>
      </c>
      <c r="AK46">
        <v>125</v>
      </c>
      <c r="AL46">
        <v>1169</v>
      </c>
      <c r="AM46" s="20">
        <v>414</v>
      </c>
      <c r="AN46">
        <v>96</v>
      </c>
      <c r="AO46">
        <v>784</v>
      </c>
      <c r="AP46">
        <v>384</v>
      </c>
      <c r="AQ46" s="20" t="s">
        <v>48</v>
      </c>
      <c r="AR46">
        <f t="shared" ref="AR46:AR47" si="61" xml:space="preserve"> _xlfn.FLOOR.MATH((AK46 - AN46) / 2)</f>
        <v>14</v>
      </c>
      <c r="AS46">
        <f t="shared" ref="AS46:AS47" si="62" xml:space="preserve"> _xlfn.FLOOR.MATH((AL46 - AO46) / 2)</f>
        <v>192</v>
      </c>
      <c r="AT46">
        <f t="shared" ref="AT46:AT47" si="63" xml:space="preserve"> _xlfn.FLOOR.MATH((AM46 - AP46) / 2)</f>
        <v>15</v>
      </c>
      <c r="AU46" s="20" t="s">
        <v>48</v>
      </c>
      <c r="AY46" t="s">
        <v>239</v>
      </c>
      <c r="AZ46" t="s">
        <v>166</v>
      </c>
      <c r="BA46" s="13">
        <v>0</v>
      </c>
      <c r="BB46" s="13" t="s">
        <v>8</v>
      </c>
      <c r="BC46" s="13" t="s">
        <v>8</v>
      </c>
    </row>
    <row r="47" spans="1:55" x14ac:dyDescent="0.25">
      <c r="A47" s="12" t="s">
        <v>242</v>
      </c>
      <c r="B47" t="s">
        <v>123</v>
      </c>
      <c r="C47" s="12" t="s">
        <v>216</v>
      </c>
      <c r="F47" s="15">
        <v>0</v>
      </c>
      <c r="G47" s="13">
        <v>1</v>
      </c>
      <c r="H47" s="13" t="s">
        <v>261</v>
      </c>
      <c r="I47" s="13">
        <v>0</v>
      </c>
      <c r="J47" s="13" t="s">
        <v>8</v>
      </c>
      <c r="K47" s="13">
        <v>1</v>
      </c>
      <c r="L47" s="13">
        <v>1</v>
      </c>
      <c r="M47" s="13">
        <v>1</v>
      </c>
      <c r="N47" s="13">
        <v>0</v>
      </c>
      <c r="O47" s="13">
        <v>0</v>
      </c>
      <c r="P47" s="13" t="s">
        <v>8</v>
      </c>
      <c r="Q47" s="13" t="s">
        <v>8</v>
      </c>
      <c r="R47" s="20">
        <v>1</v>
      </c>
      <c r="S47" t="s">
        <v>233</v>
      </c>
      <c r="T47">
        <v>6</v>
      </c>
      <c r="U47">
        <v>6</v>
      </c>
      <c r="V47">
        <v>5</v>
      </c>
      <c r="W47">
        <v>1</v>
      </c>
      <c r="X47">
        <f t="shared" si="56"/>
        <v>6</v>
      </c>
      <c r="Y47">
        <v>1</v>
      </c>
      <c r="Z47">
        <v>3</v>
      </c>
      <c r="AA47">
        <v>16</v>
      </c>
      <c r="AB47" t="s">
        <v>98</v>
      </c>
      <c r="AC47">
        <v>1</v>
      </c>
      <c r="AD47">
        <v>8</v>
      </c>
      <c r="AE47" s="10" t="s">
        <v>100</v>
      </c>
      <c r="AF47">
        <v>23033</v>
      </c>
      <c r="AG47">
        <v>58019</v>
      </c>
      <c r="AH47">
        <f t="shared" si="52"/>
        <v>81052</v>
      </c>
      <c r="AI47">
        <f t="shared" si="60"/>
        <v>22708.360330151121</v>
      </c>
      <c r="AJ47" s="10" t="s">
        <v>109</v>
      </c>
      <c r="AK47">
        <v>125</v>
      </c>
      <c r="AL47">
        <v>1169</v>
      </c>
      <c r="AM47" s="20">
        <v>414</v>
      </c>
      <c r="AN47">
        <v>64</v>
      </c>
      <c r="AO47">
        <v>512</v>
      </c>
      <c r="AP47">
        <v>256</v>
      </c>
      <c r="AQ47" s="20" t="s">
        <v>48</v>
      </c>
      <c r="AR47">
        <f t="shared" si="61"/>
        <v>30</v>
      </c>
      <c r="AS47">
        <f t="shared" si="62"/>
        <v>328</v>
      </c>
      <c r="AT47">
        <f t="shared" si="63"/>
        <v>79</v>
      </c>
      <c r="AU47" s="20" t="s">
        <v>48</v>
      </c>
      <c r="AY47" t="s">
        <v>240</v>
      </c>
      <c r="AZ47" t="s">
        <v>166</v>
      </c>
      <c r="BA47" s="13">
        <v>0</v>
      </c>
      <c r="BB47" s="13" t="s">
        <v>8</v>
      </c>
      <c r="BC47" s="13" t="s">
        <v>8</v>
      </c>
    </row>
    <row r="48" spans="1:55" x14ac:dyDescent="0.25">
      <c r="A48" s="12" t="s">
        <v>243</v>
      </c>
      <c r="B48" t="s">
        <v>123</v>
      </c>
      <c r="C48" s="12" t="s">
        <v>217</v>
      </c>
      <c r="F48" s="15">
        <v>0</v>
      </c>
      <c r="G48" s="13">
        <v>1</v>
      </c>
      <c r="H48" s="13" t="s">
        <v>261</v>
      </c>
      <c r="I48" s="13">
        <v>0</v>
      </c>
      <c r="J48" s="13" t="s">
        <v>8</v>
      </c>
      <c r="K48" s="13">
        <v>1</v>
      </c>
      <c r="L48" s="13">
        <v>1</v>
      </c>
      <c r="M48" s="13">
        <v>1</v>
      </c>
      <c r="N48" s="13">
        <v>0</v>
      </c>
      <c r="O48" s="13">
        <v>0</v>
      </c>
      <c r="P48" s="13" t="s">
        <v>8</v>
      </c>
      <c r="Q48" s="13" t="s">
        <v>8</v>
      </c>
      <c r="R48" s="20">
        <v>1</v>
      </c>
      <c r="S48" t="s">
        <v>233</v>
      </c>
      <c r="T48">
        <v>6</v>
      </c>
      <c r="U48">
        <v>6</v>
      </c>
      <c r="V48">
        <v>5</v>
      </c>
      <c r="W48">
        <v>1</v>
      </c>
      <c r="X48">
        <f t="shared" si="56"/>
        <v>6</v>
      </c>
      <c r="Y48">
        <v>1</v>
      </c>
      <c r="Z48">
        <v>3</v>
      </c>
      <c r="AA48">
        <v>16</v>
      </c>
      <c r="AB48" t="s">
        <v>98</v>
      </c>
      <c r="AC48">
        <v>1</v>
      </c>
      <c r="AD48">
        <v>8</v>
      </c>
      <c r="AE48" s="10" t="s">
        <v>100</v>
      </c>
      <c r="AF48">
        <v>4739</v>
      </c>
      <c r="AG48">
        <v>76313</v>
      </c>
      <c r="AH48">
        <f t="shared" si="52"/>
        <v>81052</v>
      </c>
      <c r="AI48">
        <f t="shared" si="60"/>
        <v>4158.1023826571118</v>
      </c>
      <c r="AJ48" s="10" t="s">
        <v>109</v>
      </c>
      <c r="AK48">
        <v>125</v>
      </c>
      <c r="AL48">
        <v>1169</v>
      </c>
      <c r="AM48" s="20">
        <v>414</v>
      </c>
      <c r="AN48">
        <v>32</v>
      </c>
      <c r="AO48">
        <v>256</v>
      </c>
      <c r="AP48">
        <v>128</v>
      </c>
      <c r="AQ48" s="20" t="s">
        <v>48</v>
      </c>
      <c r="AR48">
        <f t="shared" ref="AR48:AR63" si="64" xml:space="preserve"> _xlfn.FLOOR.MATH((AK48 - AN48) / 2)</f>
        <v>46</v>
      </c>
      <c r="AS48">
        <f t="shared" ref="AS48:AS63" si="65" xml:space="preserve"> _xlfn.FLOOR.MATH((AL48 - AO48) / 2)</f>
        <v>456</v>
      </c>
      <c r="AT48">
        <f t="shared" ref="AT48:AT63" si="66" xml:space="preserve"> _xlfn.FLOOR.MATH((AM48 - AP48) / 2)</f>
        <v>143</v>
      </c>
      <c r="AU48" s="20" t="s">
        <v>48</v>
      </c>
      <c r="AY48" t="s">
        <v>240</v>
      </c>
      <c r="AZ48" t="s">
        <v>166</v>
      </c>
      <c r="BA48" s="13">
        <v>0</v>
      </c>
      <c r="BB48" s="13" t="s">
        <v>8</v>
      </c>
      <c r="BC48" s="13" t="s">
        <v>8</v>
      </c>
    </row>
    <row r="49" spans="1:55" x14ac:dyDescent="0.25">
      <c r="A49" s="12" t="s">
        <v>244</v>
      </c>
      <c r="B49" t="s">
        <v>123</v>
      </c>
      <c r="C49" s="12" t="s">
        <v>218</v>
      </c>
      <c r="F49" s="15">
        <v>0</v>
      </c>
      <c r="G49" s="13">
        <v>1</v>
      </c>
      <c r="H49" s="13" t="s">
        <v>261</v>
      </c>
      <c r="I49" s="13">
        <v>0</v>
      </c>
      <c r="J49" s="13" t="s">
        <v>8</v>
      </c>
      <c r="K49" s="13">
        <v>1</v>
      </c>
      <c r="L49" s="13">
        <v>0</v>
      </c>
      <c r="M49" s="13">
        <v>1</v>
      </c>
      <c r="N49" s="13">
        <v>0</v>
      </c>
      <c r="O49" s="13">
        <v>0</v>
      </c>
      <c r="P49" s="13" t="s">
        <v>8</v>
      </c>
      <c r="Q49" s="13" t="s">
        <v>8</v>
      </c>
      <c r="R49" s="20">
        <v>1</v>
      </c>
      <c r="S49" t="s">
        <v>234</v>
      </c>
      <c r="T49">
        <v>6</v>
      </c>
      <c r="U49">
        <v>6</v>
      </c>
      <c r="V49">
        <v>5</v>
      </c>
      <c r="W49">
        <v>1</v>
      </c>
      <c r="X49">
        <f t="shared" si="56"/>
        <v>6</v>
      </c>
      <c r="Y49">
        <v>1</v>
      </c>
      <c r="Z49">
        <v>2</v>
      </c>
      <c r="AA49">
        <v>16</v>
      </c>
      <c r="AB49" t="s">
        <v>98</v>
      </c>
      <c r="AC49">
        <v>1</v>
      </c>
      <c r="AD49">
        <v>8</v>
      </c>
      <c r="AE49" s="10" t="s">
        <v>100</v>
      </c>
      <c r="AF49">
        <v>74853</v>
      </c>
      <c r="AG49">
        <v>6199</v>
      </c>
      <c r="AH49">
        <f t="shared" si="52"/>
        <v>81052</v>
      </c>
      <c r="AI49">
        <f t="shared" si="60"/>
        <v>53680.666010342022</v>
      </c>
      <c r="AJ49" s="10" t="s">
        <v>109</v>
      </c>
      <c r="AK49">
        <v>125</v>
      </c>
      <c r="AL49">
        <v>1169</v>
      </c>
      <c r="AM49" s="20">
        <v>414</v>
      </c>
      <c r="AN49">
        <v>96</v>
      </c>
      <c r="AO49">
        <v>784</v>
      </c>
      <c r="AP49">
        <v>384</v>
      </c>
      <c r="AQ49" s="20" t="s">
        <v>48</v>
      </c>
      <c r="AR49">
        <f t="shared" si="64"/>
        <v>14</v>
      </c>
      <c r="AS49">
        <f t="shared" si="65"/>
        <v>192</v>
      </c>
      <c r="AT49">
        <f t="shared" si="66"/>
        <v>15</v>
      </c>
      <c r="AU49" s="20" t="s">
        <v>48</v>
      </c>
      <c r="AY49" t="s">
        <v>239</v>
      </c>
      <c r="AZ49" t="s">
        <v>166</v>
      </c>
      <c r="BA49" s="13">
        <v>0</v>
      </c>
      <c r="BB49" s="13" t="s">
        <v>8</v>
      </c>
      <c r="BC49" s="13" t="s">
        <v>8</v>
      </c>
    </row>
    <row r="50" spans="1:55" x14ac:dyDescent="0.25">
      <c r="A50" s="12" t="s">
        <v>245</v>
      </c>
      <c r="B50" t="s">
        <v>123</v>
      </c>
      <c r="C50" s="12" t="s">
        <v>219</v>
      </c>
      <c r="F50" s="15">
        <v>0</v>
      </c>
      <c r="G50" s="13">
        <v>1</v>
      </c>
      <c r="H50" s="13" t="s">
        <v>261</v>
      </c>
      <c r="I50" s="13">
        <v>0</v>
      </c>
      <c r="J50" s="13" t="s">
        <v>8</v>
      </c>
      <c r="K50" s="13">
        <v>1</v>
      </c>
      <c r="L50" s="13">
        <v>1</v>
      </c>
      <c r="M50" s="13">
        <v>1</v>
      </c>
      <c r="N50" s="13">
        <v>0</v>
      </c>
      <c r="O50" s="13">
        <v>0</v>
      </c>
      <c r="P50" s="13" t="s">
        <v>8</v>
      </c>
      <c r="Q50" s="13" t="s">
        <v>8</v>
      </c>
      <c r="R50" s="20">
        <v>1</v>
      </c>
      <c r="S50" t="s">
        <v>234</v>
      </c>
      <c r="T50">
        <v>6</v>
      </c>
      <c r="U50">
        <v>6</v>
      </c>
      <c r="V50">
        <v>5</v>
      </c>
      <c r="W50">
        <v>1</v>
      </c>
      <c r="X50">
        <f t="shared" si="56"/>
        <v>6</v>
      </c>
      <c r="Y50">
        <v>1</v>
      </c>
      <c r="Z50">
        <v>2</v>
      </c>
      <c r="AA50">
        <v>16</v>
      </c>
      <c r="AB50" t="s">
        <v>98</v>
      </c>
      <c r="AC50">
        <v>1</v>
      </c>
      <c r="AD50">
        <v>8</v>
      </c>
      <c r="AE50" s="10" t="s">
        <v>100</v>
      </c>
      <c r="AF50">
        <v>22999</v>
      </c>
      <c r="AG50">
        <v>58053</v>
      </c>
      <c r="AH50">
        <f t="shared" si="52"/>
        <v>81052</v>
      </c>
      <c r="AI50">
        <f t="shared" si="60"/>
        <v>16651.133245255118</v>
      </c>
      <c r="AJ50" s="10" t="s">
        <v>109</v>
      </c>
      <c r="AK50">
        <v>125</v>
      </c>
      <c r="AL50">
        <v>1169</v>
      </c>
      <c r="AM50" s="20">
        <v>414</v>
      </c>
      <c r="AN50">
        <v>64</v>
      </c>
      <c r="AO50">
        <v>512</v>
      </c>
      <c r="AP50">
        <v>256</v>
      </c>
      <c r="AQ50" s="20" t="s">
        <v>48</v>
      </c>
      <c r="AR50">
        <f t="shared" si="64"/>
        <v>30</v>
      </c>
      <c r="AS50">
        <f t="shared" si="65"/>
        <v>328</v>
      </c>
      <c r="AT50">
        <f t="shared" si="66"/>
        <v>79</v>
      </c>
      <c r="AU50" s="20" t="s">
        <v>48</v>
      </c>
      <c r="AY50" t="s">
        <v>240</v>
      </c>
      <c r="AZ50" t="s">
        <v>166</v>
      </c>
      <c r="BA50" s="13">
        <v>0</v>
      </c>
      <c r="BB50" s="13" t="s">
        <v>8</v>
      </c>
      <c r="BC50" s="13" t="s">
        <v>8</v>
      </c>
    </row>
    <row r="51" spans="1:55" x14ac:dyDescent="0.25">
      <c r="A51" s="12" t="s">
        <v>246</v>
      </c>
      <c r="B51" t="s">
        <v>123</v>
      </c>
      <c r="C51" s="12" t="s">
        <v>220</v>
      </c>
      <c r="F51" s="15">
        <v>0</v>
      </c>
      <c r="G51" s="13">
        <v>1</v>
      </c>
      <c r="H51" s="13" t="s">
        <v>261</v>
      </c>
      <c r="I51" s="13">
        <v>0</v>
      </c>
      <c r="J51" s="13" t="s">
        <v>8</v>
      </c>
      <c r="K51" s="13">
        <v>1</v>
      </c>
      <c r="L51" s="13">
        <v>1</v>
      </c>
      <c r="M51" s="13">
        <v>1</v>
      </c>
      <c r="N51" s="13">
        <v>1</v>
      </c>
      <c r="O51" s="13">
        <v>0</v>
      </c>
      <c r="P51" s="13" t="s">
        <v>8</v>
      </c>
      <c r="Q51" s="13" t="s">
        <v>8</v>
      </c>
      <c r="R51" s="20">
        <v>1</v>
      </c>
      <c r="S51" t="s">
        <v>234</v>
      </c>
      <c r="T51">
        <v>6</v>
      </c>
      <c r="U51">
        <v>6</v>
      </c>
      <c r="V51">
        <v>5</v>
      </c>
      <c r="W51">
        <v>1</v>
      </c>
      <c r="X51">
        <f t="shared" si="56"/>
        <v>6</v>
      </c>
      <c r="Y51">
        <v>1</v>
      </c>
      <c r="Z51">
        <v>2</v>
      </c>
      <c r="AA51">
        <v>16</v>
      </c>
      <c r="AB51" t="s">
        <v>98</v>
      </c>
      <c r="AC51">
        <v>1</v>
      </c>
      <c r="AD51">
        <v>8</v>
      </c>
      <c r="AE51" s="10" t="s">
        <v>100</v>
      </c>
      <c r="AF51">
        <v>4727</v>
      </c>
      <c r="AG51">
        <v>76325</v>
      </c>
      <c r="AH51">
        <f t="shared" si="52"/>
        <v>81052</v>
      </c>
      <c r="AI51">
        <f t="shared" si="60"/>
        <v>3400.9489970451114</v>
      </c>
      <c r="AJ51" s="10" t="s">
        <v>109</v>
      </c>
      <c r="AK51">
        <v>125</v>
      </c>
      <c r="AL51">
        <v>1169</v>
      </c>
      <c r="AM51" s="20">
        <v>414</v>
      </c>
      <c r="AN51">
        <v>32</v>
      </c>
      <c r="AO51">
        <v>256</v>
      </c>
      <c r="AP51">
        <v>128</v>
      </c>
      <c r="AQ51" s="20" t="s">
        <v>48</v>
      </c>
      <c r="AR51">
        <f t="shared" si="64"/>
        <v>46</v>
      </c>
      <c r="AS51">
        <f t="shared" si="65"/>
        <v>456</v>
      </c>
      <c r="AT51">
        <f t="shared" si="66"/>
        <v>143</v>
      </c>
      <c r="AU51" s="20" t="s">
        <v>48</v>
      </c>
      <c r="AY51" t="s">
        <v>240</v>
      </c>
      <c r="AZ51" t="s">
        <v>166</v>
      </c>
      <c r="BA51" s="13">
        <v>0</v>
      </c>
      <c r="BB51" s="13" t="s">
        <v>8</v>
      </c>
      <c r="BC51" s="13" t="s">
        <v>8</v>
      </c>
    </row>
    <row r="52" spans="1:55" x14ac:dyDescent="0.25">
      <c r="A52" s="12" t="s">
        <v>247</v>
      </c>
      <c r="B52" t="s">
        <v>123</v>
      </c>
      <c r="C52" s="12" t="s">
        <v>221</v>
      </c>
      <c r="F52" s="15">
        <v>0</v>
      </c>
      <c r="G52" s="13">
        <v>1</v>
      </c>
      <c r="H52" s="13" t="s">
        <v>261</v>
      </c>
      <c r="I52" s="13">
        <v>0</v>
      </c>
      <c r="J52" s="13" t="s">
        <v>8</v>
      </c>
      <c r="K52" s="13">
        <v>1</v>
      </c>
      <c r="L52" s="13">
        <v>0</v>
      </c>
      <c r="M52" s="13">
        <v>0</v>
      </c>
      <c r="N52" s="13">
        <v>0</v>
      </c>
      <c r="O52" s="13">
        <v>0</v>
      </c>
      <c r="P52" s="13" t="s">
        <v>8</v>
      </c>
      <c r="Q52" s="13" t="s">
        <v>8</v>
      </c>
      <c r="R52" s="20">
        <v>1</v>
      </c>
      <c r="S52" t="s">
        <v>235</v>
      </c>
      <c r="T52">
        <v>6</v>
      </c>
      <c r="U52">
        <v>6</v>
      </c>
      <c r="V52">
        <v>5</v>
      </c>
      <c r="W52">
        <v>1</v>
      </c>
      <c r="X52">
        <f t="shared" si="56"/>
        <v>6</v>
      </c>
      <c r="Y52">
        <v>1</v>
      </c>
      <c r="Z52">
        <v>1</v>
      </c>
      <c r="AA52">
        <v>16</v>
      </c>
      <c r="AB52" t="s">
        <v>98</v>
      </c>
      <c r="AC52">
        <v>1</v>
      </c>
      <c r="AD52">
        <v>8</v>
      </c>
      <c r="AE52" s="10" t="s">
        <v>100</v>
      </c>
      <c r="AF52">
        <v>74743</v>
      </c>
      <c r="AG52">
        <v>6309</v>
      </c>
      <c r="AH52">
        <f t="shared" si="52"/>
        <v>81052</v>
      </c>
      <c r="AI52">
        <f t="shared" si="60"/>
        <v>32811.625819411252</v>
      </c>
      <c r="AJ52" s="10" t="s">
        <v>109</v>
      </c>
      <c r="AK52">
        <v>125</v>
      </c>
      <c r="AL52">
        <v>1169</v>
      </c>
      <c r="AM52" s="20">
        <v>414</v>
      </c>
      <c r="AN52">
        <v>96</v>
      </c>
      <c r="AO52">
        <v>784</v>
      </c>
      <c r="AP52">
        <v>384</v>
      </c>
      <c r="AQ52" s="20" t="s">
        <v>48</v>
      </c>
      <c r="AR52">
        <f t="shared" si="64"/>
        <v>14</v>
      </c>
      <c r="AS52">
        <f t="shared" si="65"/>
        <v>192</v>
      </c>
      <c r="AT52">
        <f t="shared" si="66"/>
        <v>15</v>
      </c>
      <c r="AU52" s="20" t="s">
        <v>48</v>
      </c>
      <c r="AY52" t="s">
        <v>239</v>
      </c>
      <c r="AZ52" t="s">
        <v>166</v>
      </c>
      <c r="BA52" s="13">
        <v>0</v>
      </c>
      <c r="BB52" s="13" t="s">
        <v>8</v>
      </c>
      <c r="BC52" s="13" t="s">
        <v>8</v>
      </c>
    </row>
    <row r="53" spans="1:55" x14ac:dyDescent="0.25">
      <c r="A53" s="12" t="s">
        <v>248</v>
      </c>
      <c r="B53" t="s">
        <v>123</v>
      </c>
      <c r="C53" s="12" t="s">
        <v>222</v>
      </c>
      <c r="F53" s="15">
        <v>0</v>
      </c>
      <c r="G53" s="13">
        <v>1</v>
      </c>
      <c r="H53" s="13" t="s">
        <v>261</v>
      </c>
      <c r="I53" s="13">
        <v>0</v>
      </c>
      <c r="J53" s="13" t="s">
        <v>8</v>
      </c>
      <c r="K53" s="13">
        <v>1</v>
      </c>
      <c r="L53" s="13">
        <v>1</v>
      </c>
      <c r="M53" s="13">
        <v>1</v>
      </c>
      <c r="N53" s="13">
        <v>0</v>
      </c>
      <c r="O53" s="13">
        <v>0</v>
      </c>
      <c r="P53" s="13" t="s">
        <v>8</v>
      </c>
      <c r="Q53" s="13" t="s">
        <v>8</v>
      </c>
      <c r="R53" s="20">
        <v>1</v>
      </c>
      <c r="S53" t="s">
        <v>235</v>
      </c>
      <c r="T53">
        <v>6</v>
      </c>
      <c r="U53">
        <v>6</v>
      </c>
      <c r="V53">
        <v>5</v>
      </c>
      <c r="W53">
        <v>1</v>
      </c>
      <c r="X53">
        <f t="shared" si="56"/>
        <v>6</v>
      </c>
      <c r="Y53">
        <v>1</v>
      </c>
      <c r="Z53">
        <v>1</v>
      </c>
      <c r="AA53">
        <v>16</v>
      </c>
      <c r="AB53" t="s">
        <v>98</v>
      </c>
      <c r="AC53">
        <v>1</v>
      </c>
      <c r="AD53">
        <v>8</v>
      </c>
      <c r="AE53" s="10" t="s">
        <v>100</v>
      </c>
      <c r="AF53">
        <v>22967</v>
      </c>
      <c r="AG53">
        <v>58085</v>
      </c>
      <c r="AH53">
        <f t="shared" si="52"/>
        <v>81052</v>
      </c>
      <c r="AI53">
        <f t="shared" si="60"/>
        <v>10593.906160359114</v>
      </c>
      <c r="AJ53" s="10" t="s">
        <v>109</v>
      </c>
      <c r="AK53">
        <v>125</v>
      </c>
      <c r="AL53">
        <v>1169</v>
      </c>
      <c r="AM53" s="20">
        <v>414</v>
      </c>
      <c r="AN53">
        <v>64</v>
      </c>
      <c r="AO53">
        <v>512</v>
      </c>
      <c r="AP53">
        <v>256</v>
      </c>
      <c r="AQ53" s="20" t="s">
        <v>48</v>
      </c>
      <c r="AR53">
        <f t="shared" si="64"/>
        <v>30</v>
      </c>
      <c r="AS53">
        <f t="shared" si="65"/>
        <v>328</v>
      </c>
      <c r="AT53">
        <f t="shared" si="66"/>
        <v>79</v>
      </c>
      <c r="AU53" s="20" t="s">
        <v>48</v>
      </c>
      <c r="AY53" t="s">
        <v>240</v>
      </c>
      <c r="AZ53" t="s">
        <v>166</v>
      </c>
      <c r="BA53" s="13">
        <v>0</v>
      </c>
      <c r="BB53" s="13" t="s">
        <v>8</v>
      </c>
      <c r="BC53" s="13" t="s">
        <v>8</v>
      </c>
    </row>
    <row r="54" spans="1:55" x14ac:dyDescent="0.25">
      <c r="A54" s="12" t="s">
        <v>249</v>
      </c>
      <c r="B54" t="s">
        <v>123</v>
      </c>
      <c r="C54" s="12" t="s">
        <v>223</v>
      </c>
      <c r="F54" s="15">
        <v>0</v>
      </c>
      <c r="G54" s="13">
        <v>1</v>
      </c>
      <c r="H54" s="13" t="s">
        <v>261</v>
      </c>
      <c r="I54" s="13">
        <v>0</v>
      </c>
      <c r="J54" s="13" t="s">
        <v>8</v>
      </c>
      <c r="K54" s="13">
        <v>1</v>
      </c>
      <c r="L54" s="13">
        <v>1</v>
      </c>
      <c r="M54" s="13">
        <v>0</v>
      </c>
      <c r="N54" s="13">
        <v>1</v>
      </c>
      <c r="O54" s="13">
        <v>0</v>
      </c>
      <c r="P54" s="13" t="s">
        <v>8</v>
      </c>
      <c r="Q54" s="13" t="s">
        <v>8</v>
      </c>
      <c r="R54" s="20">
        <v>1</v>
      </c>
      <c r="S54" t="s">
        <v>235</v>
      </c>
      <c r="T54">
        <v>6</v>
      </c>
      <c r="U54">
        <v>6</v>
      </c>
      <c r="V54">
        <v>5</v>
      </c>
      <c r="W54">
        <v>1</v>
      </c>
      <c r="X54">
        <f t="shared" si="56"/>
        <v>6</v>
      </c>
      <c r="Y54">
        <v>1</v>
      </c>
      <c r="Z54">
        <v>1</v>
      </c>
      <c r="AA54">
        <v>16</v>
      </c>
      <c r="AB54" t="s">
        <v>98</v>
      </c>
      <c r="AC54">
        <v>1</v>
      </c>
      <c r="AD54">
        <v>8</v>
      </c>
      <c r="AE54" s="10" t="s">
        <v>100</v>
      </c>
      <c r="AF54">
        <v>4727</v>
      </c>
      <c r="AG54">
        <v>76325</v>
      </c>
      <c r="AH54">
        <f t="shared" si="52"/>
        <v>81052</v>
      </c>
      <c r="AI54">
        <f t="shared" si="60"/>
        <v>2643.7956114331109</v>
      </c>
      <c r="AJ54" s="10" t="s">
        <v>109</v>
      </c>
      <c r="AK54">
        <v>125</v>
      </c>
      <c r="AL54">
        <v>1169</v>
      </c>
      <c r="AM54" s="20">
        <v>414</v>
      </c>
      <c r="AN54">
        <v>32</v>
      </c>
      <c r="AO54">
        <v>256</v>
      </c>
      <c r="AP54">
        <v>128</v>
      </c>
      <c r="AQ54" s="20" t="s">
        <v>48</v>
      </c>
      <c r="AR54">
        <f t="shared" si="64"/>
        <v>46</v>
      </c>
      <c r="AS54">
        <f t="shared" si="65"/>
        <v>456</v>
      </c>
      <c r="AT54">
        <f t="shared" si="66"/>
        <v>143</v>
      </c>
      <c r="AU54" s="20" t="s">
        <v>48</v>
      </c>
      <c r="AY54" t="s">
        <v>240</v>
      </c>
      <c r="AZ54" t="s">
        <v>166</v>
      </c>
      <c r="BA54" s="13">
        <v>0</v>
      </c>
      <c r="BB54" s="13" t="s">
        <v>8</v>
      </c>
      <c r="BC54" s="13" t="s">
        <v>8</v>
      </c>
    </row>
    <row r="55" spans="1:55" x14ac:dyDescent="0.25">
      <c r="A55" s="12" t="s">
        <v>250</v>
      </c>
      <c r="B55" t="s">
        <v>123</v>
      </c>
      <c r="C55" s="12" t="s">
        <v>224</v>
      </c>
      <c r="F55" s="15">
        <v>0</v>
      </c>
      <c r="G55" s="13">
        <v>1</v>
      </c>
      <c r="H55" s="13" t="s">
        <v>261</v>
      </c>
      <c r="I55" s="13">
        <v>0</v>
      </c>
      <c r="J55" s="13" t="s">
        <v>8</v>
      </c>
      <c r="K55" s="13">
        <v>1</v>
      </c>
      <c r="L55" s="13">
        <v>0</v>
      </c>
      <c r="M55" s="13" t="s">
        <v>8</v>
      </c>
      <c r="N55" s="13" t="s">
        <v>8</v>
      </c>
      <c r="O55" s="13" t="s">
        <v>8</v>
      </c>
      <c r="P55" s="13" t="s">
        <v>8</v>
      </c>
      <c r="Q55" s="13" t="s">
        <v>8</v>
      </c>
      <c r="R55" s="20">
        <v>1</v>
      </c>
      <c r="S55" t="s">
        <v>236</v>
      </c>
      <c r="T55">
        <v>6</v>
      </c>
      <c r="U55">
        <v>6</v>
      </c>
      <c r="V55">
        <v>5</v>
      </c>
      <c r="W55">
        <v>1</v>
      </c>
      <c r="X55">
        <f t="shared" si="56"/>
        <v>6</v>
      </c>
      <c r="Y55">
        <v>1</v>
      </c>
      <c r="Z55">
        <v>3</v>
      </c>
      <c r="AA55">
        <v>8</v>
      </c>
      <c r="AB55" t="s">
        <v>100</v>
      </c>
      <c r="AC55">
        <v>1</v>
      </c>
      <c r="AD55">
        <v>8</v>
      </c>
      <c r="AE55" s="10" t="s">
        <v>100</v>
      </c>
      <c r="AF55">
        <v>74965</v>
      </c>
      <c r="AG55">
        <v>6087</v>
      </c>
      <c r="AH55">
        <f t="shared" si="52"/>
        <v>81052</v>
      </c>
      <c r="AI55">
        <f t="shared" si="60"/>
        <v>43246.145914876637</v>
      </c>
      <c r="AJ55" s="10" t="s">
        <v>109</v>
      </c>
      <c r="AK55">
        <v>125</v>
      </c>
      <c r="AL55">
        <v>1169</v>
      </c>
      <c r="AM55" s="20">
        <v>414</v>
      </c>
      <c r="AN55">
        <v>96</v>
      </c>
      <c r="AO55">
        <v>784</v>
      </c>
      <c r="AP55">
        <v>384</v>
      </c>
      <c r="AQ55" s="20" t="s">
        <v>48</v>
      </c>
      <c r="AR55">
        <f t="shared" si="64"/>
        <v>14</v>
      </c>
      <c r="AS55">
        <f t="shared" si="65"/>
        <v>192</v>
      </c>
      <c r="AT55">
        <f t="shared" si="66"/>
        <v>15</v>
      </c>
      <c r="AU55" s="20" t="s">
        <v>48</v>
      </c>
      <c r="AY55" t="s">
        <v>239</v>
      </c>
      <c r="AZ55" t="s">
        <v>166</v>
      </c>
      <c r="BA55" s="13">
        <v>0</v>
      </c>
      <c r="BB55" s="13" t="s">
        <v>8</v>
      </c>
      <c r="BC55" s="13" t="s">
        <v>8</v>
      </c>
    </row>
    <row r="56" spans="1:55" x14ac:dyDescent="0.25">
      <c r="A56" s="12" t="s">
        <v>251</v>
      </c>
      <c r="B56" t="s">
        <v>123</v>
      </c>
      <c r="C56" s="12" t="s">
        <v>225</v>
      </c>
      <c r="F56" s="15">
        <v>0</v>
      </c>
      <c r="G56" s="13">
        <v>1</v>
      </c>
      <c r="H56" s="13" t="s">
        <v>261</v>
      </c>
      <c r="I56" s="13">
        <v>0</v>
      </c>
      <c r="J56" s="13" t="s">
        <v>8</v>
      </c>
      <c r="K56" s="13">
        <v>1</v>
      </c>
      <c r="L56" s="13">
        <v>0</v>
      </c>
      <c r="M56" s="13">
        <v>0</v>
      </c>
      <c r="N56" s="13">
        <v>0</v>
      </c>
      <c r="O56" s="13">
        <v>0</v>
      </c>
      <c r="P56" s="13" t="s">
        <v>8</v>
      </c>
      <c r="Q56" s="13" t="s">
        <v>8</v>
      </c>
      <c r="R56" s="20">
        <v>1</v>
      </c>
      <c r="S56" t="s">
        <v>236</v>
      </c>
      <c r="T56">
        <v>6</v>
      </c>
      <c r="U56">
        <v>6</v>
      </c>
      <c r="V56">
        <v>5</v>
      </c>
      <c r="W56">
        <v>1</v>
      </c>
      <c r="X56">
        <f t="shared" si="56"/>
        <v>6</v>
      </c>
      <c r="Y56">
        <v>1</v>
      </c>
      <c r="Z56">
        <v>3</v>
      </c>
      <c r="AA56">
        <v>8</v>
      </c>
      <c r="AB56" t="s">
        <v>100</v>
      </c>
      <c r="AC56">
        <v>1</v>
      </c>
      <c r="AD56">
        <v>8</v>
      </c>
      <c r="AE56" s="10" t="s">
        <v>100</v>
      </c>
      <c r="AF56">
        <v>23033</v>
      </c>
      <c r="AG56">
        <v>58019</v>
      </c>
      <c r="AH56">
        <f t="shared" si="52"/>
        <v>81052</v>
      </c>
      <c r="AI56">
        <f t="shared" si="60"/>
        <v>13622.519702807114</v>
      </c>
      <c r="AJ56" s="10" t="s">
        <v>109</v>
      </c>
      <c r="AK56">
        <v>125</v>
      </c>
      <c r="AL56">
        <v>1169</v>
      </c>
      <c r="AM56" s="20">
        <v>414</v>
      </c>
      <c r="AN56">
        <v>64</v>
      </c>
      <c r="AO56">
        <v>512</v>
      </c>
      <c r="AP56">
        <v>256</v>
      </c>
      <c r="AQ56" s="20" t="s">
        <v>48</v>
      </c>
      <c r="AR56">
        <f t="shared" si="64"/>
        <v>30</v>
      </c>
      <c r="AS56">
        <f t="shared" si="65"/>
        <v>328</v>
      </c>
      <c r="AT56">
        <f t="shared" si="66"/>
        <v>79</v>
      </c>
      <c r="AU56" s="20" t="s">
        <v>48</v>
      </c>
      <c r="AY56" t="s">
        <v>240</v>
      </c>
      <c r="AZ56" t="s">
        <v>166</v>
      </c>
      <c r="BA56" s="13">
        <v>0</v>
      </c>
      <c r="BB56" s="13" t="s">
        <v>8</v>
      </c>
      <c r="BC56" s="13" t="s">
        <v>8</v>
      </c>
    </row>
    <row r="57" spans="1:55" x14ac:dyDescent="0.25">
      <c r="A57" s="12" t="s">
        <v>252</v>
      </c>
      <c r="B57" t="s">
        <v>123</v>
      </c>
      <c r="C57" s="12" t="s">
        <v>226</v>
      </c>
      <c r="F57" s="15">
        <v>0</v>
      </c>
      <c r="G57" s="13">
        <v>1</v>
      </c>
      <c r="H57" s="13" t="s">
        <v>261</v>
      </c>
      <c r="I57" s="13">
        <v>0</v>
      </c>
      <c r="J57" s="13" t="s">
        <v>8</v>
      </c>
      <c r="K57" s="13">
        <v>1</v>
      </c>
      <c r="L57" s="13">
        <v>1</v>
      </c>
      <c r="M57" s="13">
        <v>0</v>
      </c>
      <c r="N57" s="13">
        <v>1</v>
      </c>
      <c r="O57" s="13">
        <v>0</v>
      </c>
      <c r="P57" s="13" t="s">
        <v>8</v>
      </c>
      <c r="Q57" s="13" t="s">
        <v>8</v>
      </c>
      <c r="R57" s="20">
        <v>1</v>
      </c>
      <c r="S57" t="s">
        <v>236</v>
      </c>
      <c r="T57">
        <v>6</v>
      </c>
      <c r="U57">
        <v>6</v>
      </c>
      <c r="V57">
        <v>5</v>
      </c>
      <c r="W57">
        <v>1</v>
      </c>
      <c r="X57">
        <f t="shared" si="56"/>
        <v>6</v>
      </c>
      <c r="Y57">
        <v>1</v>
      </c>
      <c r="Z57">
        <v>3</v>
      </c>
      <c r="AA57">
        <v>8</v>
      </c>
      <c r="AB57" t="s">
        <v>100</v>
      </c>
      <c r="AC57">
        <v>1</v>
      </c>
      <c r="AD57">
        <v>8</v>
      </c>
      <c r="AE57" s="10" t="s">
        <v>100</v>
      </c>
      <c r="AF57">
        <v>4739</v>
      </c>
      <c r="AG57">
        <v>76313</v>
      </c>
      <c r="AH57">
        <f t="shared" si="52"/>
        <v>81052</v>
      </c>
      <c r="AI57">
        <f t="shared" si="60"/>
        <v>3022.3723042391107</v>
      </c>
      <c r="AJ57" s="10" t="s">
        <v>109</v>
      </c>
      <c r="AK57">
        <v>125</v>
      </c>
      <c r="AL57">
        <v>1169</v>
      </c>
      <c r="AM57" s="20">
        <v>414</v>
      </c>
      <c r="AN57">
        <v>32</v>
      </c>
      <c r="AO57">
        <v>256</v>
      </c>
      <c r="AP57">
        <v>128</v>
      </c>
      <c r="AQ57" s="20" t="s">
        <v>48</v>
      </c>
      <c r="AR57">
        <f t="shared" si="64"/>
        <v>46</v>
      </c>
      <c r="AS57">
        <f t="shared" si="65"/>
        <v>456</v>
      </c>
      <c r="AT57">
        <f t="shared" si="66"/>
        <v>143</v>
      </c>
      <c r="AU57" s="20" t="s">
        <v>48</v>
      </c>
      <c r="AY57" t="s">
        <v>240</v>
      </c>
      <c r="AZ57" t="s">
        <v>166</v>
      </c>
      <c r="BA57" s="13">
        <v>0</v>
      </c>
      <c r="BB57" s="13" t="s">
        <v>8</v>
      </c>
      <c r="BC57" s="13" t="s">
        <v>8</v>
      </c>
    </row>
    <row r="58" spans="1:55" x14ac:dyDescent="0.25">
      <c r="A58" s="12" t="s">
        <v>253</v>
      </c>
      <c r="B58" t="s">
        <v>123</v>
      </c>
      <c r="C58" s="12" t="s">
        <v>227</v>
      </c>
      <c r="F58" s="15">
        <v>0</v>
      </c>
      <c r="G58" s="13">
        <v>1</v>
      </c>
      <c r="H58" s="13" t="s">
        <v>261</v>
      </c>
      <c r="I58" s="13">
        <v>0</v>
      </c>
      <c r="J58" s="13" t="s">
        <v>8</v>
      </c>
      <c r="K58" s="13">
        <v>1</v>
      </c>
      <c r="L58" s="13">
        <v>1</v>
      </c>
      <c r="M58" s="13">
        <v>0</v>
      </c>
      <c r="N58" s="13">
        <v>0</v>
      </c>
      <c r="O58" s="13">
        <v>0</v>
      </c>
      <c r="P58" s="13" t="s">
        <v>8</v>
      </c>
      <c r="Q58" s="13" t="s">
        <v>8</v>
      </c>
      <c r="R58" s="20">
        <v>1</v>
      </c>
      <c r="S58" t="s">
        <v>237</v>
      </c>
      <c r="T58">
        <v>6</v>
      </c>
      <c r="U58">
        <v>6</v>
      </c>
      <c r="V58">
        <v>5</v>
      </c>
      <c r="W58">
        <v>1</v>
      </c>
      <c r="X58">
        <f t="shared" si="56"/>
        <v>6</v>
      </c>
      <c r="Y58">
        <v>1</v>
      </c>
      <c r="Z58">
        <v>2</v>
      </c>
      <c r="AA58">
        <v>8</v>
      </c>
      <c r="AB58" t="s">
        <v>100</v>
      </c>
      <c r="AC58">
        <v>1</v>
      </c>
      <c r="AD58">
        <v>8</v>
      </c>
      <c r="AE58" s="10" t="s">
        <v>100</v>
      </c>
      <c r="AF58">
        <v>74853</v>
      </c>
      <c r="AG58">
        <v>6199</v>
      </c>
      <c r="AH58">
        <f t="shared" si="52"/>
        <v>81052</v>
      </c>
      <c r="AI58">
        <f t="shared" si="60"/>
        <v>32811.625819411252</v>
      </c>
      <c r="AJ58" s="10" t="s">
        <v>109</v>
      </c>
      <c r="AK58">
        <v>125</v>
      </c>
      <c r="AL58">
        <v>1169</v>
      </c>
      <c r="AM58" s="20">
        <v>414</v>
      </c>
      <c r="AN58">
        <v>96</v>
      </c>
      <c r="AO58">
        <v>784</v>
      </c>
      <c r="AP58">
        <v>384</v>
      </c>
      <c r="AQ58" s="20" t="s">
        <v>48</v>
      </c>
      <c r="AR58">
        <f t="shared" si="64"/>
        <v>14</v>
      </c>
      <c r="AS58">
        <f t="shared" si="65"/>
        <v>192</v>
      </c>
      <c r="AT58">
        <f t="shared" si="66"/>
        <v>15</v>
      </c>
      <c r="AU58" s="20" t="s">
        <v>48</v>
      </c>
      <c r="AY58" t="s">
        <v>239</v>
      </c>
      <c r="AZ58" t="s">
        <v>166</v>
      </c>
      <c r="BA58" s="13">
        <v>0</v>
      </c>
      <c r="BB58" s="13" t="s">
        <v>8</v>
      </c>
      <c r="BC58" s="13" t="s">
        <v>8</v>
      </c>
    </row>
    <row r="59" spans="1:55" x14ac:dyDescent="0.25">
      <c r="A59" s="12" t="s">
        <v>254</v>
      </c>
      <c r="B59" t="s">
        <v>123</v>
      </c>
      <c r="C59" s="12" t="s">
        <v>228</v>
      </c>
      <c r="F59" s="15">
        <v>0</v>
      </c>
      <c r="G59" s="13">
        <v>1</v>
      </c>
      <c r="H59" s="13" t="s">
        <v>261</v>
      </c>
      <c r="I59" s="13">
        <v>0</v>
      </c>
      <c r="J59" s="13" t="s">
        <v>8</v>
      </c>
      <c r="K59" s="13">
        <v>1</v>
      </c>
      <c r="L59" s="13">
        <v>0</v>
      </c>
      <c r="M59" s="13">
        <v>0</v>
      </c>
      <c r="N59" s="13">
        <v>0</v>
      </c>
      <c r="O59" s="13">
        <v>0</v>
      </c>
      <c r="P59" s="13" t="s">
        <v>8</v>
      </c>
      <c r="Q59" s="13" t="s">
        <v>8</v>
      </c>
      <c r="R59" s="20">
        <v>1</v>
      </c>
      <c r="S59" t="s">
        <v>237</v>
      </c>
      <c r="T59">
        <v>6</v>
      </c>
      <c r="U59">
        <v>6</v>
      </c>
      <c r="V59">
        <v>5</v>
      </c>
      <c r="W59">
        <v>1</v>
      </c>
      <c r="X59">
        <f t="shared" si="56"/>
        <v>6</v>
      </c>
      <c r="Y59">
        <v>1</v>
      </c>
      <c r="Z59">
        <v>2</v>
      </c>
      <c r="AA59">
        <v>8</v>
      </c>
      <c r="AB59" t="s">
        <v>100</v>
      </c>
      <c r="AC59">
        <v>1</v>
      </c>
      <c r="AD59">
        <v>8</v>
      </c>
      <c r="AE59" s="10" t="s">
        <v>100</v>
      </c>
      <c r="AF59">
        <v>22999</v>
      </c>
      <c r="AG59">
        <v>58053</v>
      </c>
      <c r="AH59">
        <f t="shared" si="52"/>
        <v>81052</v>
      </c>
      <c r="AI59">
        <f t="shared" si="60"/>
        <v>10593.906160359114</v>
      </c>
      <c r="AJ59" s="10" t="s">
        <v>109</v>
      </c>
      <c r="AK59">
        <v>125</v>
      </c>
      <c r="AL59">
        <v>1169</v>
      </c>
      <c r="AM59" s="20">
        <v>414</v>
      </c>
      <c r="AN59">
        <v>64</v>
      </c>
      <c r="AO59">
        <v>512</v>
      </c>
      <c r="AP59">
        <v>256</v>
      </c>
      <c r="AQ59" s="20" t="s">
        <v>48</v>
      </c>
      <c r="AR59">
        <f t="shared" si="64"/>
        <v>30</v>
      </c>
      <c r="AS59">
        <f t="shared" si="65"/>
        <v>328</v>
      </c>
      <c r="AT59">
        <f t="shared" si="66"/>
        <v>79</v>
      </c>
      <c r="AU59" s="20" t="s">
        <v>48</v>
      </c>
      <c r="AY59" t="s">
        <v>240</v>
      </c>
      <c r="AZ59" t="s">
        <v>166</v>
      </c>
      <c r="BA59" s="13">
        <v>0</v>
      </c>
      <c r="BB59" s="13" t="s">
        <v>8</v>
      </c>
      <c r="BC59" s="13" t="s">
        <v>8</v>
      </c>
    </row>
    <row r="60" spans="1:55" x14ac:dyDescent="0.25">
      <c r="A60" s="12" t="s">
        <v>255</v>
      </c>
      <c r="B60" t="s">
        <v>123</v>
      </c>
      <c r="C60" s="12" t="s">
        <v>229</v>
      </c>
      <c r="F60" s="15">
        <v>0</v>
      </c>
      <c r="G60" s="13">
        <v>1</v>
      </c>
      <c r="H60" s="13" t="s">
        <v>261</v>
      </c>
      <c r="I60" s="13">
        <v>0</v>
      </c>
      <c r="J60" s="13" t="s">
        <v>8</v>
      </c>
      <c r="K60" s="13">
        <v>1</v>
      </c>
      <c r="L60" s="13">
        <v>1</v>
      </c>
      <c r="M60" s="13">
        <v>1</v>
      </c>
      <c r="N60" s="13">
        <v>1</v>
      </c>
      <c r="O60" s="13">
        <v>0</v>
      </c>
      <c r="P60" s="13" t="s">
        <v>8</v>
      </c>
      <c r="Q60" s="13" t="s">
        <v>8</v>
      </c>
      <c r="R60" s="20">
        <v>1</v>
      </c>
      <c r="S60" t="s">
        <v>237</v>
      </c>
      <c r="T60">
        <v>6</v>
      </c>
      <c r="U60">
        <v>6</v>
      </c>
      <c r="V60">
        <v>5</v>
      </c>
      <c r="W60">
        <v>1</v>
      </c>
      <c r="X60">
        <f t="shared" si="56"/>
        <v>6</v>
      </c>
      <c r="Y60">
        <v>1</v>
      </c>
      <c r="Z60">
        <v>2</v>
      </c>
      <c r="AA60">
        <v>8</v>
      </c>
      <c r="AB60" t="s">
        <v>100</v>
      </c>
      <c r="AC60">
        <v>1</v>
      </c>
      <c r="AD60">
        <v>8</v>
      </c>
      <c r="AE60" s="10" t="s">
        <v>100</v>
      </c>
      <c r="AF60">
        <v>4727</v>
      </c>
      <c r="AG60">
        <v>76325</v>
      </c>
      <c r="AH60">
        <f t="shared" si="52"/>
        <v>81052</v>
      </c>
      <c r="AI60">
        <f t="shared" si="60"/>
        <v>2643.7956114331109</v>
      </c>
      <c r="AJ60" s="10" t="s">
        <v>109</v>
      </c>
      <c r="AK60">
        <v>125</v>
      </c>
      <c r="AL60">
        <v>1169</v>
      </c>
      <c r="AM60" s="20">
        <v>414</v>
      </c>
      <c r="AN60">
        <v>32</v>
      </c>
      <c r="AO60">
        <v>256</v>
      </c>
      <c r="AP60">
        <v>128</v>
      </c>
      <c r="AQ60" s="20" t="s">
        <v>48</v>
      </c>
      <c r="AR60">
        <f t="shared" si="64"/>
        <v>46</v>
      </c>
      <c r="AS60">
        <f t="shared" si="65"/>
        <v>456</v>
      </c>
      <c r="AT60">
        <f t="shared" si="66"/>
        <v>143</v>
      </c>
      <c r="AU60" s="20" t="s">
        <v>48</v>
      </c>
      <c r="AY60" t="s">
        <v>240</v>
      </c>
      <c r="AZ60" t="s">
        <v>166</v>
      </c>
      <c r="BA60" s="13">
        <v>0</v>
      </c>
      <c r="BB60" s="13" t="s">
        <v>8</v>
      </c>
      <c r="BC60" s="13" t="s">
        <v>8</v>
      </c>
    </row>
    <row r="61" spans="1:55" x14ac:dyDescent="0.25">
      <c r="A61" s="12" t="s">
        <v>256</v>
      </c>
      <c r="B61" t="s">
        <v>123</v>
      </c>
      <c r="C61" s="12" t="s">
        <v>230</v>
      </c>
      <c r="F61" s="15">
        <v>0</v>
      </c>
      <c r="G61" s="13">
        <v>1</v>
      </c>
      <c r="H61" s="13" t="s">
        <v>261</v>
      </c>
      <c r="I61" s="13">
        <v>0</v>
      </c>
      <c r="J61" s="13" t="s">
        <v>8</v>
      </c>
      <c r="K61" s="13">
        <v>1</v>
      </c>
      <c r="L61" s="13">
        <v>0</v>
      </c>
      <c r="M61" s="13">
        <v>0</v>
      </c>
      <c r="N61" s="13">
        <v>0</v>
      </c>
      <c r="O61" s="13">
        <v>0</v>
      </c>
      <c r="P61" s="13" t="s">
        <v>8</v>
      </c>
      <c r="Q61" s="13" t="s">
        <v>8</v>
      </c>
      <c r="R61" s="20">
        <v>1</v>
      </c>
      <c r="S61" t="s">
        <v>238</v>
      </c>
      <c r="T61">
        <v>6</v>
      </c>
      <c r="U61">
        <v>6</v>
      </c>
      <c r="V61">
        <v>5</v>
      </c>
      <c r="W61">
        <v>1</v>
      </c>
      <c r="X61">
        <f t="shared" si="56"/>
        <v>6</v>
      </c>
      <c r="Y61">
        <v>1</v>
      </c>
      <c r="Z61">
        <v>1</v>
      </c>
      <c r="AA61">
        <v>8</v>
      </c>
      <c r="AB61" t="s">
        <v>100</v>
      </c>
      <c r="AC61">
        <v>1</v>
      </c>
      <c r="AD61">
        <v>8</v>
      </c>
      <c r="AE61" s="10" t="s">
        <v>100</v>
      </c>
      <c r="AF61">
        <v>74743</v>
      </c>
      <c r="AG61">
        <v>6309</v>
      </c>
      <c r="AH61">
        <f t="shared" si="52"/>
        <v>81052</v>
      </c>
      <c r="AI61">
        <f t="shared" si="60"/>
        <v>22377.105723945871</v>
      </c>
      <c r="AJ61" s="10" t="s">
        <v>109</v>
      </c>
      <c r="AK61">
        <v>125</v>
      </c>
      <c r="AL61">
        <v>1169</v>
      </c>
      <c r="AM61" s="20">
        <v>414</v>
      </c>
      <c r="AN61">
        <v>96</v>
      </c>
      <c r="AO61">
        <v>784</v>
      </c>
      <c r="AP61">
        <v>384</v>
      </c>
      <c r="AQ61" s="20" t="s">
        <v>48</v>
      </c>
      <c r="AR61">
        <f t="shared" si="64"/>
        <v>14</v>
      </c>
      <c r="AS61">
        <f t="shared" si="65"/>
        <v>192</v>
      </c>
      <c r="AT61">
        <f t="shared" si="66"/>
        <v>15</v>
      </c>
      <c r="AU61" s="20" t="s">
        <v>48</v>
      </c>
      <c r="AY61" t="s">
        <v>239</v>
      </c>
      <c r="AZ61" t="s">
        <v>166</v>
      </c>
      <c r="BA61" s="13">
        <v>0</v>
      </c>
      <c r="BB61" s="13" t="s">
        <v>8</v>
      </c>
      <c r="BC61" s="13" t="s">
        <v>8</v>
      </c>
    </row>
    <row r="62" spans="1:55" x14ac:dyDescent="0.25">
      <c r="A62" s="12" t="s">
        <v>257</v>
      </c>
      <c r="B62" t="s">
        <v>123</v>
      </c>
      <c r="C62" s="12" t="s">
        <v>231</v>
      </c>
      <c r="F62" s="15">
        <v>0</v>
      </c>
      <c r="G62" s="13">
        <v>1</v>
      </c>
      <c r="H62" s="13" t="s">
        <v>261</v>
      </c>
      <c r="I62" s="13">
        <v>0</v>
      </c>
      <c r="J62" s="13" t="s">
        <v>8</v>
      </c>
      <c r="K62" s="13">
        <v>1</v>
      </c>
      <c r="L62" s="13">
        <v>1</v>
      </c>
      <c r="M62" s="13">
        <v>1</v>
      </c>
      <c r="N62" s="13">
        <v>0</v>
      </c>
      <c r="O62" s="13">
        <v>0</v>
      </c>
      <c r="P62" s="13" t="s">
        <v>8</v>
      </c>
      <c r="Q62" s="13" t="s">
        <v>8</v>
      </c>
      <c r="R62" s="20">
        <v>1</v>
      </c>
      <c r="S62" t="s">
        <v>238</v>
      </c>
      <c r="T62">
        <v>6</v>
      </c>
      <c r="U62">
        <v>6</v>
      </c>
      <c r="V62">
        <v>5</v>
      </c>
      <c r="W62">
        <v>1</v>
      </c>
      <c r="X62">
        <f t="shared" si="56"/>
        <v>6</v>
      </c>
      <c r="Y62">
        <v>1</v>
      </c>
      <c r="Z62">
        <v>1</v>
      </c>
      <c r="AA62">
        <v>8</v>
      </c>
      <c r="AB62" t="s">
        <v>100</v>
      </c>
      <c r="AC62">
        <v>1</v>
      </c>
      <c r="AD62">
        <v>8</v>
      </c>
      <c r="AE62" s="10" t="s">
        <v>100</v>
      </c>
      <c r="AF62">
        <v>22967</v>
      </c>
      <c r="AG62">
        <v>58085</v>
      </c>
      <c r="AH62">
        <f t="shared" si="52"/>
        <v>81052</v>
      </c>
      <c r="AI62">
        <f t="shared" si="60"/>
        <v>7565.2926179111128</v>
      </c>
      <c r="AJ62" s="10" t="s">
        <v>109</v>
      </c>
      <c r="AK62">
        <v>125</v>
      </c>
      <c r="AL62">
        <v>1169</v>
      </c>
      <c r="AM62" s="20">
        <v>414</v>
      </c>
      <c r="AN62">
        <v>64</v>
      </c>
      <c r="AO62">
        <v>512</v>
      </c>
      <c r="AP62">
        <v>256</v>
      </c>
      <c r="AQ62" s="20" t="s">
        <v>48</v>
      </c>
      <c r="AR62">
        <f t="shared" si="64"/>
        <v>30</v>
      </c>
      <c r="AS62">
        <f t="shared" si="65"/>
        <v>328</v>
      </c>
      <c r="AT62">
        <f t="shared" si="66"/>
        <v>79</v>
      </c>
      <c r="AU62" s="20" t="s">
        <v>48</v>
      </c>
      <c r="AY62" t="s">
        <v>240</v>
      </c>
      <c r="AZ62" t="s">
        <v>166</v>
      </c>
      <c r="BA62" s="13">
        <v>0</v>
      </c>
      <c r="BB62" s="13" t="s">
        <v>8</v>
      </c>
      <c r="BC62" s="13" t="s">
        <v>8</v>
      </c>
    </row>
    <row r="63" spans="1:55" s="4" customFormat="1" x14ac:dyDescent="0.25">
      <c r="A63" s="17" t="s">
        <v>258</v>
      </c>
      <c r="B63" s="4" t="s">
        <v>123</v>
      </c>
      <c r="C63" s="17" t="s">
        <v>232</v>
      </c>
      <c r="F63" s="18">
        <v>0</v>
      </c>
      <c r="G63" s="14">
        <v>1</v>
      </c>
      <c r="H63" s="14" t="s">
        <v>261</v>
      </c>
      <c r="I63" s="14">
        <v>0</v>
      </c>
      <c r="J63" s="14" t="s">
        <v>8</v>
      </c>
      <c r="K63" s="14">
        <v>1</v>
      </c>
      <c r="L63" s="14">
        <v>1</v>
      </c>
      <c r="M63" s="14">
        <v>1</v>
      </c>
      <c r="N63" s="14">
        <v>1</v>
      </c>
      <c r="O63" s="14">
        <v>0</v>
      </c>
      <c r="P63" s="14" t="s">
        <v>8</v>
      </c>
      <c r="Q63" s="14" t="s">
        <v>8</v>
      </c>
      <c r="R63" s="22">
        <v>1</v>
      </c>
      <c r="S63" s="4" t="s">
        <v>238</v>
      </c>
      <c r="T63" s="4">
        <v>6</v>
      </c>
      <c r="U63" s="4">
        <v>6</v>
      </c>
      <c r="V63" s="4">
        <v>5</v>
      </c>
      <c r="W63" s="4">
        <v>1</v>
      </c>
      <c r="X63" s="4">
        <f t="shared" si="56"/>
        <v>6</v>
      </c>
      <c r="Y63" s="4">
        <v>1</v>
      </c>
      <c r="Z63" s="4">
        <v>1</v>
      </c>
      <c r="AA63" s="4">
        <v>8</v>
      </c>
      <c r="AB63" s="4" t="s">
        <v>100</v>
      </c>
      <c r="AC63" s="4">
        <v>1</v>
      </c>
      <c r="AD63" s="4">
        <v>8</v>
      </c>
      <c r="AE63" s="29" t="s">
        <v>100</v>
      </c>
      <c r="AF63" s="4">
        <v>4727</v>
      </c>
      <c r="AG63" s="4">
        <v>76325</v>
      </c>
      <c r="AH63" s="4">
        <f t="shared" si="52"/>
        <v>81052</v>
      </c>
      <c r="AI63" s="4">
        <f t="shared" si="60"/>
        <v>2265.2189186271103</v>
      </c>
      <c r="AJ63" s="29" t="s">
        <v>109</v>
      </c>
      <c r="AK63" s="4">
        <v>125</v>
      </c>
      <c r="AL63" s="4">
        <v>1169</v>
      </c>
      <c r="AM63" s="22">
        <v>414</v>
      </c>
      <c r="AN63" s="4">
        <v>32</v>
      </c>
      <c r="AO63" s="4">
        <v>256</v>
      </c>
      <c r="AP63" s="4">
        <v>128</v>
      </c>
      <c r="AQ63" s="22" t="s">
        <v>48</v>
      </c>
      <c r="AR63" s="4">
        <f t="shared" si="64"/>
        <v>46</v>
      </c>
      <c r="AS63" s="4">
        <f t="shared" si="65"/>
        <v>456</v>
      </c>
      <c r="AT63" s="4">
        <f t="shared" si="66"/>
        <v>143</v>
      </c>
      <c r="AU63" s="22" t="s">
        <v>48</v>
      </c>
      <c r="AX63" s="29"/>
      <c r="AY63" s="4" t="s">
        <v>240</v>
      </c>
      <c r="AZ63" s="4" t="s">
        <v>166</v>
      </c>
      <c r="BA63" s="14">
        <v>0</v>
      </c>
      <c r="BB63" s="14" t="s">
        <v>8</v>
      </c>
      <c r="BC63" s="14" t="s">
        <v>8</v>
      </c>
    </row>
    <row r="64" spans="1:55" s="33" customFormat="1" x14ac:dyDescent="0.25">
      <c r="A64" s="32" t="s">
        <v>273</v>
      </c>
      <c r="B64" s="33" t="s">
        <v>123</v>
      </c>
      <c r="C64" s="32" t="s">
        <v>276</v>
      </c>
      <c r="D64" s="33" t="s">
        <v>271</v>
      </c>
      <c r="E64" s="33" t="s">
        <v>277</v>
      </c>
      <c r="F64" s="34">
        <v>1</v>
      </c>
      <c r="G64" s="33">
        <v>0</v>
      </c>
      <c r="H64" s="35" t="s">
        <v>8</v>
      </c>
      <c r="I64" s="33">
        <v>0</v>
      </c>
      <c r="J64" s="35" t="s">
        <v>8</v>
      </c>
      <c r="K64" s="33">
        <v>1</v>
      </c>
      <c r="L64" s="33">
        <v>1</v>
      </c>
      <c r="M64" s="33">
        <v>1</v>
      </c>
      <c r="N64" s="33">
        <v>1</v>
      </c>
      <c r="O64" s="33">
        <v>1</v>
      </c>
      <c r="P64" s="33" t="s">
        <v>121</v>
      </c>
      <c r="Q64" s="33" t="s">
        <v>121</v>
      </c>
      <c r="R64" s="36">
        <v>1</v>
      </c>
      <c r="S64" s="33" t="s">
        <v>274</v>
      </c>
      <c r="T64" s="33">
        <v>6</v>
      </c>
      <c r="U64" s="33">
        <v>6</v>
      </c>
      <c r="V64" s="33">
        <v>5</v>
      </c>
      <c r="W64" s="33">
        <v>1</v>
      </c>
      <c r="X64" s="33">
        <v>6</v>
      </c>
      <c r="Y64" s="33">
        <v>1</v>
      </c>
      <c r="Z64" s="33">
        <v>1</v>
      </c>
      <c r="AA64" s="33">
        <v>16</v>
      </c>
      <c r="AB64" s="33" t="s">
        <v>98</v>
      </c>
      <c r="AC64" s="33">
        <v>1</v>
      </c>
      <c r="AD64" s="33">
        <v>8</v>
      </c>
      <c r="AE64" s="37" t="s">
        <v>100</v>
      </c>
      <c r="AF64" s="33" t="s">
        <v>121</v>
      </c>
      <c r="AG64" s="33" t="s">
        <v>121</v>
      </c>
      <c r="AH64" s="33" t="s">
        <v>121</v>
      </c>
      <c r="AI64" s="33">
        <f xml:space="preserve"> 1508.06553301511 + 0.00210606006752809 * (AN64*AO64*AP64) * (X64 / 5) + 441</f>
        <v>74990.706201272769</v>
      </c>
      <c r="AJ64" s="37" t="s">
        <v>109</v>
      </c>
      <c r="AK64" s="33">
        <v>125</v>
      </c>
      <c r="AL64" s="33">
        <v>1169</v>
      </c>
      <c r="AM64" s="36">
        <v>414</v>
      </c>
      <c r="AN64" s="33">
        <v>96</v>
      </c>
      <c r="AO64" s="33">
        <v>784</v>
      </c>
      <c r="AP64" s="33">
        <v>384</v>
      </c>
      <c r="AQ64" s="36" t="s">
        <v>48</v>
      </c>
      <c r="AR64" s="33">
        <f t="shared" ref="AR64" si="67" xml:space="preserve"> _xlfn.FLOOR.MATH((AK64 - AN64) / 2)</f>
        <v>14</v>
      </c>
      <c r="AS64" s="33">
        <f t="shared" ref="AS64" si="68" xml:space="preserve"> _xlfn.FLOOR.MATH((AL64 - AO64) / 2)</f>
        <v>192</v>
      </c>
      <c r="AT64" s="33">
        <f t="shared" ref="AT64" si="69" xml:space="preserve"> _xlfn.FLOOR.MATH((AM64 - AP64) / 2)</f>
        <v>15</v>
      </c>
      <c r="AU64" s="36" t="s">
        <v>48</v>
      </c>
      <c r="AX64" s="37"/>
      <c r="AY64" s="33" t="s">
        <v>272</v>
      </c>
      <c r="AZ64" s="33" t="s">
        <v>166</v>
      </c>
      <c r="BA64" s="33">
        <v>0</v>
      </c>
      <c r="BB64" s="35" t="s">
        <v>8</v>
      </c>
      <c r="BC64" s="35" t="s">
        <v>8</v>
      </c>
    </row>
    <row r="65" spans="1:55" x14ac:dyDescent="0.25">
      <c r="A65" s="12" t="s">
        <v>275</v>
      </c>
      <c r="B65" t="s">
        <v>281</v>
      </c>
      <c r="C65" s="12" t="s">
        <v>278</v>
      </c>
      <c r="D65" t="s">
        <v>279</v>
      </c>
      <c r="E65" t="s">
        <v>283</v>
      </c>
      <c r="F65" s="6">
        <v>0</v>
      </c>
      <c r="G65">
        <v>1</v>
      </c>
      <c r="H65" s="13" t="s">
        <v>284</v>
      </c>
      <c r="I65">
        <v>0</v>
      </c>
      <c r="J65" s="13" t="s">
        <v>8</v>
      </c>
      <c r="K65" t="s">
        <v>8</v>
      </c>
      <c r="L65" s="13" t="s">
        <v>8</v>
      </c>
      <c r="M65" t="s">
        <v>8</v>
      </c>
      <c r="N65" s="13" t="s">
        <v>8</v>
      </c>
      <c r="O65" t="s">
        <v>8</v>
      </c>
      <c r="P65" s="13" t="s">
        <v>8</v>
      </c>
      <c r="Q65" s="13" t="s">
        <v>8</v>
      </c>
      <c r="R65" s="23">
        <v>0</v>
      </c>
      <c r="S65" t="s">
        <v>274</v>
      </c>
      <c r="T65">
        <v>1</v>
      </c>
      <c r="U65" t="s">
        <v>8</v>
      </c>
      <c r="V65">
        <v>5</v>
      </c>
      <c r="W65">
        <v>1</v>
      </c>
      <c r="X65">
        <v>6</v>
      </c>
      <c r="Y65">
        <v>1</v>
      </c>
      <c r="Z65">
        <v>1</v>
      </c>
      <c r="AA65">
        <v>16</v>
      </c>
      <c r="AB65" t="s">
        <v>98</v>
      </c>
      <c r="AC65">
        <v>1</v>
      </c>
      <c r="AD65">
        <v>8</v>
      </c>
      <c r="AE65" s="10" t="s">
        <v>100</v>
      </c>
      <c r="AF65" t="s">
        <v>8</v>
      </c>
      <c r="AG65" t="s">
        <v>8</v>
      </c>
      <c r="AH65" t="s">
        <v>8</v>
      </c>
      <c r="AI65" t="s">
        <v>285</v>
      </c>
      <c r="AJ65" s="10" t="s">
        <v>109</v>
      </c>
      <c r="AK65">
        <v>125</v>
      </c>
      <c r="AL65">
        <v>1169</v>
      </c>
      <c r="AM65" s="20">
        <v>414</v>
      </c>
      <c r="AN65">
        <v>80</v>
      </c>
      <c r="AO65">
        <v>170</v>
      </c>
      <c r="AP65">
        <v>170</v>
      </c>
      <c r="AQ65" s="20" t="s">
        <v>8</v>
      </c>
      <c r="AR65">
        <v>40</v>
      </c>
      <c r="AS65">
        <v>90</v>
      </c>
      <c r="AT65">
        <v>90</v>
      </c>
      <c r="AU65" s="20" t="s">
        <v>8</v>
      </c>
      <c r="AV65">
        <f>AN65-AR65</f>
        <v>40</v>
      </c>
      <c r="AW65">
        <f t="shared" ref="AW65:AX65" si="70">AO65-AS65</f>
        <v>80</v>
      </c>
      <c r="AX65" s="10">
        <f t="shared" si="70"/>
        <v>80</v>
      </c>
      <c r="AY65" t="s">
        <v>286</v>
      </c>
      <c r="AZ65" t="s">
        <v>287</v>
      </c>
      <c r="BA65" s="13">
        <v>1</v>
      </c>
      <c r="BB65" t="s">
        <v>288</v>
      </c>
      <c r="BC65" t="s">
        <v>290</v>
      </c>
    </row>
    <row r="66" spans="1:55" x14ac:dyDescent="0.25">
      <c r="A66" s="12" t="s">
        <v>280</v>
      </c>
      <c r="B66" t="s">
        <v>281</v>
      </c>
      <c r="C66" s="12" t="s">
        <v>282</v>
      </c>
      <c r="D66" s="12" t="s">
        <v>282</v>
      </c>
      <c r="E66" t="s">
        <v>295</v>
      </c>
      <c r="F66" s="6">
        <v>0</v>
      </c>
      <c r="G66" s="12">
        <v>1</v>
      </c>
      <c r="H66" s="13" t="s">
        <v>191</v>
      </c>
      <c r="I66" s="12">
        <v>0</v>
      </c>
      <c r="J66" s="13" t="s">
        <v>8</v>
      </c>
      <c r="K66" t="s">
        <v>8</v>
      </c>
      <c r="L66" s="13" t="s">
        <v>8</v>
      </c>
      <c r="M66" t="s">
        <v>8</v>
      </c>
      <c r="N66" s="13" t="s">
        <v>8</v>
      </c>
      <c r="O66" t="s">
        <v>8</v>
      </c>
      <c r="P66" s="13" t="s">
        <v>8</v>
      </c>
      <c r="Q66" s="13" t="s">
        <v>8</v>
      </c>
      <c r="R66" s="23">
        <v>0</v>
      </c>
      <c r="S66" t="s">
        <v>274</v>
      </c>
      <c r="T66">
        <v>1</v>
      </c>
      <c r="U66">
        <v>156</v>
      </c>
      <c r="V66">
        <v>5</v>
      </c>
      <c r="W66">
        <v>1</v>
      </c>
      <c r="X66">
        <v>6</v>
      </c>
      <c r="Y66">
        <v>1</v>
      </c>
      <c r="Z66">
        <v>1</v>
      </c>
      <c r="AA66">
        <v>16</v>
      </c>
      <c r="AB66" t="s">
        <v>98</v>
      </c>
      <c r="AC66">
        <v>1</v>
      </c>
      <c r="AD66">
        <v>8</v>
      </c>
      <c r="AE66" s="10" t="s">
        <v>100</v>
      </c>
      <c r="AF66" t="s">
        <v>8</v>
      </c>
      <c r="AG66" t="s">
        <v>8</v>
      </c>
      <c r="AH66" t="s">
        <v>8</v>
      </c>
      <c r="AI66" t="s">
        <v>285</v>
      </c>
      <c r="AJ66" s="10" t="s">
        <v>109</v>
      </c>
      <c r="AK66">
        <v>125</v>
      </c>
      <c r="AL66">
        <v>1169</v>
      </c>
      <c r="AM66" s="20">
        <v>414</v>
      </c>
      <c r="AN66">
        <v>80</v>
      </c>
      <c r="AO66">
        <v>170</v>
      </c>
      <c r="AP66">
        <v>170</v>
      </c>
      <c r="AQ66" s="20" t="s">
        <v>8</v>
      </c>
      <c r="AR66">
        <v>40</v>
      </c>
      <c r="AS66">
        <v>90</v>
      </c>
      <c r="AT66">
        <v>90</v>
      </c>
      <c r="AU66" s="20" t="s">
        <v>8</v>
      </c>
      <c r="AV66">
        <f t="shared" ref="AV66:AV73" si="71">AN66-AR66</f>
        <v>40</v>
      </c>
      <c r="AW66">
        <f t="shared" ref="AW66:AW74" si="72">AO66-AS66</f>
        <v>80</v>
      </c>
      <c r="AX66" s="10">
        <f t="shared" ref="AX66:AX74" si="73">AP66-AT66</f>
        <v>80</v>
      </c>
      <c r="AY66" t="s">
        <v>286</v>
      </c>
      <c r="AZ66" t="s">
        <v>287</v>
      </c>
      <c r="BA66">
        <v>1</v>
      </c>
      <c r="BB66" s="13" t="s">
        <v>291</v>
      </c>
      <c r="BC66" s="13" t="s">
        <v>292</v>
      </c>
    </row>
    <row r="67" spans="1:55" x14ac:dyDescent="0.25">
      <c r="A67" s="12" t="s">
        <v>296</v>
      </c>
      <c r="B67" t="s">
        <v>281</v>
      </c>
      <c r="C67" s="12" t="s">
        <v>316</v>
      </c>
      <c r="D67" s="12" t="s">
        <v>316</v>
      </c>
      <c r="E67" t="s">
        <v>298</v>
      </c>
      <c r="F67" s="6">
        <v>0</v>
      </c>
      <c r="G67">
        <v>1</v>
      </c>
      <c r="H67" s="13" t="s">
        <v>191</v>
      </c>
      <c r="I67" s="12">
        <v>0</v>
      </c>
      <c r="J67" s="13" t="s">
        <v>8</v>
      </c>
      <c r="K67" t="s">
        <v>8</v>
      </c>
      <c r="L67" s="13" t="s">
        <v>8</v>
      </c>
      <c r="M67" t="s">
        <v>8</v>
      </c>
      <c r="N67" s="13" t="s">
        <v>8</v>
      </c>
      <c r="O67" t="s">
        <v>8</v>
      </c>
      <c r="P67" s="13" t="s">
        <v>8</v>
      </c>
      <c r="Q67" s="13" t="s">
        <v>8</v>
      </c>
      <c r="R67" s="23">
        <v>0</v>
      </c>
      <c r="S67" t="s">
        <v>274</v>
      </c>
      <c r="T67">
        <v>1</v>
      </c>
      <c r="U67">
        <v>48</v>
      </c>
      <c r="V67">
        <v>5</v>
      </c>
      <c r="W67">
        <v>1</v>
      </c>
      <c r="X67">
        <v>6</v>
      </c>
      <c r="Y67">
        <v>1</v>
      </c>
      <c r="Z67">
        <v>1</v>
      </c>
      <c r="AA67">
        <v>16</v>
      </c>
      <c r="AB67" t="s">
        <v>98</v>
      </c>
      <c r="AC67">
        <v>1</v>
      </c>
      <c r="AD67">
        <v>8</v>
      </c>
      <c r="AE67" s="10" t="s">
        <v>100</v>
      </c>
      <c r="AF67" t="s">
        <v>8</v>
      </c>
      <c r="AG67" t="s">
        <v>8</v>
      </c>
      <c r="AH67" t="s">
        <v>8</v>
      </c>
      <c r="AI67" t="s">
        <v>285</v>
      </c>
      <c r="AJ67" s="10" t="s">
        <v>109</v>
      </c>
      <c r="AK67">
        <v>125</v>
      </c>
      <c r="AL67">
        <v>1169</v>
      </c>
      <c r="AM67" s="20">
        <v>414</v>
      </c>
      <c r="AN67">
        <v>96</v>
      </c>
      <c r="AO67">
        <v>784</v>
      </c>
      <c r="AP67">
        <v>384</v>
      </c>
      <c r="AQ67" s="20" t="s">
        <v>8</v>
      </c>
      <c r="AR67">
        <v>14</v>
      </c>
      <c r="AS67">
        <v>192</v>
      </c>
      <c r="AT67">
        <v>15</v>
      </c>
      <c r="AU67" s="20" t="s">
        <v>8</v>
      </c>
      <c r="AV67">
        <f t="shared" si="71"/>
        <v>82</v>
      </c>
      <c r="AW67">
        <f t="shared" si="72"/>
        <v>592</v>
      </c>
      <c r="AX67" s="10">
        <f t="shared" si="73"/>
        <v>369</v>
      </c>
      <c r="AY67" t="s">
        <v>293</v>
      </c>
      <c r="AZ67" t="s">
        <v>294</v>
      </c>
      <c r="BA67">
        <v>1</v>
      </c>
      <c r="BB67" t="s">
        <v>297</v>
      </c>
      <c r="BC67" t="s">
        <v>292</v>
      </c>
    </row>
    <row r="68" spans="1:55" x14ac:dyDescent="0.25">
      <c r="A68" s="12" t="s">
        <v>299</v>
      </c>
      <c r="B68" t="s">
        <v>281</v>
      </c>
      <c r="C68" s="12" t="s">
        <v>317</v>
      </c>
      <c r="D68" s="12" t="s">
        <v>317</v>
      </c>
      <c r="E68" t="s">
        <v>310</v>
      </c>
      <c r="F68" s="6">
        <v>0</v>
      </c>
      <c r="G68">
        <v>1</v>
      </c>
      <c r="H68" s="13" t="s">
        <v>301</v>
      </c>
      <c r="I68">
        <v>0</v>
      </c>
      <c r="J68" s="13" t="s">
        <v>8</v>
      </c>
      <c r="K68" t="s">
        <v>8</v>
      </c>
      <c r="L68" s="13" t="s">
        <v>8</v>
      </c>
      <c r="M68" t="s">
        <v>8</v>
      </c>
      <c r="N68" s="13" t="s">
        <v>8</v>
      </c>
      <c r="O68" t="s">
        <v>8</v>
      </c>
      <c r="P68" s="13" t="s">
        <v>8</v>
      </c>
      <c r="Q68" s="13" t="s">
        <v>8</v>
      </c>
      <c r="R68" s="23">
        <v>0</v>
      </c>
      <c r="S68" t="s">
        <v>274</v>
      </c>
      <c r="T68">
        <v>1</v>
      </c>
      <c r="U68">
        <v>27</v>
      </c>
      <c r="V68">
        <v>5</v>
      </c>
      <c r="W68">
        <v>1</v>
      </c>
      <c r="X68">
        <v>6</v>
      </c>
      <c r="Y68">
        <v>1</v>
      </c>
      <c r="Z68">
        <v>1</v>
      </c>
      <c r="AA68">
        <v>16</v>
      </c>
      <c r="AB68" t="s">
        <v>98</v>
      </c>
      <c r="AC68">
        <v>1</v>
      </c>
      <c r="AD68">
        <v>8</v>
      </c>
      <c r="AE68" s="10" t="s">
        <v>100</v>
      </c>
      <c r="AF68" t="s">
        <v>8</v>
      </c>
      <c r="AG68" t="s">
        <v>8</v>
      </c>
      <c r="AH68" t="s">
        <v>8</v>
      </c>
      <c r="AI68" t="s">
        <v>285</v>
      </c>
      <c r="AJ68" s="10" t="s">
        <v>109</v>
      </c>
      <c r="AK68">
        <v>125</v>
      </c>
      <c r="AL68">
        <v>1169</v>
      </c>
      <c r="AM68" s="20">
        <v>414</v>
      </c>
      <c r="AN68">
        <v>80</v>
      </c>
      <c r="AO68">
        <v>600</v>
      </c>
      <c r="AP68">
        <v>224</v>
      </c>
      <c r="AQ68" s="20" t="s">
        <v>8</v>
      </c>
      <c r="AR68">
        <v>40</v>
      </c>
      <c r="AS68">
        <v>560</v>
      </c>
      <c r="AT68">
        <v>176</v>
      </c>
      <c r="AU68" s="20" t="s">
        <v>8</v>
      </c>
      <c r="AV68">
        <f t="shared" si="71"/>
        <v>40</v>
      </c>
      <c r="AW68">
        <f t="shared" si="72"/>
        <v>40</v>
      </c>
      <c r="AX68" s="10">
        <f t="shared" si="73"/>
        <v>48</v>
      </c>
      <c r="AY68" t="s">
        <v>302</v>
      </c>
      <c r="AZ68" t="s">
        <v>302</v>
      </c>
      <c r="BA68">
        <v>1</v>
      </c>
      <c r="BB68" s="13" t="s">
        <v>303</v>
      </c>
      <c r="BC68" t="s">
        <v>292</v>
      </c>
    </row>
    <row r="69" spans="1:55" x14ac:dyDescent="0.25">
      <c r="A69" s="12" t="s">
        <v>300</v>
      </c>
      <c r="B69" t="s">
        <v>281</v>
      </c>
      <c r="C69" s="12" t="s">
        <v>319</v>
      </c>
      <c r="D69" s="12" t="s">
        <v>318</v>
      </c>
      <c r="E69" t="s">
        <v>322</v>
      </c>
      <c r="F69" s="6">
        <v>0</v>
      </c>
      <c r="G69">
        <v>1</v>
      </c>
      <c r="H69" s="13" t="s">
        <v>301</v>
      </c>
      <c r="I69">
        <v>0</v>
      </c>
      <c r="J69" t="s">
        <v>8</v>
      </c>
      <c r="K69" s="12" t="s">
        <v>8</v>
      </c>
      <c r="L69" t="s">
        <v>8</v>
      </c>
      <c r="M69" s="12" t="s">
        <v>8</v>
      </c>
      <c r="N69" t="s">
        <v>8</v>
      </c>
      <c r="O69" s="12" t="s">
        <v>8</v>
      </c>
      <c r="P69" t="s">
        <v>8</v>
      </c>
      <c r="Q69" s="12" t="s">
        <v>8</v>
      </c>
      <c r="R69" s="20">
        <v>0</v>
      </c>
      <c r="S69" t="s">
        <v>274</v>
      </c>
      <c r="T69">
        <v>1</v>
      </c>
      <c r="U69">
        <v>27</v>
      </c>
      <c r="V69">
        <v>5</v>
      </c>
      <c r="W69">
        <v>1</v>
      </c>
      <c r="X69">
        <v>6</v>
      </c>
      <c r="Y69">
        <v>1</v>
      </c>
      <c r="Z69">
        <v>1</v>
      </c>
      <c r="AA69">
        <v>16</v>
      </c>
      <c r="AB69" t="s">
        <v>98</v>
      </c>
      <c r="AC69">
        <v>1</v>
      </c>
      <c r="AD69">
        <v>8</v>
      </c>
      <c r="AE69" s="10" t="s">
        <v>100</v>
      </c>
      <c r="AF69" t="s">
        <v>8</v>
      </c>
      <c r="AG69" s="12" t="s">
        <v>8</v>
      </c>
      <c r="AH69" t="s">
        <v>8</v>
      </c>
      <c r="AI69" t="s">
        <v>285</v>
      </c>
      <c r="AJ69" s="10" t="s">
        <v>109</v>
      </c>
      <c r="AK69">
        <v>125</v>
      </c>
      <c r="AL69">
        <v>1169</v>
      </c>
      <c r="AM69" s="20">
        <v>414</v>
      </c>
      <c r="AN69">
        <v>80</v>
      </c>
      <c r="AO69">
        <v>600</v>
      </c>
      <c r="AP69">
        <v>224</v>
      </c>
      <c r="AQ69" s="25" t="s">
        <v>8</v>
      </c>
      <c r="AR69">
        <v>32</v>
      </c>
      <c r="AS69">
        <v>288</v>
      </c>
      <c r="AT69">
        <v>96</v>
      </c>
      <c r="AU69" s="25" t="s">
        <v>8</v>
      </c>
      <c r="AV69">
        <f t="shared" si="71"/>
        <v>48</v>
      </c>
      <c r="AW69">
        <f t="shared" si="72"/>
        <v>312</v>
      </c>
      <c r="AX69" s="10">
        <f t="shared" si="73"/>
        <v>128</v>
      </c>
      <c r="AY69" t="s">
        <v>304</v>
      </c>
      <c r="AZ69" t="s">
        <v>307</v>
      </c>
      <c r="BA69">
        <v>1</v>
      </c>
      <c r="BB69" t="s">
        <v>303</v>
      </c>
      <c r="BC69" t="s">
        <v>292</v>
      </c>
    </row>
    <row r="70" spans="1:55" x14ac:dyDescent="0.25">
      <c r="A70" s="12" t="s">
        <v>305</v>
      </c>
      <c r="B70" t="s">
        <v>281</v>
      </c>
      <c r="C70" s="12" t="s">
        <v>319</v>
      </c>
      <c r="D70" s="12" t="s">
        <v>318</v>
      </c>
      <c r="E70" t="s">
        <v>322</v>
      </c>
      <c r="F70" s="6">
        <v>0</v>
      </c>
      <c r="G70">
        <v>1</v>
      </c>
      <c r="H70" s="13" t="s">
        <v>301</v>
      </c>
      <c r="I70">
        <v>0</v>
      </c>
      <c r="J70" t="s">
        <v>8</v>
      </c>
      <c r="K70" s="12" t="s">
        <v>8</v>
      </c>
      <c r="L70" t="s">
        <v>8</v>
      </c>
      <c r="M70" s="12" t="s">
        <v>8</v>
      </c>
      <c r="N70" t="s">
        <v>8</v>
      </c>
      <c r="O70" s="12" t="s">
        <v>8</v>
      </c>
      <c r="P70" t="s">
        <v>8</v>
      </c>
      <c r="Q70" s="12" t="s">
        <v>8</v>
      </c>
      <c r="R70" s="20">
        <v>0</v>
      </c>
      <c r="S70" t="s">
        <v>274</v>
      </c>
      <c r="T70">
        <v>1</v>
      </c>
      <c r="U70">
        <v>48</v>
      </c>
      <c r="V70">
        <v>5</v>
      </c>
      <c r="W70">
        <v>1</v>
      </c>
      <c r="X70">
        <v>6</v>
      </c>
      <c r="Y70">
        <v>1</v>
      </c>
      <c r="Z70">
        <v>1</v>
      </c>
      <c r="AA70">
        <v>16</v>
      </c>
      <c r="AB70" t="s">
        <v>98</v>
      </c>
      <c r="AC70">
        <v>1</v>
      </c>
      <c r="AD70">
        <v>8</v>
      </c>
      <c r="AE70" s="10" t="s">
        <v>100</v>
      </c>
      <c r="AF70" t="s">
        <v>8</v>
      </c>
      <c r="AG70" s="12" t="s">
        <v>8</v>
      </c>
      <c r="AH70" t="s">
        <v>8</v>
      </c>
      <c r="AI70" t="s">
        <v>285</v>
      </c>
      <c r="AJ70" s="10" t="s">
        <v>109</v>
      </c>
      <c r="AK70">
        <v>125</v>
      </c>
      <c r="AL70">
        <v>1169</v>
      </c>
      <c r="AM70" s="20">
        <v>414</v>
      </c>
      <c r="AN70">
        <v>80</v>
      </c>
      <c r="AO70">
        <v>600</v>
      </c>
      <c r="AP70">
        <v>224</v>
      </c>
      <c r="AQ70" s="25" t="s">
        <v>8</v>
      </c>
      <c r="AR70">
        <f t="shared" ref="AR70" si="74" xml:space="preserve"> _xlfn.FLOOR.MATH((AK70 - AN70) / 2)</f>
        <v>22</v>
      </c>
      <c r="AS70">
        <f t="shared" ref="AS70" si="75" xml:space="preserve"> _xlfn.FLOOR.MATH((AL70 - AO70) / 2)</f>
        <v>284</v>
      </c>
      <c r="AT70">
        <f t="shared" ref="AT70" si="76" xml:space="preserve"> _xlfn.FLOOR.MATH((AM70 - AP70) / 2)</f>
        <v>95</v>
      </c>
      <c r="AU70" s="25" t="s">
        <v>8</v>
      </c>
      <c r="AV70">
        <f t="shared" si="71"/>
        <v>58</v>
      </c>
      <c r="AW70">
        <f t="shared" si="72"/>
        <v>316</v>
      </c>
      <c r="AX70" s="10">
        <f t="shared" si="73"/>
        <v>129</v>
      </c>
      <c r="AY70" t="s">
        <v>304</v>
      </c>
      <c r="AZ70" t="s">
        <v>166</v>
      </c>
      <c r="BA70">
        <v>1</v>
      </c>
      <c r="BB70" t="s">
        <v>303</v>
      </c>
      <c r="BC70" t="s">
        <v>292</v>
      </c>
    </row>
    <row r="71" spans="1:55" x14ac:dyDescent="0.25">
      <c r="A71" s="12" t="s">
        <v>306</v>
      </c>
      <c r="B71" t="s">
        <v>281</v>
      </c>
      <c r="C71" s="12" t="s">
        <v>320</v>
      </c>
      <c r="D71" s="12" t="s">
        <v>321</v>
      </c>
      <c r="E71" t="s">
        <v>323</v>
      </c>
      <c r="F71" s="6">
        <v>0</v>
      </c>
      <c r="G71">
        <v>1</v>
      </c>
      <c r="H71" s="13" t="s">
        <v>301</v>
      </c>
      <c r="I71">
        <v>0</v>
      </c>
      <c r="J71" t="s">
        <v>8</v>
      </c>
      <c r="K71" s="12" t="s">
        <v>8</v>
      </c>
      <c r="L71" t="s">
        <v>8</v>
      </c>
      <c r="M71" s="12" t="s">
        <v>8</v>
      </c>
      <c r="N71" t="s">
        <v>8</v>
      </c>
      <c r="O71" s="12" t="s">
        <v>8</v>
      </c>
      <c r="P71" t="s">
        <v>8</v>
      </c>
      <c r="Q71" s="12" t="s">
        <v>8</v>
      </c>
      <c r="R71" s="20">
        <v>0</v>
      </c>
      <c r="S71" t="s">
        <v>274</v>
      </c>
      <c r="T71">
        <v>1</v>
      </c>
      <c r="U71">
        <v>64</v>
      </c>
      <c r="V71">
        <v>5</v>
      </c>
      <c r="W71">
        <v>1</v>
      </c>
      <c r="X71">
        <v>6</v>
      </c>
      <c r="Y71">
        <v>1</v>
      </c>
      <c r="Z71">
        <v>1</v>
      </c>
      <c r="AA71">
        <v>16</v>
      </c>
      <c r="AB71" t="s">
        <v>98</v>
      </c>
      <c r="AC71">
        <v>1</v>
      </c>
      <c r="AD71">
        <v>8</v>
      </c>
      <c r="AE71" s="10" t="s">
        <v>100</v>
      </c>
      <c r="AF71" t="s">
        <v>8</v>
      </c>
      <c r="AG71" s="12" t="s">
        <v>8</v>
      </c>
      <c r="AH71" t="s">
        <v>8</v>
      </c>
      <c r="AI71" t="s">
        <v>285</v>
      </c>
      <c r="AJ71" s="10" t="s">
        <v>109</v>
      </c>
      <c r="AK71">
        <v>125</v>
      </c>
      <c r="AL71">
        <v>1169</v>
      </c>
      <c r="AM71" s="20">
        <v>414</v>
      </c>
      <c r="AN71">
        <v>80</v>
      </c>
      <c r="AO71">
        <v>600</v>
      </c>
      <c r="AP71">
        <v>224</v>
      </c>
      <c r="AQ71" s="25" t="s">
        <v>8</v>
      </c>
      <c r="AR71">
        <v>16</v>
      </c>
      <c r="AS71">
        <v>272</v>
      </c>
      <c r="AT71">
        <v>80</v>
      </c>
      <c r="AU71" s="25" t="s">
        <v>8</v>
      </c>
      <c r="AV71">
        <f t="shared" si="71"/>
        <v>64</v>
      </c>
      <c r="AW71">
        <f t="shared" si="72"/>
        <v>328</v>
      </c>
      <c r="AX71" s="10">
        <f t="shared" si="73"/>
        <v>144</v>
      </c>
      <c r="AY71" t="s">
        <v>304</v>
      </c>
      <c r="AZ71" t="s">
        <v>308</v>
      </c>
      <c r="BA71">
        <v>1</v>
      </c>
      <c r="BB71" t="s">
        <v>303</v>
      </c>
      <c r="BC71" t="s">
        <v>292</v>
      </c>
    </row>
    <row r="72" spans="1:55" x14ac:dyDescent="0.25">
      <c r="A72" s="12" t="s">
        <v>309</v>
      </c>
      <c r="B72" t="s">
        <v>281</v>
      </c>
      <c r="C72" s="12" t="s">
        <v>319</v>
      </c>
      <c r="D72" s="12" t="s">
        <v>327</v>
      </c>
      <c r="E72" t="s">
        <v>322</v>
      </c>
      <c r="F72" s="6">
        <v>0</v>
      </c>
      <c r="G72">
        <v>1</v>
      </c>
      <c r="H72" s="13" t="s">
        <v>301</v>
      </c>
      <c r="I72">
        <v>0</v>
      </c>
      <c r="J72" t="s">
        <v>8</v>
      </c>
      <c r="K72" s="12" t="s">
        <v>8</v>
      </c>
      <c r="L72" t="s">
        <v>8</v>
      </c>
      <c r="M72" s="12" t="s">
        <v>8</v>
      </c>
      <c r="N72" t="s">
        <v>8</v>
      </c>
      <c r="O72" s="12" t="s">
        <v>8</v>
      </c>
      <c r="P72" t="s">
        <v>8</v>
      </c>
      <c r="Q72" s="12" t="s">
        <v>8</v>
      </c>
      <c r="R72" s="20">
        <v>0</v>
      </c>
      <c r="S72" t="s">
        <v>274</v>
      </c>
      <c r="T72">
        <v>1</v>
      </c>
      <c r="U72" t="s">
        <v>8</v>
      </c>
      <c r="V72">
        <v>5</v>
      </c>
      <c r="W72">
        <v>1</v>
      </c>
      <c r="X72">
        <v>6</v>
      </c>
      <c r="Y72">
        <v>1</v>
      </c>
      <c r="Z72">
        <v>1</v>
      </c>
      <c r="AA72">
        <v>16</v>
      </c>
      <c r="AB72" t="s">
        <v>98</v>
      </c>
      <c r="AC72">
        <v>1</v>
      </c>
      <c r="AD72">
        <v>8</v>
      </c>
      <c r="AE72" s="10" t="s">
        <v>100</v>
      </c>
      <c r="AF72" t="s">
        <v>8</v>
      </c>
      <c r="AG72" s="12" t="s">
        <v>8</v>
      </c>
      <c r="AH72" t="s">
        <v>8</v>
      </c>
      <c r="AI72" t="s">
        <v>285</v>
      </c>
      <c r="AJ72" s="10" t="s">
        <v>109</v>
      </c>
      <c r="AK72">
        <v>125</v>
      </c>
      <c r="AL72">
        <v>1169</v>
      </c>
      <c r="AM72" s="20">
        <v>414</v>
      </c>
      <c r="AN72">
        <v>96</v>
      </c>
      <c r="AO72">
        <v>784</v>
      </c>
      <c r="AP72">
        <v>384</v>
      </c>
      <c r="AQ72" s="25" t="s">
        <v>8</v>
      </c>
      <c r="AR72">
        <v>0</v>
      </c>
      <c r="AS72">
        <v>0</v>
      </c>
      <c r="AT72">
        <v>0</v>
      </c>
      <c r="AU72" s="25" t="s">
        <v>8</v>
      </c>
      <c r="AV72">
        <f t="shared" si="71"/>
        <v>96</v>
      </c>
      <c r="AW72">
        <f t="shared" si="72"/>
        <v>784</v>
      </c>
      <c r="AX72" s="10">
        <f t="shared" si="73"/>
        <v>384</v>
      </c>
      <c r="AY72" t="s">
        <v>293</v>
      </c>
      <c r="AZ72" t="s">
        <v>311</v>
      </c>
      <c r="BA72">
        <v>1</v>
      </c>
      <c r="BB72" t="s">
        <v>315</v>
      </c>
      <c r="BC72" t="s">
        <v>324</v>
      </c>
    </row>
    <row r="73" spans="1:55" x14ac:dyDescent="0.25">
      <c r="A73" s="12" t="s">
        <v>328</v>
      </c>
      <c r="B73" t="s">
        <v>281</v>
      </c>
      <c r="C73" s="12" t="s">
        <v>317</v>
      </c>
      <c r="D73" s="12" t="s">
        <v>317</v>
      </c>
      <c r="E73" t="s">
        <v>331</v>
      </c>
      <c r="F73" s="6">
        <v>0</v>
      </c>
      <c r="G73">
        <v>1</v>
      </c>
      <c r="H73" s="13" t="s">
        <v>301</v>
      </c>
      <c r="I73">
        <v>0</v>
      </c>
      <c r="J73" t="s">
        <v>8</v>
      </c>
      <c r="K73" s="12" t="s">
        <v>8</v>
      </c>
      <c r="L73" t="s">
        <v>8</v>
      </c>
      <c r="M73" s="12" t="s">
        <v>8</v>
      </c>
      <c r="N73" t="s">
        <v>8</v>
      </c>
      <c r="O73" s="12" t="s">
        <v>8</v>
      </c>
      <c r="P73" t="s">
        <v>8</v>
      </c>
      <c r="Q73" s="12" t="s">
        <v>8</v>
      </c>
      <c r="R73" s="20">
        <v>0</v>
      </c>
      <c r="S73" t="s">
        <v>274</v>
      </c>
      <c r="T73">
        <v>1</v>
      </c>
      <c r="U73">
        <v>700</v>
      </c>
      <c r="V73">
        <v>5</v>
      </c>
      <c r="W73">
        <v>1</v>
      </c>
      <c r="X73">
        <v>6</v>
      </c>
      <c r="Y73">
        <v>1</v>
      </c>
      <c r="Z73">
        <v>1</v>
      </c>
      <c r="AA73">
        <v>16</v>
      </c>
      <c r="AB73" t="s">
        <v>98</v>
      </c>
      <c r="AC73">
        <v>1</v>
      </c>
      <c r="AD73">
        <v>8</v>
      </c>
      <c r="AE73" s="10" t="s">
        <v>100</v>
      </c>
      <c r="AF73" t="s">
        <v>8</v>
      </c>
      <c r="AG73" s="12" t="s">
        <v>8</v>
      </c>
      <c r="AH73" t="s">
        <v>8</v>
      </c>
      <c r="AI73" t="s">
        <v>285</v>
      </c>
      <c r="AJ73" s="10" t="s">
        <v>109</v>
      </c>
      <c r="AK73">
        <v>125</v>
      </c>
      <c r="AL73">
        <v>1169</v>
      </c>
      <c r="AM73" s="20">
        <v>414</v>
      </c>
      <c r="AN73">
        <f>AN64-(AR73*2)</f>
        <v>64</v>
      </c>
      <c r="AO73">
        <f>AO64-(AS73*2)</f>
        <v>752</v>
      </c>
      <c r="AP73">
        <f>AP64-(AT73*2)</f>
        <v>352</v>
      </c>
      <c r="AQ73" s="25" t="s">
        <v>8</v>
      </c>
      <c r="AR73">
        <v>16</v>
      </c>
      <c r="AS73">
        <v>16</v>
      </c>
      <c r="AT73">
        <v>16</v>
      </c>
      <c r="AU73" s="25" t="s">
        <v>8</v>
      </c>
      <c r="AV73">
        <f t="shared" si="71"/>
        <v>48</v>
      </c>
      <c r="AW73">
        <f t="shared" si="72"/>
        <v>736</v>
      </c>
      <c r="AX73" s="10">
        <f t="shared" si="73"/>
        <v>336</v>
      </c>
      <c r="AY73" t="s">
        <v>325</v>
      </c>
      <c r="AZ73" t="s">
        <v>326</v>
      </c>
      <c r="BA73">
        <v>1</v>
      </c>
      <c r="BB73" t="s">
        <v>329</v>
      </c>
      <c r="BC73" t="s">
        <v>292</v>
      </c>
    </row>
    <row r="74" spans="1:55" s="4" customFormat="1" x14ac:dyDescent="0.25">
      <c r="A74" s="17" t="s">
        <v>330</v>
      </c>
      <c r="B74" s="4" t="s">
        <v>281</v>
      </c>
      <c r="C74" s="17" t="s">
        <v>317</v>
      </c>
      <c r="D74" s="17" t="s">
        <v>317</v>
      </c>
      <c r="E74" s="4" t="s">
        <v>336</v>
      </c>
      <c r="F74" s="7">
        <v>0</v>
      </c>
      <c r="G74" s="4">
        <v>1</v>
      </c>
      <c r="H74" s="14" t="s">
        <v>301</v>
      </c>
      <c r="I74" s="4">
        <v>0</v>
      </c>
      <c r="J74" s="4" t="s">
        <v>8</v>
      </c>
      <c r="K74" s="17" t="s">
        <v>8</v>
      </c>
      <c r="L74" s="4" t="s">
        <v>8</v>
      </c>
      <c r="M74" s="17" t="s">
        <v>8</v>
      </c>
      <c r="N74" s="4" t="s">
        <v>8</v>
      </c>
      <c r="O74" s="17" t="s">
        <v>8</v>
      </c>
      <c r="P74" s="4" t="s">
        <v>8</v>
      </c>
      <c r="Q74" s="17" t="s">
        <v>8</v>
      </c>
      <c r="R74" s="22">
        <v>0</v>
      </c>
      <c r="S74" s="4" t="s">
        <v>274</v>
      </c>
      <c r="T74" s="4">
        <v>1</v>
      </c>
      <c r="U74" s="4">
        <v>8</v>
      </c>
      <c r="V74" s="4">
        <v>5</v>
      </c>
      <c r="W74" s="4">
        <v>1</v>
      </c>
      <c r="X74" s="4">
        <v>6</v>
      </c>
      <c r="Y74" s="4">
        <v>1</v>
      </c>
      <c r="Z74" s="4">
        <v>1</v>
      </c>
      <c r="AA74" s="4">
        <v>16</v>
      </c>
      <c r="AB74" s="4" t="s">
        <v>98</v>
      </c>
      <c r="AC74" s="4">
        <v>1</v>
      </c>
      <c r="AD74" s="4">
        <v>8</v>
      </c>
      <c r="AE74" s="29" t="s">
        <v>100</v>
      </c>
      <c r="AF74" s="4" t="s">
        <v>8</v>
      </c>
      <c r="AG74" s="17" t="s">
        <v>8</v>
      </c>
      <c r="AH74" s="4" t="s">
        <v>8</v>
      </c>
      <c r="AI74" s="4" t="s">
        <v>285</v>
      </c>
      <c r="AJ74" s="29" t="s">
        <v>109</v>
      </c>
      <c r="AK74" s="4">
        <v>125</v>
      </c>
      <c r="AL74" s="4">
        <v>1169</v>
      </c>
      <c r="AM74" s="22">
        <v>414</v>
      </c>
      <c r="AN74" s="4">
        <v>80</v>
      </c>
      <c r="AO74" s="4">
        <v>752</v>
      </c>
      <c r="AP74" s="4">
        <v>256</v>
      </c>
      <c r="AQ74" s="31" t="s">
        <v>8</v>
      </c>
      <c r="AR74" s="4">
        <v>45</v>
      </c>
      <c r="AS74" s="4">
        <v>417</v>
      </c>
      <c r="AT74" s="4">
        <v>158</v>
      </c>
      <c r="AU74" s="31" t="s">
        <v>8</v>
      </c>
      <c r="AV74" s="4">
        <f>AN74-AR74</f>
        <v>35</v>
      </c>
      <c r="AW74" s="4">
        <f t="shared" si="72"/>
        <v>335</v>
      </c>
      <c r="AX74" s="29">
        <f t="shared" si="73"/>
        <v>98</v>
      </c>
      <c r="AY74" s="4" t="s">
        <v>333</v>
      </c>
      <c r="AZ74" s="4" t="s">
        <v>334</v>
      </c>
      <c r="BA74" s="4">
        <v>1</v>
      </c>
      <c r="BB74" s="4" t="s">
        <v>335</v>
      </c>
      <c r="BC74" s="4" t="s">
        <v>292</v>
      </c>
    </row>
    <row r="75" spans="1:55" x14ac:dyDescent="0.25">
      <c r="A75" s="12" t="s">
        <v>338</v>
      </c>
      <c r="B75" t="s">
        <v>281</v>
      </c>
      <c r="C75" s="12" t="s">
        <v>339</v>
      </c>
      <c r="D75" s="12" t="s">
        <v>340</v>
      </c>
      <c r="E75" s="12" t="s">
        <v>351</v>
      </c>
      <c r="F75" s="6">
        <v>0</v>
      </c>
      <c r="G75" s="12">
        <v>1</v>
      </c>
      <c r="H75" t="s">
        <v>349</v>
      </c>
      <c r="I75">
        <v>0</v>
      </c>
      <c r="J75" t="s">
        <v>8</v>
      </c>
      <c r="K75" t="s">
        <v>8</v>
      </c>
      <c r="L75" t="s">
        <v>8</v>
      </c>
      <c r="M75" t="s">
        <v>8</v>
      </c>
      <c r="N75" t="s">
        <v>8</v>
      </c>
      <c r="O75" t="s">
        <v>8</v>
      </c>
      <c r="P75" t="s">
        <v>8</v>
      </c>
      <c r="Q75" t="s">
        <v>8</v>
      </c>
      <c r="R75" s="20">
        <v>0</v>
      </c>
      <c r="S75" t="s">
        <v>348</v>
      </c>
      <c r="T75" t="s">
        <v>347</v>
      </c>
      <c r="U75" t="s">
        <v>8</v>
      </c>
      <c r="V75" t="s">
        <v>8</v>
      </c>
      <c r="W75" t="s">
        <v>8</v>
      </c>
      <c r="X75" t="s">
        <v>8</v>
      </c>
      <c r="Y75">
        <v>4</v>
      </c>
      <c r="Z75" t="s">
        <v>347</v>
      </c>
      <c r="AA75" t="s">
        <v>346</v>
      </c>
      <c r="AB75" t="s">
        <v>346</v>
      </c>
      <c r="AC75" t="s">
        <v>346</v>
      </c>
      <c r="AD75" t="s">
        <v>346</v>
      </c>
      <c r="AE75" s="10" t="s">
        <v>346</v>
      </c>
      <c r="AF75" t="s">
        <v>8</v>
      </c>
      <c r="AG75" t="s">
        <v>8</v>
      </c>
      <c r="AH75" t="s">
        <v>8</v>
      </c>
      <c r="AI75" t="s">
        <v>8</v>
      </c>
      <c r="AK75" t="s">
        <v>346</v>
      </c>
      <c r="AL75" t="s">
        <v>346</v>
      </c>
      <c r="AM75" s="20" t="s">
        <v>346</v>
      </c>
      <c r="AN75">
        <v>80</v>
      </c>
      <c r="AO75">
        <v>170</v>
      </c>
      <c r="AP75">
        <v>170</v>
      </c>
      <c r="AQ75" s="20" t="s">
        <v>8</v>
      </c>
      <c r="AR75">
        <v>40</v>
      </c>
      <c r="AS75">
        <v>90</v>
      </c>
      <c r="AT75">
        <v>90</v>
      </c>
      <c r="AU75" s="20" t="s">
        <v>8</v>
      </c>
      <c r="AV75">
        <f>AN75-AR75</f>
        <v>40</v>
      </c>
      <c r="AW75">
        <f t="shared" ref="AW75" si="77">AO75-AS75</f>
        <v>80</v>
      </c>
      <c r="AX75" s="10">
        <f t="shared" ref="AX75:AX76" si="78">AP75-AT75</f>
        <v>80</v>
      </c>
      <c r="AY75" t="s">
        <v>345</v>
      </c>
      <c r="AZ75" t="s">
        <v>344</v>
      </c>
      <c r="BA75">
        <v>1</v>
      </c>
      <c r="BB75" t="s">
        <v>343</v>
      </c>
      <c r="BC75" t="s">
        <v>342</v>
      </c>
    </row>
    <row r="76" spans="1:55" x14ac:dyDescent="0.25">
      <c r="A76" s="12" t="s">
        <v>341</v>
      </c>
      <c r="B76" t="s">
        <v>281</v>
      </c>
      <c r="C76" s="12" t="s">
        <v>350</v>
      </c>
      <c r="D76" s="12" t="s">
        <v>340</v>
      </c>
      <c r="E76" s="12" t="s">
        <v>352</v>
      </c>
      <c r="F76" s="6">
        <v>0</v>
      </c>
      <c r="G76" s="12">
        <v>1</v>
      </c>
      <c r="H76" t="s">
        <v>359</v>
      </c>
      <c r="I76">
        <v>0</v>
      </c>
      <c r="J76" t="s">
        <v>8</v>
      </c>
      <c r="K76" t="s">
        <v>8</v>
      </c>
      <c r="L76" t="s">
        <v>8</v>
      </c>
      <c r="M76" t="s">
        <v>8</v>
      </c>
      <c r="N76" t="s">
        <v>8</v>
      </c>
      <c r="O76" t="s">
        <v>8</v>
      </c>
      <c r="P76" t="s">
        <v>8</v>
      </c>
      <c r="Q76" t="s">
        <v>8</v>
      </c>
      <c r="R76" s="20">
        <v>0</v>
      </c>
      <c r="S76" t="s">
        <v>348</v>
      </c>
      <c r="T76" t="s">
        <v>347</v>
      </c>
      <c r="U76" t="s">
        <v>8</v>
      </c>
      <c r="V76" t="s">
        <v>8</v>
      </c>
      <c r="W76" t="s">
        <v>8</v>
      </c>
      <c r="X76" t="s">
        <v>8</v>
      </c>
      <c r="Y76">
        <v>4</v>
      </c>
      <c r="Z76" t="s">
        <v>347</v>
      </c>
      <c r="AA76" t="s">
        <v>346</v>
      </c>
      <c r="AB76" t="s">
        <v>346</v>
      </c>
      <c r="AC76" t="s">
        <v>346</v>
      </c>
      <c r="AD76" t="s">
        <v>346</v>
      </c>
      <c r="AE76" s="10" t="s">
        <v>346</v>
      </c>
      <c r="AF76" t="s">
        <v>8</v>
      </c>
      <c r="AG76" t="s">
        <v>8</v>
      </c>
      <c r="AH76" t="s">
        <v>8</v>
      </c>
      <c r="AI76" t="s">
        <v>8</v>
      </c>
      <c r="AK76" t="s">
        <v>346</v>
      </c>
      <c r="AL76" t="s">
        <v>346</v>
      </c>
      <c r="AM76" s="20" t="s">
        <v>346</v>
      </c>
      <c r="AN76">
        <v>80</v>
      </c>
      <c r="AO76">
        <v>170</v>
      </c>
      <c r="AP76">
        <v>170</v>
      </c>
      <c r="AQ76" s="20" t="s">
        <v>8</v>
      </c>
      <c r="AR76">
        <v>40</v>
      </c>
      <c r="AS76">
        <v>90</v>
      </c>
      <c r="AT76">
        <v>90</v>
      </c>
      <c r="AU76" s="20" t="s">
        <v>8</v>
      </c>
      <c r="AV76">
        <f>AN76-AR76</f>
        <v>40</v>
      </c>
      <c r="AW76">
        <f>AO76-AS76</f>
        <v>80</v>
      </c>
      <c r="AX76" s="10">
        <f t="shared" si="78"/>
        <v>80</v>
      </c>
      <c r="AY76" t="s">
        <v>345</v>
      </c>
      <c r="AZ76" t="s">
        <v>344</v>
      </c>
      <c r="BA76">
        <v>1</v>
      </c>
      <c r="BB76" t="s">
        <v>354</v>
      </c>
      <c r="BC76" t="s">
        <v>353</v>
      </c>
    </row>
    <row r="77" spans="1:55" x14ac:dyDescent="0.25">
      <c r="A77" s="12" t="s">
        <v>357</v>
      </c>
      <c r="BB77" t="s">
        <v>355</v>
      </c>
    </row>
    <row r="78" spans="1:55" x14ac:dyDescent="0.25">
      <c r="A78" s="12" t="s">
        <v>357</v>
      </c>
      <c r="BB78" t="s">
        <v>356</v>
      </c>
    </row>
    <row r="79" spans="1:55" x14ac:dyDescent="0.25">
      <c r="A79" s="12" t="s">
        <v>358</v>
      </c>
      <c r="B79" t="s">
        <v>123</v>
      </c>
      <c r="C79" s="12" t="s">
        <v>360</v>
      </c>
      <c r="D79" s="12" t="s">
        <v>361</v>
      </c>
      <c r="E79" t="s">
        <v>323</v>
      </c>
      <c r="F79" s="6">
        <v>0</v>
      </c>
      <c r="G79" s="12">
        <v>1</v>
      </c>
      <c r="H79" s="13" t="s">
        <v>301</v>
      </c>
      <c r="I79">
        <v>0</v>
      </c>
      <c r="J79" t="s">
        <v>8</v>
      </c>
      <c r="K79" s="12" t="s">
        <v>8</v>
      </c>
      <c r="L79" t="s">
        <v>8</v>
      </c>
      <c r="M79" s="12" t="s">
        <v>8</v>
      </c>
      <c r="N79" t="s">
        <v>8</v>
      </c>
      <c r="O79" s="12" t="s">
        <v>8</v>
      </c>
      <c r="P79" t="s">
        <v>8</v>
      </c>
      <c r="Q79" s="12" t="s">
        <v>8</v>
      </c>
      <c r="R79" s="20">
        <v>0</v>
      </c>
      <c r="S79" t="s">
        <v>348</v>
      </c>
      <c r="T79" t="s">
        <v>347</v>
      </c>
      <c r="U79" t="s">
        <v>8</v>
      </c>
      <c r="V79" t="s">
        <v>371</v>
      </c>
      <c r="W79" t="s">
        <v>371</v>
      </c>
      <c r="X79" t="s">
        <v>372</v>
      </c>
      <c r="Y79">
        <v>4</v>
      </c>
      <c r="Z79" t="s">
        <v>347</v>
      </c>
      <c r="AA79" t="s">
        <v>346</v>
      </c>
      <c r="AB79" t="s">
        <v>346</v>
      </c>
      <c r="AC79" t="s">
        <v>346</v>
      </c>
      <c r="AD79" t="s">
        <v>346</v>
      </c>
      <c r="AE79" s="10" t="s">
        <v>346</v>
      </c>
      <c r="AF79" t="s">
        <v>8</v>
      </c>
      <c r="AG79" t="s">
        <v>8</v>
      </c>
      <c r="AH79" t="s">
        <v>8</v>
      </c>
      <c r="AI79" t="s">
        <v>8</v>
      </c>
      <c r="AK79" t="s">
        <v>121</v>
      </c>
      <c r="AL79" t="s">
        <v>121</v>
      </c>
      <c r="AM79" s="20" t="s">
        <v>121</v>
      </c>
      <c r="AN79">
        <v>80</v>
      </c>
      <c r="AO79">
        <v>170</v>
      </c>
      <c r="AP79">
        <v>170</v>
      </c>
      <c r="AQ79" s="20" t="s">
        <v>48</v>
      </c>
      <c r="AR79">
        <v>20</v>
      </c>
      <c r="AS79">
        <v>40</v>
      </c>
      <c r="AT79">
        <v>40</v>
      </c>
      <c r="AU79" s="20" t="s">
        <v>48</v>
      </c>
      <c r="AV79">
        <f t="shared" ref="AV79:AW80" si="79">AN79-AR79</f>
        <v>60</v>
      </c>
      <c r="AW79">
        <f t="shared" si="79"/>
        <v>130</v>
      </c>
      <c r="AX79" s="10">
        <f t="shared" ref="AX79:AX80" si="80">AP79-AT79</f>
        <v>130</v>
      </c>
      <c r="AY79" t="s">
        <v>363</v>
      </c>
      <c r="AZ79" t="s">
        <v>362</v>
      </c>
      <c r="BA79">
        <v>1</v>
      </c>
      <c r="BB79" t="s">
        <v>364</v>
      </c>
      <c r="BC79" t="s">
        <v>292</v>
      </c>
    </row>
    <row r="80" spans="1:55" x14ac:dyDescent="0.25">
      <c r="A80" s="12" t="s">
        <v>369</v>
      </c>
      <c r="B80" t="s">
        <v>123</v>
      </c>
      <c r="C80" s="12" t="s">
        <v>370</v>
      </c>
      <c r="D80" s="12" t="s">
        <v>361</v>
      </c>
      <c r="E80" s="12" t="s">
        <v>375</v>
      </c>
      <c r="F80" s="6">
        <v>0</v>
      </c>
      <c r="G80" s="12">
        <v>1</v>
      </c>
      <c r="H80" t="s">
        <v>376</v>
      </c>
      <c r="I80">
        <v>0</v>
      </c>
      <c r="J80" t="s">
        <v>8</v>
      </c>
      <c r="K80">
        <v>1</v>
      </c>
      <c r="L80">
        <v>1</v>
      </c>
      <c r="M80">
        <v>1</v>
      </c>
      <c r="N80">
        <v>0</v>
      </c>
      <c r="O80">
        <v>0</v>
      </c>
      <c r="P80" t="s">
        <v>8</v>
      </c>
      <c r="Q80" s="12" t="s">
        <v>8</v>
      </c>
      <c r="R80" s="20">
        <v>1</v>
      </c>
      <c r="S80" t="s">
        <v>348</v>
      </c>
      <c r="T80" t="s">
        <v>347</v>
      </c>
      <c r="U80" t="s">
        <v>371</v>
      </c>
      <c r="V80" t="s">
        <v>371</v>
      </c>
      <c r="W80" t="s">
        <v>371</v>
      </c>
      <c r="X80" t="s">
        <v>372</v>
      </c>
      <c r="Y80">
        <v>4</v>
      </c>
      <c r="Z80" t="s">
        <v>347</v>
      </c>
      <c r="AA80" t="s">
        <v>346</v>
      </c>
      <c r="AB80" t="s">
        <v>346</v>
      </c>
      <c r="AC80" t="s">
        <v>346</v>
      </c>
      <c r="AD80" t="s">
        <v>346</v>
      </c>
      <c r="AE80" s="10" t="s">
        <v>346</v>
      </c>
      <c r="AF80" t="s">
        <v>371</v>
      </c>
      <c r="AG80" t="s">
        <v>371</v>
      </c>
      <c r="AH80" t="s">
        <v>371</v>
      </c>
      <c r="AI80" t="s">
        <v>371</v>
      </c>
      <c r="AK80" t="s">
        <v>366</v>
      </c>
      <c r="AL80" t="s">
        <v>367</v>
      </c>
      <c r="AM80" s="20" t="s">
        <v>368</v>
      </c>
      <c r="AN80">
        <v>80</v>
      </c>
      <c r="AO80">
        <v>240</v>
      </c>
      <c r="AP80">
        <v>240</v>
      </c>
      <c r="AQ80" s="20" t="s">
        <v>48</v>
      </c>
      <c r="AR80">
        <v>64</v>
      </c>
      <c r="AS80">
        <v>144</v>
      </c>
      <c r="AT80">
        <v>144</v>
      </c>
      <c r="AU80" s="20" t="s">
        <v>48</v>
      </c>
      <c r="AV80">
        <f t="shared" si="79"/>
        <v>16</v>
      </c>
      <c r="AW80">
        <f t="shared" si="79"/>
        <v>96</v>
      </c>
      <c r="AX80" s="10">
        <f t="shared" si="80"/>
        <v>96</v>
      </c>
      <c r="AY80" t="s">
        <v>66</v>
      </c>
      <c r="AZ80" t="s">
        <v>365</v>
      </c>
      <c r="BA80">
        <v>0</v>
      </c>
      <c r="BB80" t="s">
        <v>8</v>
      </c>
      <c r="BC80" t="s">
        <v>8</v>
      </c>
    </row>
    <row r="81" spans="1:55" x14ac:dyDescent="0.25">
      <c r="A81" s="12" t="s">
        <v>373</v>
      </c>
      <c r="B81" t="s">
        <v>123</v>
      </c>
      <c r="C81" s="12" t="s">
        <v>374</v>
      </c>
      <c r="D81" s="12" t="s">
        <v>361</v>
      </c>
      <c r="E81" s="12" t="s">
        <v>375</v>
      </c>
      <c r="F81" s="6">
        <v>1</v>
      </c>
      <c r="G81" s="12">
        <v>0</v>
      </c>
      <c r="H81" t="s">
        <v>8</v>
      </c>
      <c r="I81">
        <v>0</v>
      </c>
      <c r="J81" t="s">
        <v>8</v>
      </c>
      <c r="K81">
        <v>1</v>
      </c>
      <c r="L81">
        <v>1</v>
      </c>
      <c r="M81">
        <v>1</v>
      </c>
      <c r="N81">
        <v>1</v>
      </c>
      <c r="O81">
        <v>0</v>
      </c>
      <c r="P81" t="s">
        <v>8</v>
      </c>
      <c r="Q81" s="12" t="s">
        <v>8</v>
      </c>
      <c r="R81" s="20">
        <v>0</v>
      </c>
      <c r="S81" t="s">
        <v>348</v>
      </c>
      <c r="T81" t="s">
        <v>347</v>
      </c>
      <c r="U81" t="s">
        <v>121</v>
      </c>
      <c r="V81" t="s">
        <v>371</v>
      </c>
      <c r="W81" t="s">
        <v>371</v>
      </c>
      <c r="X81" t="s">
        <v>372</v>
      </c>
      <c r="Y81">
        <v>4</v>
      </c>
      <c r="Z81" t="s">
        <v>347</v>
      </c>
      <c r="AA81" t="s">
        <v>346</v>
      </c>
      <c r="AB81" t="s">
        <v>346</v>
      </c>
      <c r="AC81" t="s">
        <v>346</v>
      </c>
      <c r="AD81" t="s">
        <v>346</v>
      </c>
      <c r="AE81" s="10" t="s">
        <v>346</v>
      </c>
      <c r="AF81" t="s">
        <v>121</v>
      </c>
      <c r="AG81" t="s">
        <v>121</v>
      </c>
      <c r="AH81" t="s">
        <v>121</v>
      </c>
      <c r="AI81" t="s">
        <v>121</v>
      </c>
      <c r="AK81" t="s">
        <v>366</v>
      </c>
      <c r="AL81" t="s">
        <v>367</v>
      </c>
      <c r="AM81" s="20" t="s">
        <v>368</v>
      </c>
      <c r="AN81">
        <v>80</v>
      </c>
      <c r="AO81">
        <v>240</v>
      </c>
      <c r="AP81">
        <v>240</v>
      </c>
      <c r="AQ81" s="20" t="s">
        <v>48</v>
      </c>
      <c r="AR81">
        <v>64</v>
      </c>
      <c r="AS81">
        <v>144</v>
      </c>
      <c r="AT81">
        <v>144</v>
      </c>
      <c r="AU81" s="20" t="s">
        <v>48</v>
      </c>
      <c r="AV81">
        <f t="shared" ref="AV81" si="81">AN81-AR81</f>
        <v>16</v>
      </c>
      <c r="AW81">
        <f t="shared" ref="AW81" si="82">AO81-AS81</f>
        <v>96</v>
      </c>
      <c r="AX81" s="10">
        <f t="shared" ref="AX81" si="83">AP81-AT81</f>
        <v>96</v>
      </c>
      <c r="AY81" t="s">
        <v>66</v>
      </c>
      <c r="AZ81" t="s">
        <v>365</v>
      </c>
      <c r="BA81">
        <v>0</v>
      </c>
      <c r="BB81" t="s">
        <v>8</v>
      </c>
      <c r="BC81" t="s">
        <v>8</v>
      </c>
    </row>
    <row r="82" spans="1:55" s="3" customFormat="1" x14ac:dyDescent="0.25">
      <c r="A82" s="39" t="s">
        <v>377</v>
      </c>
      <c r="B82" s="3" t="s">
        <v>281</v>
      </c>
      <c r="C82" s="39" t="s">
        <v>393</v>
      </c>
      <c r="D82" s="39" t="s">
        <v>332</v>
      </c>
      <c r="E82" s="39" t="s">
        <v>378</v>
      </c>
      <c r="F82" s="40">
        <v>0</v>
      </c>
      <c r="G82" s="3">
        <v>1</v>
      </c>
      <c r="H82" s="41" t="s">
        <v>301</v>
      </c>
      <c r="I82" s="3">
        <v>0</v>
      </c>
      <c r="J82" s="3" t="s">
        <v>8</v>
      </c>
      <c r="K82" s="3" t="s">
        <v>8</v>
      </c>
      <c r="L82" s="3" t="s">
        <v>8</v>
      </c>
      <c r="M82" s="3" t="s">
        <v>8</v>
      </c>
      <c r="N82" s="3" t="s">
        <v>8</v>
      </c>
      <c r="O82" s="3" t="s">
        <v>8</v>
      </c>
      <c r="P82" s="3" t="s">
        <v>8</v>
      </c>
      <c r="Q82" s="39" t="s">
        <v>8</v>
      </c>
      <c r="R82" s="42">
        <v>0</v>
      </c>
      <c r="S82" s="3" t="s">
        <v>348</v>
      </c>
      <c r="T82" s="3" t="s">
        <v>347</v>
      </c>
      <c r="U82" s="3" t="s">
        <v>121</v>
      </c>
      <c r="V82" s="3" t="s">
        <v>397</v>
      </c>
      <c r="W82" s="3" t="s">
        <v>398</v>
      </c>
      <c r="X82" s="3" t="s">
        <v>399</v>
      </c>
      <c r="Y82" s="3" t="s">
        <v>398</v>
      </c>
      <c r="Z82" s="3" t="s">
        <v>398</v>
      </c>
      <c r="AA82" s="3" t="s">
        <v>401</v>
      </c>
      <c r="AB82" s="3" t="s">
        <v>402</v>
      </c>
      <c r="AC82" s="3" t="s">
        <v>398</v>
      </c>
      <c r="AD82" s="3" t="s">
        <v>400</v>
      </c>
      <c r="AE82" s="43" t="s">
        <v>403</v>
      </c>
      <c r="AF82" s="3" t="s">
        <v>121</v>
      </c>
      <c r="AG82" s="39" t="s">
        <v>121</v>
      </c>
      <c r="AH82" s="3" t="s">
        <v>121</v>
      </c>
      <c r="AI82" s="3" t="s">
        <v>285</v>
      </c>
      <c r="AJ82" s="43" t="s">
        <v>109</v>
      </c>
      <c r="AK82" s="3" t="s">
        <v>396</v>
      </c>
      <c r="AL82" s="3" t="s">
        <v>396</v>
      </c>
      <c r="AM82" s="42" t="s">
        <v>396</v>
      </c>
      <c r="AN82" s="3">
        <v>80</v>
      </c>
      <c r="AO82" s="3">
        <v>170</v>
      </c>
      <c r="AP82" s="3">
        <v>170</v>
      </c>
      <c r="AQ82" s="38" t="s">
        <v>8</v>
      </c>
      <c r="AR82" s="3">
        <v>40</v>
      </c>
      <c r="AS82" s="3">
        <v>90</v>
      </c>
      <c r="AT82" s="3">
        <v>90</v>
      </c>
      <c r="AU82" s="38" t="s">
        <v>8</v>
      </c>
      <c r="AV82" s="3">
        <f t="shared" ref="AV82:AX83" si="84">AN82-AR82</f>
        <v>40</v>
      </c>
      <c r="AW82" s="3">
        <f t="shared" si="84"/>
        <v>80</v>
      </c>
      <c r="AX82" s="43">
        <f t="shared" si="84"/>
        <v>80</v>
      </c>
      <c r="AY82" s="3" t="s">
        <v>345</v>
      </c>
      <c r="AZ82" s="3" t="s">
        <v>344</v>
      </c>
      <c r="BA82" s="3">
        <v>1</v>
      </c>
      <c r="BB82" s="3" t="s">
        <v>291</v>
      </c>
      <c r="BC82" s="3" t="s">
        <v>292</v>
      </c>
    </row>
    <row r="83" spans="1:55" x14ac:dyDescent="0.25">
      <c r="A83" s="12" t="s">
        <v>381</v>
      </c>
      <c r="B83" t="s">
        <v>281</v>
      </c>
      <c r="C83" s="12" t="s">
        <v>393</v>
      </c>
      <c r="D83" s="12" t="s">
        <v>332</v>
      </c>
      <c r="E83" s="12" t="s">
        <v>337</v>
      </c>
      <c r="F83" s="6" t="s">
        <v>121</v>
      </c>
      <c r="G83" t="s">
        <v>121</v>
      </c>
      <c r="H83" t="s">
        <v>121</v>
      </c>
      <c r="I83" t="s">
        <v>121</v>
      </c>
      <c r="J83" t="s">
        <v>121</v>
      </c>
      <c r="K83" t="s">
        <v>121</v>
      </c>
      <c r="L83" t="s">
        <v>121</v>
      </c>
      <c r="M83" t="s">
        <v>121</v>
      </c>
      <c r="N83" t="s">
        <v>121</v>
      </c>
      <c r="O83" t="s">
        <v>121</v>
      </c>
      <c r="P83" t="s">
        <v>121</v>
      </c>
      <c r="Q83" s="12" t="s">
        <v>121</v>
      </c>
      <c r="R83" s="20" t="s">
        <v>121</v>
      </c>
      <c r="S83" t="s">
        <v>348</v>
      </c>
      <c r="T83" t="s">
        <v>347</v>
      </c>
      <c r="U83" t="s">
        <v>121</v>
      </c>
      <c r="AF83" t="s">
        <v>121</v>
      </c>
      <c r="AG83" s="12" t="s">
        <v>121</v>
      </c>
      <c r="AH83" t="s">
        <v>121</v>
      </c>
      <c r="AI83" t="s">
        <v>285</v>
      </c>
      <c r="AJ83" s="10" t="s">
        <v>109</v>
      </c>
      <c r="AK83" t="s">
        <v>396</v>
      </c>
      <c r="AL83" t="s">
        <v>396</v>
      </c>
      <c r="AM83" s="20" t="s">
        <v>396</v>
      </c>
      <c r="AN83">
        <v>80</v>
      </c>
      <c r="AO83">
        <v>240</v>
      </c>
      <c r="AP83">
        <v>240</v>
      </c>
      <c r="AQ83" s="25" t="s">
        <v>8</v>
      </c>
      <c r="AR83">
        <v>64</v>
      </c>
      <c r="AS83">
        <v>144</v>
      </c>
      <c r="AT83">
        <v>144</v>
      </c>
      <c r="AU83" s="25" t="s">
        <v>8</v>
      </c>
      <c r="AV83">
        <f t="shared" si="84"/>
        <v>16</v>
      </c>
      <c r="AW83">
        <f t="shared" si="84"/>
        <v>96</v>
      </c>
      <c r="AX83" s="10">
        <f t="shared" si="84"/>
        <v>96</v>
      </c>
      <c r="AY83" t="s">
        <v>293</v>
      </c>
      <c r="AZ83" t="s">
        <v>294</v>
      </c>
      <c r="BA83">
        <v>1</v>
      </c>
      <c r="BB83" t="s">
        <v>404</v>
      </c>
      <c r="BC83" t="s">
        <v>292</v>
      </c>
    </row>
    <row r="84" spans="1:55" x14ac:dyDescent="0.25">
      <c r="A84" s="12" t="s">
        <v>382</v>
      </c>
      <c r="B84" t="s">
        <v>281</v>
      </c>
      <c r="C84" s="12" t="s">
        <v>393</v>
      </c>
      <c r="D84" s="12" t="s">
        <v>332</v>
      </c>
      <c r="E84" s="12" t="s">
        <v>337</v>
      </c>
      <c r="F84" s="6" t="s">
        <v>121</v>
      </c>
      <c r="G84" t="s">
        <v>121</v>
      </c>
      <c r="H84" t="s">
        <v>121</v>
      </c>
      <c r="I84" t="s">
        <v>121</v>
      </c>
      <c r="J84" t="s">
        <v>121</v>
      </c>
      <c r="K84" t="s">
        <v>121</v>
      </c>
      <c r="L84" t="s">
        <v>121</v>
      </c>
      <c r="M84" t="s">
        <v>121</v>
      </c>
      <c r="N84" t="s">
        <v>121</v>
      </c>
      <c r="O84" t="s">
        <v>121</v>
      </c>
      <c r="P84" t="s">
        <v>121</v>
      </c>
      <c r="Q84" s="12" t="s">
        <v>121</v>
      </c>
      <c r="R84" s="20" t="s">
        <v>121</v>
      </c>
      <c r="S84" t="s">
        <v>348</v>
      </c>
      <c r="T84" t="s">
        <v>347</v>
      </c>
      <c r="U84" t="s">
        <v>121</v>
      </c>
      <c r="AF84" t="s">
        <v>121</v>
      </c>
      <c r="AG84" s="12" t="s">
        <v>121</v>
      </c>
      <c r="AH84" t="s">
        <v>121</v>
      </c>
      <c r="AI84" t="s">
        <v>285</v>
      </c>
      <c r="AJ84" s="10" t="s">
        <v>109</v>
      </c>
      <c r="AK84" t="s">
        <v>396</v>
      </c>
      <c r="AL84" t="s">
        <v>396</v>
      </c>
      <c r="AM84" s="20" t="s">
        <v>396</v>
      </c>
      <c r="AN84">
        <v>80</v>
      </c>
      <c r="AO84">
        <v>240</v>
      </c>
      <c r="AP84">
        <v>240</v>
      </c>
      <c r="AQ84" s="25" t="s">
        <v>8</v>
      </c>
      <c r="AR84">
        <v>48</v>
      </c>
      <c r="AS84">
        <v>208</v>
      </c>
      <c r="AT84">
        <v>208</v>
      </c>
      <c r="AU84" s="25" t="s">
        <v>8</v>
      </c>
      <c r="AV84">
        <f t="shared" ref="AV84" si="85">AN84-AR84</f>
        <v>32</v>
      </c>
      <c r="AW84">
        <f t="shared" ref="AW84" si="86">AO84-AS84</f>
        <v>32</v>
      </c>
      <c r="AX84" s="10">
        <f t="shared" ref="AX84" si="87">AP84-AT84</f>
        <v>32</v>
      </c>
      <c r="AY84" t="s">
        <v>293</v>
      </c>
      <c r="AZ84" t="s">
        <v>380</v>
      </c>
      <c r="BA84">
        <v>1</v>
      </c>
      <c r="BB84" t="s">
        <v>404</v>
      </c>
      <c r="BC84" t="s">
        <v>292</v>
      </c>
    </row>
    <row r="85" spans="1:55" x14ac:dyDescent="0.25">
      <c r="A85" s="12" t="s">
        <v>383</v>
      </c>
      <c r="B85" t="s">
        <v>281</v>
      </c>
      <c r="C85" s="12" t="s">
        <v>393</v>
      </c>
      <c r="D85" s="12" t="s">
        <v>332</v>
      </c>
      <c r="E85" s="12" t="s">
        <v>337</v>
      </c>
      <c r="F85" s="6" t="s">
        <v>121</v>
      </c>
      <c r="G85" t="s">
        <v>121</v>
      </c>
      <c r="H85" t="s">
        <v>121</v>
      </c>
      <c r="I85" t="s">
        <v>121</v>
      </c>
      <c r="J85" t="s">
        <v>121</v>
      </c>
      <c r="K85" t="s">
        <v>121</v>
      </c>
      <c r="L85" t="s">
        <v>121</v>
      </c>
      <c r="M85" t="s">
        <v>121</v>
      </c>
      <c r="N85" t="s">
        <v>121</v>
      </c>
      <c r="O85" t="s">
        <v>121</v>
      </c>
      <c r="P85" t="s">
        <v>121</v>
      </c>
      <c r="Q85" s="12" t="s">
        <v>121</v>
      </c>
      <c r="R85" s="20" t="s">
        <v>121</v>
      </c>
      <c r="S85" t="s">
        <v>348</v>
      </c>
      <c r="T85" t="s">
        <v>347</v>
      </c>
      <c r="U85" t="s">
        <v>121</v>
      </c>
      <c r="AF85" t="s">
        <v>121</v>
      </c>
      <c r="AG85" s="12" t="s">
        <v>121</v>
      </c>
      <c r="AH85" t="s">
        <v>121</v>
      </c>
      <c r="AI85" t="s">
        <v>285</v>
      </c>
      <c r="AJ85" s="10" t="s">
        <v>109</v>
      </c>
      <c r="AK85" t="s">
        <v>396</v>
      </c>
      <c r="AL85" t="s">
        <v>396</v>
      </c>
      <c r="AM85" s="20" t="s">
        <v>396</v>
      </c>
      <c r="AN85">
        <v>64</v>
      </c>
      <c r="AO85">
        <v>128</v>
      </c>
      <c r="AP85">
        <v>128</v>
      </c>
      <c r="AQ85" s="25" t="s">
        <v>8</v>
      </c>
      <c r="AR85">
        <v>32</v>
      </c>
      <c r="AS85">
        <v>96</v>
      </c>
      <c r="AT85">
        <v>96</v>
      </c>
      <c r="AU85" s="25" t="s">
        <v>8</v>
      </c>
      <c r="AV85">
        <f t="shared" ref="AV85" si="88">AN85-AR85</f>
        <v>32</v>
      </c>
      <c r="AW85">
        <f t="shared" ref="AW85" si="89">AO85-AS85</f>
        <v>32</v>
      </c>
      <c r="AX85" s="10">
        <f t="shared" ref="AX85" si="90">AP85-AT85</f>
        <v>32</v>
      </c>
      <c r="AY85" t="s">
        <v>379</v>
      </c>
      <c r="AZ85" t="s">
        <v>384</v>
      </c>
      <c r="BA85">
        <v>1</v>
      </c>
      <c r="BB85" t="s">
        <v>405</v>
      </c>
      <c r="BC85" t="s">
        <v>292</v>
      </c>
    </row>
    <row r="86" spans="1:55" s="3" customFormat="1" x14ac:dyDescent="0.25">
      <c r="A86" s="39" t="s">
        <v>385</v>
      </c>
      <c r="B86" s="3" t="s">
        <v>281</v>
      </c>
      <c r="C86" s="39" t="s">
        <v>394</v>
      </c>
      <c r="D86" s="39" t="s">
        <v>332</v>
      </c>
      <c r="E86" s="39" t="s">
        <v>337</v>
      </c>
      <c r="F86" s="40" t="s">
        <v>121</v>
      </c>
      <c r="G86" s="3" t="s">
        <v>121</v>
      </c>
      <c r="H86" s="3" t="s">
        <v>121</v>
      </c>
      <c r="I86" s="3" t="s">
        <v>121</v>
      </c>
      <c r="J86" s="3" t="s">
        <v>121</v>
      </c>
      <c r="K86" s="3" t="s">
        <v>121</v>
      </c>
      <c r="L86" s="3" t="s">
        <v>121</v>
      </c>
      <c r="M86" s="3" t="s">
        <v>121</v>
      </c>
      <c r="N86" s="3" t="s">
        <v>121</v>
      </c>
      <c r="O86" s="3" t="s">
        <v>121</v>
      </c>
      <c r="P86" s="3" t="s">
        <v>121</v>
      </c>
      <c r="Q86" s="39" t="s">
        <v>121</v>
      </c>
      <c r="R86" s="42" t="s">
        <v>121</v>
      </c>
      <c r="S86" s="3" t="s">
        <v>348</v>
      </c>
      <c r="T86" s="3" t="s">
        <v>347</v>
      </c>
      <c r="U86" s="3" t="s">
        <v>121</v>
      </c>
      <c r="AE86" s="43"/>
      <c r="AF86" s="3" t="s">
        <v>121</v>
      </c>
      <c r="AG86" s="39" t="s">
        <v>121</v>
      </c>
      <c r="AH86" s="3" t="s">
        <v>121</v>
      </c>
      <c r="AI86" s="3" t="s">
        <v>285</v>
      </c>
      <c r="AJ86" s="43" t="s">
        <v>109</v>
      </c>
      <c r="AK86" s="3" t="s">
        <v>396</v>
      </c>
      <c r="AL86" s="3" t="s">
        <v>396</v>
      </c>
      <c r="AM86" s="42" t="s">
        <v>396</v>
      </c>
      <c r="AN86" s="3">
        <v>80</v>
      </c>
      <c r="AO86" s="3">
        <v>170</v>
      </c>
      <c r="AP86" s="3">
        <v>170</v>
      </c>
      <c r="AQ86" s="38" t="s">
        <v>8</v>
      </c>
      <c r="AR86" s="3">
        <v>40</v>
      </c>
      <c r="AS86" s="3">
        <v>90</v>
      </c>
      <c r="AT86" s="3">
        <v>90</v>
      </c>
      <c r="AU86" s="38" t="s">
        <v>8</v>
      </c>
      <c r="AV86" s="3">
        <f t="shared" ref="AV86" si="91">AN86-AR86</f>
        <v>40</v>
      </c>
      <c r="AW86" s="3">
        <f t="shared" ref="AW86" si="92">AO86-AS86</f>
        <v>80</v>
      </c>
      <c r="AX86" s="43">
        <f t="shared" ref="AX86" si="93">AP86-AT86</f>
        <v>80</v>
      </c>
      <c r="AY86" s="3" t="s">
        <v>345</v>
      </c>
      <c r="AZ86" s="3" t="s">
        <v>344</v>
      </c>
      <c r="BA86" s="3">
        <v>1</v>
      </c>
      <c r="BB86" s="3" t="s">
        <v>407</v>
      </c>
      <c r="BC86" s="3" t="s">
        <v>406</v>
      </c>
    </row>
    <row r="87" spans="1:55" x14ac:dyDescent="0.25">
      <c r="A87" s="12" t="s">
        <v>386</v>
      </c>
      <c r="B87" t="s">
        <v>281</v>
      </c>
      <c r="C87" s="12" t="s">
        <v>394</v>
      </c>
      <c r="D87" s="12" t="s">
        <v>332</v>
      </c>
      <c r="E87" s="12" t="s">
        <v>337</v>
      </c>
      <c r="F87" s="6" t="s">
        <v>121</v>
      </c>
      <c r="G87" t="s">
        <v>121</v>
      </c>
      <c r="H87" t="s">
        <v>121</v>
      </c>
      <c r="I87" t="s">
        <v>121</v>
      </c>
      <c r="J87" t="s">
        <v>121</v>
      </c>
      <c r="K87" t="s">
        <v>121</v>
      </c>
      <c r="L87" t="s">
        <v>121</v>
      </c>
      <c r="M87" t="s">
        <v>121</v>
      </c>
      <c r="N87" t="s">
        <v>121</v>
      </c>
      <c r="O87" t="s">
        <v>121</v>
      </c>
      <c r="P87" t="s">
        <v>121</v>
      </c>
      <c r="Q87" s="12" t="s">
        <v>121</v>
      </c>
      <c r="R87" s="20" t="s">
        <v>121</v>
      </c>
      <c r="S87" t="s">
        <v>348</v>
      </c>
      <c r="T87" t="s">
        <v>347</v>
      </c>
      <c r="U87" t="s">
        <v>121</v>
      </c>
      <c r="AF87" t="s">
        <v>121</v>
      </c>
      <c r="AG87" s="12" t="s">
        <v>121</v>
      </c>
      <c r="AH87" t="s">
        <v>121</v>
      </c>
      <c r="AI87" t="s">
        <v>285</v>
      </c>
      <c r="AJ87" s="10" t="s">
        <v>109</v>
      </c>
      <c r="AK87" t="s">
        <v>396</v>
      </c>
      <c r="AL87" t="s">
        <v>396</v>
      </c>
      <c r="AM87" s="20" t="s">
        <v>396</v>
      </c>
      <c r="AN87">
        <v>80</v>
      </c>
      <c r="AO87">
        <v>240</v>
      </c>
      <c r="AP87">
        <v>240</v>
      </c>
      <c r="AQ87" s="25" t="s">
        <v>8</v>
      </c>
      <c r="AR87">
        <v>64</v>
      </c>
      <c r="AS87">
        <v>144</v>
      </c>
      <c r="AT87">
        <v>144</v>
      </c>
      <c r="AU87" s="25" t="s">
        <v>8</v>
      </c>
      <c r="AV87">
        <f t="shared" ref="AV87" si="94">AN87-AR87</f>
        <v>16</v>
      </c>
      <c r="AW87">
        <f t="shared" ref="AW87" si="95">AO87-AS87</f>
        <v>96</v>
      </c>
      <c r="AX87" s="10">
        <f t="shared" ref="AX87" si="96">AP87-AT87</f>
        <v>96</v>
      </c>
      <c r="AY87" t="s">
        <v>293</v>
      </c>
      <c r="AZ87" t="s">
        <v>294</v>
      </c>
      <c r="BA87">
        <v>1</v>
      </c>
      <c r="BB87" t="s">
        <v>407</v>
      </c>
      <c r="BC87" t="s">
        <v>406</v>
      </c>
    </row>
    <row r="88" spans="1:55" x14ac:dyDescent="0.25">
      <c r="A88" s="12" t="s">
        <v>387</v>
      </c>
      <c r="B88" t="s">
        <v>281</v>
      </c>
      <c r="C88" s="12" t="s">
        <v>394</v>
      </c>
      <c r="D88" s="12" t="s">
        <v>332</v>
      </c>
      <c r="E88" s="12" t="s">
        <v>337</v>
      </c>
      <c r="F88" s="6" t="s">
        <v>121</v>
      </c>
      <c r="G88" t="s">
        <v>121</v>
      </c>
      <c r="H88" t="s">
        <v>121</v>
      </c>
      <c r="I88" t="s">
        <v>121</v>
      </c>
      <c r="J88" t="s">
        <v>121</v>
      </c>
      <c r="K88" t="s">
        <v>121</v>
      </c>
      <c r="L88" t="s">
        <v>121</v>
      </c>
      <c r="M88" t="s">
        <v>121</v>
      </c>
      <c r="N88" t="s">
        <v>121</v>
      </c>
      <c r="O88" t="s">
        <v>121</v>
      </c>
      <c r="P88" t="s">
        <v>121</v>
      </c>
      <c r="Q88" s="12" t="s">
        <v>121</v>
      </c>
      <c r="R88" s="20" t="s">
        <v>121</v>
      </c>
      <c r="S88" t="s">
        <v>348</v>
      </c>
      <c r="T88" t="s">
        <v>347</v>
      </c>
      <c r="U88" t="s">
        <v>121</v>
      </c>
      <c r="AF88" t="s">
        <v>121</v>
      </c>
      <c r="AG88" s="12" t="s">
        <v>121</v>
      </c>
      <c r="AH88" t="s">
        <v>121</v>
      </c>
      <c r="AI88" t="s">
        <v>285</v>
      </c>
      <c r="AJ88" s="10" t="s">
        <v>109</v>
      </c>
      <c r="AK88" t="s">
        <v>396</v>
      </c>
      <c r="AL88" t="s">
        <v>396</v>
      </c>
      <c r="AM88" s="20" t="s">
        <v>396</v>
      </c>
      <c r="AN88">
        <v>80</v>
      </c>
      <c r="AO88">
        <v>240</v>
      </c>
      <c r="AP88">
        <v>240</v>
      </c>
      <c r="AQ88" s="25" t="s">
        <v>8</v>
      </c>
      <c r="AR88">
        <v>48</v>
      </c>
      <c r="AS88">
        <v>208</v>
      </c>
      <c r="AT88">
        <v>208</v>
      </c>
      <c r="AU88" s="25" t="s">
        <v>8</v>
      </c>
      <c r="AV88">
        <f t="shared" ref="AV88" si="97">AN88-AR88</f>
        <v>32</v>
      </c>
      <c r="AW88">
        <f t="shared" ref="AW88" si="98">AO88-AS88</f>
        <v>32</v>
      </c>
      <c r="AX88" s="10">
        <f t="shared" ref="AX88" si="99">AP88-AT88</f>
        <v>32</v>
      </c>
      <c r="AY88" t="s">
        <v>293</v>
      </c>
      <c r="AZ88" t="s">
        <v>380</v>
      </c>
      <c r="BA88">
        <v>1</v>
      </c>
      <c r="BB88" t="s">
        <v>407</v>
      </c>
      <c r="BC88" t="s">
        <v>406</v>
      </c>
    </row>
    <row r="89" spans="1:55" x14ac:dyDescent="0.25">
      <c r="A89" s="12" t="s">
        <v>388</v>
      </c>
      <c r="B89" t="s">
        <v>281</v>
      </c>
      <c r="C89" s="12" t="s">
        <v>394</v>
      </c>
      <c r="D89" s="12" t="s">
        <v>332</v>
      </c>
      <c r="E89" s="12" t="s">
        <v>337</v>
      </c>
      <c r="F89" s="6" t="s">
        <v>121</v>
      </c>
      <c r="G89" t="s">
        <v>121</v>
      </c>
      <c r="H89" t="s">
        <v>121</v>
      </c>
      <c r="I89" t="s">
        <v>121</v>
      </c>
      <c r="J89" t="s">
        <v>121</v>
      </c>
      <c r="K89" t="s">
        <v>121</v>
      </c>
      <c r="L89" t="s">
        <v>121</v>
      </c>
      <c r="M89" t="s">
        <v>121</v>
      </c>
      <c r="N89" t="s">
        <v>121</v>
      </c>
      <c r="O89" t="s">
        <v>121</v>
      </c>
      <c r="P89" t="s">
        <v>121</v>
      </c>
      <c r="Q89" s="12" t="s">
        <v>121</v>
      </c>
      <c r="R89" s="20" t="s">
        <v>121</v>
      </c>
      <c r="S89" t="s">
        <v>348</v>
      </c>
      <c r="T89" t="s">
        <v>347</v>
      </c>
      <c r="U89" t="s">
        <v>121</v>
      </c>
      <c r="AF89" t="s">
        <v>121</v>
      </c>
      <c r="AG89" s="12" t="s">
        <v>121</v>
      </c>
      <c r="AH89" t="s">
        <v>121</v>
      </c>
      <c r="AI89" t="s">
        <v>285</v>
      </c>
      <c r="AJ89" s="10" t="s">
        <v>109</v>
      </c>
      <c r="AK89" t="s">
        <v>396</v>
      </c>
      <c r="AL89" t="s">
        <v>396</v>
      </c>
      <c r="AM89" s="20" t="s">
        <v>396</v>
      </c>
      <c r="AN89">
        <v>64</v>
      </c>
      <c r="AO89">
        <v>128</v>
      </c>
      <c r="AP89">
        <v>128</v>
      </c>
      <c r="AQ89" s="25" t="s">
        <v>8</v>
      </c>
      <c r="AR89">
        <v>32</v>
      </c>
      <c r="AS89">
        <v>96</v>
      </c>
      <c r="AT89">
        <v>96</v>
      </c>
      <c r="AU89" s="25" t="s">
        <v>8</v>
      </c>
      <c r="AV89">
        <f t="shared" ref="AV89" si="100">AN89-AR89</f>
        <v>32</v>
      </c>
      <c r="AW89">
        <f t="shared" ref="AW89" si="101">AO89-AS89</f>
        <v>32</v>
      </c>
      <c r="AX89" s="10">
        <f t="shared" ref="AX89" si="102">AP89-AT89</f>
        <v>32</v>
      </c>
      <c r="AY89" t="s">
        <v>379</v>
      </c>
      <c r="AZ89" t="s">
        <v>384</v>
      </c>
      <c r="BA89">
        <v>1</v>
      </c>
      <c r="BB89" t="s">
        <v>407</v>
      </c>
      <c r="BC89" t="s">
        <v>406</v>
      </c>
    </row>
    <row r="90" spans="1:55" s="3" customFormat="1" x14ac:dyDescent="0.25">
      <c r="A90" s="39" t="s">
        <v>389</v>
      </c>
      <c r="B90" s="3" t="s">
        <v>281</v>
      </c>
      <c r="C90" s="39" t="s">
        <v>395</v>
      </c>
      <c r="D90" s="39" t="s">
        <v>332</v>
      </c>
      <c r="E90" s="39" t="s">
        <v>337</v>
      </c>
      <c r="F90" s="40" t="s">
        <v>121</v>
      </c>
      <c r="G90" s="3" t="s">
        <v>121</v>
      </c>
      <c r="H90" s="3" t="s">
        <v>121</v>
      </c>
      <c r="I90" s="3" t="s">
        <v>121</v>
      </c>
      <c r="J90" s="3" t="s">
        <v>121</v>
      </c>
      <c r="K90" s="3" t="s">
        <v>121</v>
      </c>
      <c r="L90" s="3" t="s">
        <v>121</v>
      </c>
      <c r="M90" s="3" t="s">
        <v>121</v>
      </c>
      <c r="N90" s="3" t="s">
        <v>121</v>
      </c>
      <c r="O90" s="3" t="s">
        <v>121</v>
      </c>
      <c r="P90" s="3" t="s">
        <v>121</v>
      </c>
      <c r="Q90" s="39" t="s">
        <v>121</v>
      </c>
      <c r="R90" s="42" t="s">
        <v>121</v>
      </c>
      <c r="S90" s="3" t="s">
        <v>348</v>
      </c>
      <c r="T90" s="3" t="s">
        <v>347</v>
      </c>
      <c r="U90" s="3" t="s">
        <v>121</v>
      </c>
      <c r="AE90" s="43"/>
      <c r="AF90" s="3" t="s">
        <v>121</v>
      </c>
      <c r="AG90" s="39" t="s">
        <v>121</v>
      </c>
      <c r="AH90" s="3" t="s">
        <v>121</v>
      </c>
      <c r="AI90" s="3" t="s">
        <v>285</v>
      </c>
      <c r="AJ90" s="43" t="s">
        <v>109</v>
      </c>
      <c r="AK90" s="3" t="s">
        <v>396</v>
      </c>
      <c r="AL90" s="3" t="s">
        <v>396</v>
      </c>
      <c r="AM90" s="42" t="s">
        <v>396</v>
      </c>
      <c r="AN90" s="3">
        <v>80</v>
      </c>
      <c r="AO90" s="3">
        <v>170</v>
      </c>
      <c r="AP90" s="3">
        <v>170</v>
      </c>
      <c r="AQ90" s="38" t="s">
        <v>8</v>
      </c>
      <c r="AR90" s="3">
        <v>40</v>
      </c>
      <c r="AS90" s="3">
        <v>90</v>
      </c>
      <c r="AT90" s="3">
        <v>90</v>
      </c>
      <c r="AU90" s="38" t="s">
        <v>8</v>
      </c>
      <c r="AV90" s="3">
        <f t="shared" ref="AV90" si="103">AN90-AR90</f>
        <v>40</v>
      </c>
      <c r="AW90" s="3">
        <f t="shared" ref="AW90" si="104">AO90-AS90</f>
        <v>80</v>
      </c>
      <c r="AX90" s="43">
        <f t="shared" ref="AX90" si="105">AP90-AT90</f>
        <v>80</v>
      </c>
      <c r="AY90" s="3" t="s">
        <v>345</v>
      </c>
      <c r="AZ90" s="3" t="s">
        <v>344</v>
      </c>
      <c r="BA90" s="3">
        <v>1</v>
      </c>
      <c r="BB90" s="3" t="s">
        <v>291</v>
      </c>
      <c r="BC90" t="s">
        <v>292</v>
      </c>
    </row>
    <row r="91" spans="1:55" x14ac:dyDescent="0.25">
      <c r="A91" s="12" t="s">
        <v>390</v>
      </c>
      <c r="B91" t="s">
        <v>281</v>
      </c>
      <c r="C91" s="12" t="s">
        <v>395</v>
      </c>
      <c r="D91" s="12" t="s">
        <v>332</v>
      </c>
      <c r="E91" s="12" t="s">
        <v>337</v>
      </c>
      <c r="F91" s="6" t="s">
        <v>121</v>
      </c>
      <c r="G91" t="s">
        <v>121</v>
      </c>
      <c r="H91" t="s">
        <v>121</v>
      </c>
      <c r="I91" t="s">
        <v>121</v>
      </c>
      <c r="J91" t="s">
        <v>121</v>
      </c>
      <c r="K91" t="s">
        <v>121</v>
      </c>
      <c r="L91" t="s">
        <v>121</v>
      </c>
      <c r="M91" t="s">
        <v>121</v>
      </c>
      <c r="N91" t="s">
        <v>121</v>
      </c>
      <c r="O91" t="s">
        <v>121</v>
      </c>
      <c r="P91" t="s">
        <v>121</v>
      </c>
      <c r="Q91" s="12" t="s">
        <v>121</v>
      </c>
      <c r="R91" s="20" t="s">
        <v>121</v>
      </c>
      <c r="S91" t="s">
        <v>348</v>
      </c>
      <c r="T91" t="s">
        <v>347</v>
      </c>
      <c r="U91" t="s">
        <v>121</v>
      </c>
      <c r="AF91" t="s">
        <v>121</v>
      </c>
      <c r="AG91" s="12" t="s">
        <v>121</v>
      </c>
      <c r="AH91" t="s">
        <v>121</v>
      </c>
      <c r="AI91" t="s">
        <v>285</v>
      </c>
      <c r="AJ91" s="10" t="s">
        <v>109</v>
      </c>
      <c r="AK91" t="s">
        <v>396</v>
      </c>
      <c r="AL91" t="s">
        <v>396</v>
      </c>
      <c r="AM91" s="20" t="s">
        <v>396</v>
      </c>
      <c r="AN91">
        <v>80</v>
      </c>
      <c r="AO91">
        <v>240</v>
      </c>
      <c r="AP91">
        <v>240</v>
      </c>
      <c r="AQ91" s="25" t="s">
        <v>8</v>
      </c>
      <c r="AR91">
        <v>64</v>
      </c>
      <c r="AS91">
        <v>144</v>
      </c>
      <c r="AT91">
        <v>144</v>
      </c>
      <c r="AU91" s="25" t="s">
        <v>8</v>
      </c>
      <c r="AV91">
        <f t="shared" ref="AV91" si="106">AN91-AR91</f>
        <v>16</v>
      </c>
      <c r="AW91">
        <f t="shared" ref="AW91" si="107">AO91-AS91</f>
        <v>96</v>
      </c>
      <c r="AX91" s="10">
        <f t="shared" ref="AX91" si="108">AP91-AT91</f>
        <v>96</v>
      </c>
      <c r="AY91" t="s">
        <v>293</v>
      </c>
      <c r="AZ91" t="s">
        <v>294</v>
      </c>
      <c r="BA91">
        <v>1</v>
      </c>
      <c r="BB91" t="s">
        <v>404</v>
      </c>
      <c r="BC91" t="s">
        <v>292</v>
      </c>
    </row>
    <row r="92" spans="1:55" x14ac:dyDescent="0.25">
      <c r="A92" s="12" t="s">
        <v>391</v>
      </c>
      <c r="B92" t="s">
        <v>281</v>
      </c>
      <c r="C92" s="12" t="s">
        <v>395</v>
      </c>
      <c r="D92" s="12" t="s">
        <v>332</v>
      </c>
      <c r="E92" s="12" t="s">
        <v>337</v>
      </c>
      <c r="F92" s="6" t="s">
        <v>121</v>
      </c>
      <c r="G92" t="s">
        <v>121</v>
      </c>
      <c r="H92" t="s">
        <v>121</v>
      </c>
      <c r="I92" t="s">
        <v>121</v>
      </c>
      <c r="J92" t="s">
        <v>121</v>
      </c>
      <c r="K92" t="s">
        <v>121</v>
      </c>
      <c r="L92" t="s">
        <v>121</v>
      </c>
      <c r="M92" t="s">
        <v>121</v>
      </c>
      <c r="N92" t="s">
        <v>121</v>
      </c>
      <c r="O92" t="s">
        <v>121</v>
      </c>
      <c r="P92" t="s">
        <v>121</v>
      </c>
      <c r="Q92" s="12" t="s">
        <v>121</v>
      </c>
      <c r="R92" s="20" t="s">
        <v>121</v>
      </c>
      <c r="S92" t="s">
        <v>348</v>
      </c>
      <c r="T92" t="s">
        <v>347</v>
      </c>
      <c r="U92" t="s">
        <v>121</v>
      </c>
      <c r="AF92" t="s">
        <v>121</v>
      </c>
      <c r="AG92" s="12" t="s">
        <v>121</v>
      </c>
      <c r="AH92" t="s">
        <v>121</v>
      </c>
      <c r="AI92" t="s">
        <v>285</v>
      </c>
      <c r="AJ92" s="10" t="s">
        <v>109</v>
      </c>
      <c r="AK92" t="s">
        <v>396</v>
      </c>
      <c r="AL92" t="s">
        <v>396</v>
      </c>
      <c r="AM92" s="20" t="s">
        <v>396</v>
      </c>
      <c r="AN92">
        <v>80</v>
      </c>
      <c r="AO92">
        <v>240</v>
      </c>
      <c r="AP92">
        <v>240</v>
      </c>
      <c r="AQ92" s="25" t="s">
        <v>8</v>
      </c>
      <c r="AR92">
        <v>48</v>
      </c>
      <c r="AS92">
        <v>208</v>
      </c>
      <c r="AT92">
        <v>208</v>
      </c>
      <c r="AU92" s="25" t="s">
        <v>8</v>
      </c>
      <c r="AV92">
        <f t="shared" ref="AV92" si="109">AN92-AR92</f>
        <v>32</v>
      </c>
      <c r="AW92">
        <f t="shared" ref="AW92" si="110">AO92-AS92</f>
        <v>32</v>
      </c>
      <c r="AX92" s="10">
        <f t="shared" ref="AX92" si="111">AP92-AT92</f>
        <v>32</v>
      </c>
      <c r="AY92" t="s">
        <v>293</v>
      </c>
      <c r="AZ92" t="s">
        <v>380</v>
      </c>
      <c r="BA92">
        <v>1</v>
      </c>
      <c r="BB92" t="s">
        <v>404</v>
      </c>
      <c r="BC92" t="s">
        <v>292</v>
      </c>
    </row>
    <row r="93" spans="1:55" x14ac:dyDescent="0.25">
      <c r="A93" s="12" t="s">
        <v>392</v>
      </c>
      <c r="B93" t="s">
        <v>281</v>
      </c>
      <c r="C93" s="12" t="s">
        <v>395</v>
      </c>
      <c r="D93" s="12" t="s">
        <v>332</v>
      </c>
      <c r="E93" s="12" t="s">
        <v>337</v>
      </c>
      <c r="F93" s="6" t="s">
        <v>121</v>
      </c>
      <c r="G93" t="s">
        <v>121</v>
      </c>
      <c r="H93" t="s">
        <v>121</v>
      </c>
      <c r="I93" t="s">
        <v>121</v>
      </c>
      <c r="J93" t="s">
        <v>121</v>
      </c>
      <c r="K93" t="s">
        <v>121</v>
      </c>
      <c r="L93" t="s">
        <v>121</v>
      </c>
      <c r="M93" t="s">
        <v>121</v>
      </c>
      <c r="N93" t="s">
        <v>121</v>
      </c>
      <c r="O93" t="s">
        <v>121</v>
      </c>
      <c r="P93" t="s">
        <v>121</v>
      </c>
      <c r="Q93" s="12" t="s">
        <v>121</v>
      </c>
      <c r="R93" s="20" t="s">
        <v>121</v>
      </c>
      <c r="S93" t="s">
        <v>348</v>
      </c>
      <c r="T93" t="s">
        <v>347</v>
      </c>
      <c r="U93" t="s">
        <v>121</v>
      </c>
      <c r="AF93" t="s">
        <v>121</v>
      </c>
      <c r="AG93" s="12" t="s">
        <v>121</v>
      </c>
      <c r="AH93" t="s">
        <v>121</v>
      </c>
      <c r="AI93" t="s">
        <v>285</v>
      </c>
      <c r="AJ93" s="10" t="s">
        <v>109</v>
      </c>
      <c r="AK93" t="s">
        <v>396</v>
      </c>
      <c r="AL93" t="s">
        <v>396</v>
      </c>
      <c r="AM93" s="20" t="s">
        <v>396</v>
      </c>
      <c r="AN93">
        <v>64</v>
      </c>
      <c r="AO93">
        <v>128</v>
      </c>
      <c r="AP93">
        <v>128</v>
      </c>
      <c r="AQ93" s="25" t="s">
        <v>8</v>
      </c>
      <c r="AR93">
        <v>32</v>
      </c>
      <c r="AS93">
        <v>96</v>
      </c>
      <c r="AT93">
        <v>96</v>
      </c>
      <c r="AU93" s="25" t="s">
        <v>8</v>
      </c>
      <c r="AV93">
        <f t="shared" ref="AV93" si="112">AN93-AR93</f>
        <v>32</v>
      </c>
      <c r="AW93">
        <f t="shared" ref="AW93" si="113">AO93-AS93</f>
        <v>32</v>
      </c>
      <c r="AX93" s="10">
        <f t="shared" ref="AX93" si="114">AP93-AT93</f>
        <v>32</v>
      </c>
      <c r="AY93" t="s">
        <v>379</v>
      </c>
      <c r="AZ93" t="s">
        <v>384</v>
      </c>
      <c r="BA93">
        <v>1</v>
      </c>
      <c r="BB93" t="s">
        <v>405</v>
      </c>
      <c r="BC93" t="s">
        <v>292</v>
      </c>
    </row>
    <row r="94" spans="1:55" x14ac:dyDescent="0.25">
      <c r="A94" s="12" t="s">
        <v>121</v>
      </c>
      <c r="B94" t="s">
        <v>121</v>
      </c>
      <c r="C94" s="12" t="s">
        <v>121</v>
      </c>
      <c r="D94" s="12" t="s">
        <v>121</v>
      </c>
      <c r="E94" s="12" t="s">
        <v>121</v>
      </c>
      <c r="F94" s="6" t="s">
        <v>121</v>
      </c>
      <c r="G94" t="s">
        <v>121</v>
      </c>
      <c r="H94" t="s">
        <v>121</v>
      </c>
      <c r="I94" t="s">
        <v>121</v>
      </c>
      <c r="J94" t="s">
        <v>121</v>
      </c>
      <c r="K94" t="s">
        <v>121</v>
      </c>
      <c r="L94" t="s">
        <v>121</v>
      </c>
      <c r="M94" t="s">
        <v>121</v>
      </c>
      <c r="N94" t="s">
        <v>121</v>
      </c>
      <c r="O94" t="s">
        <v>121</v>
      </c>
      <c r="P94" t="s">
        <v>121</v>
      </c>
      <c r="Q94" s="12" t="s">
        <v>121</v>
      </c>
      <c r="R94" s="20" t="s">
        <v>121</v>
      </c>
      <c r="S94" t="s">
        <v>121</v>
      </c>
      <c r="T94" t="s">
        <v>121</v>
      </c>
      <c r="U94" t="s">
        <v>121</v>
      </c>
      <c r="V94" t="s">
        <v>121</v>
      </c>
      <c r="W94" t="s">
        <v>121</v>
      </c>
      <c r="X94" t="s">
        <v>121</v>
      </c>
      <c r="Y94" t="s">
        <v>121</v>
      </c>
      <c r="Z94" t="s">
        <v>121</v>
      </c>
      <c r="AA94" t="s">
        <v>121</v>
      </c>
      <c r="AB94" t="s">
        <v>121</v>
      </c>
      <c r="AC94" t="s">
        <v>121</v>
      </c>
      <c r="AD94" t="s">
        <v>121</v>
      </c>
      <c r="AE94" s="10" t="s">
        <v>121</v>
      </c>
      <c r="AF94" t="s">
        <v>121</v>
      </c>
      <c r="AG94" s="12" t="s">
        <v>121</v>
      </c>
      <c r="AH94" t="s">
        <v>121</v>
      </c>
      <c r="AI94" t="s">
        <v>285</v>
      </c>
      <c r="AJ94" s="10" t="s">
        <v>109</v>
      </c>
      <c r="AK94" t="s">
        <v>121</v>
      </c>
      <c r="AL94" t="s">
        <v>121</v>
      </c>
      <c r="AM94" s="20" t="s">
        <v>121</v>
      </c>
      <c r="AN94" t="s">
        <v>121</v>
      </c>
      <c r="AO94" t="s">
        <v>121</v>
      </c>
      <c r="AP94" t="s">
        <v>121</v>
      </c>
      <c r="AQ94" s="25" t="s">
        <v>8</v>
      </c>
      <c r="AR94" t="s">
        <v>121</v>
      </c>
      <c r="AS94" t="s">
        <v>121</v>
      </c>
      <c r="AT94" t="s">
        <v>121</v>
      </c>
      <c r="AU94" s="25" t="s">
        <v>8</v>
      </c>
      <c r="AV94" t="e">
        <f t="shared" ref="AV94" si="115">AN94-AR94</f>
        <v>#VALUE!</v>
      </c>
      <c r="AW94" t="e">
        <f t="shared" ref="AW94" si="116">AO94-AS94</f>
        <v>#VALUE!</v>
      </c>
      <c r="AX94" s="10" t="e">
        <f t="shared" ref="AX94" si="117">AP94-AT94</f>
        <v>#VALUE!</v>
      </c>
      <c r="AY94" t="s">
        <v>121</v>
      </c>
      <c r="AZ94" t="s">
        <v>121</v>
      </c>
      <c r="BA94" t="s">
        <v>121</v>
      </c>
      <c r="BB94" t="s">
        <v>121</v>
      </c>
      <c r="BC94" t="s">
        <v>121</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2023-12-18T21:08:11Z</dcterms:modified>
</cp:coreProperties>
</file>