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BA977D2D-7C6A-432E-89A6-FE1EC4108B00}" xr6:coauthVersionLast="47" xr6:coauthVersionMax="47" xr10:uidLastSave="{00000000-0000-0000-0000-000000000000}"/>
  <bookViews>
    <workbookView xWindow="-21720" yWindow="259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S46" i="1" l="1"/>
  <c r="AR46" i="1"/>
  <c r="AQ46" i="1"/>
  <c r="U46" i="1"/>
  <c r="AE46" i="1" s="1"/>
  <c r="U45" i="1"/>
  <c r="AE45" i="1" s="1"/>
  <c r="AQ45" i="1"/>
  <c r="AR45" i="1"/>
  <c r="AS45" i="1"/>
  <c r="U43" i="1"/>
  <c r="AE43" i="1" s="1"/>
  <c r="AQ43" i="1"/>
  <c r="AR43" i="1"/>
  <c r="AS43" i="1"/>
  <c r="U44" i="1"/>
  <c r="AE44" i="1"/>
  <c r="AQ44" i="1"/>
  <c r="AR44" i="1"/>
  <c r="AS44" i="1"/>
  <c r="U42" i="1"/>
  <c r="AE42" i="1" s="1"/>
  <c r="AQ42" i="1"/>
  <c r="AR42" i="1"/>
  <c r="AS42" i="1"/>
  <c r="U40" i="1"/>
  <c r="AE40" i="1" s="1"/>
  <c r="AQ40" i="1"/>
  <c r="AR40" i="1"/>
  <c r="AS40" i="1"/>
  <c r="U41" i="1"/>
  <c r="AE41" i="1" s="1"/>
  <c r="AQ41" i="1"/>
  <c r="AR41" i="1"/>
  <c r="AS41" i="1"/>
  <c r="U39" i="1"/>
  <c r="AE39" i="1"/>
  <c r="AQ39" i="1"/>
  <c r="AR39" i="1"/>
  <c r="AS39" i="1"/>
  <c r="U38" i="1"/>
  <c r="AE38" i="1"/>
  <c r="AQ38" i="1"/>
  <c r="AR38" i="1"/>
  <c r="AS38" i="1"/>
  <c r="U37" i="1"/>
  <c r="AE37" i="1"/>
  <c r="AQ37" i="1"/>
  <c r="AR37" i="1"/>
  <c r="AS37" i="1"/>
  <c r="AQ36" i="1"/>
  <c r="AR36" i="1"/>
  <c r="AS36" i="1"/>
  <c r="U36" i="1"/>
  <c r="AE36" i="1"/>
  <c r="U35" i="1"/>
  <c r="AE35" i="1" s="1"/>
  <c r="AQ35" i="1"/>
  <c r="AR35" i="1"/>
  <c r="AS35" i="1"/>
  <c r="AS34" i="1"/>
  <c r="AR34" i="1"/>
  <c r="AQ34" i="1"/>
  <c r="AS33" i="1"/>
  <c r="AR33" i="1"/>
  <c r="AQ33" i="1"/>
  <c r="AS32" i="1"/>
  <c r="AR32" i="1"/>
  <c r="AQ32" i="1"/>
  <c r="AS31" i="1"/>
  <c r="AR31" i="1"/>
  <c r="AQ31" i="1"/>
  <c r="AS30" i="1"/>
  <c r="AR30" i="1"/>
  <c r="AQ30" i="1"/>
  <c r="U34" i="1"/>
  <c r="AE34" i="1" s="1"/>
  <c r="U33" i="1"/>
  <c r="U32" i="1"/>
  <c r="U31" i="1"/>
  <c r="U30" i="1"/>
  <c r="U29" i="1"/>
  <c r="U28" i="1"/>
  <c r="U27" i="1"/>
  <c r="U16" i="1"/>
  <c r="U4" i="1"/>
  <c r="U24" i="1"/>
  <c r="U23" i="1"/>
  <c r="U22" i="1"/>
  <c r="U21" i="1"/>
  <c r="U20" i="1"/>
  <c r="U19" i="1"/>
  <c r="U18" i="1"/>
  <c r="U17" i="1"/>
  <c r="U15" i="1"/>
  <c r="U14" i="1"/>
  <c r="U13" i="1"/>
  <c r="U12" i="1"/>
  <c r="U11" i="1"/>
  <c r="U10" i="1"/>
  <c r="U9" i="1"/>
  <c r="U8" i="1"/>
  <c r="U7" i="1"/>
  <c r="U6" i="1"/>
  <c r="U5" i="1"/>
  <c r="U3" i="1"/>
  <c r="U2" i="1"/>
  <c r="AE33" i="1"/>
  <c r="AE32" i="1"/>
  <c r="AE31" i="1"/>
  <c r="AE30" i="1"/>
  <c r="AE29" i="1"/>
  <c r="AQ29" i="1"/>
  <c r="AR29" i="1"/>
  <c r="AS29" i="1"/>
  <c r="AD28" i="1"/>
  <c r="AE28" i="1"/>
  <c r="AQ28" i="1"/>
  <c r="AR28" i="1"/>
  <c r="AS28" i="1"/>
  <c r="AE27" i="1"/>
  <c r="AQ27" i="1"/>
  <c r="AR27" i="1"/>
  <c r="AS27" i="1"/>
  <c r="AO9" i="1"/>
  <c r="AS9" i="1" s="1"/>
  <c r="AN9" i="1"/>
  <c r="AR9" i="1" s="1"/>
  <c r="AM9" i="1"/>
  <c r="AQ9" i="1" s="1"/>
</calcChain>
</file>

<file path=xl/sharedStrings.xml><?xml version="1.0" encoding="utf-8"?>
<sst xmlns="http://schemas.openxmlformats.org/spreadsheetml/2006/main" count="1201" uniqueCount="228">
  <si>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</si>
  <si>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</si>
  <si>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</si>
  <si>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</si>
  <si>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</si>
  <si>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</si>
  <si>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</si>
  <si>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</si>
  <si>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</si>
  <si>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</si>
  <si>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</si>
  <si>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</si>
  <si>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</si>
  <si>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</si>
  <si>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</si>
  <si>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</si>
  <si>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</si>
  <si>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</si>
  <si>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</si>
  <si>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</si>
  <si>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</si>
  <si>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</si>
  <si>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</si>
  <si>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</si>
  <si>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</si>
  <si>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</si>
  <si>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file of error origin</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</si>
  <si>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</si>
  <si>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</si>
  <si>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</si>
  <si>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</si>
  <si>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</si>
  <si>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</si>
  <si>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</si>
  <si>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</si>
  <si>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&gt;32768</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</si>
  <si>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</si>
  <si>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</si>
  <si>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</si>
  <si>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</si>
  <si>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</si>
  <si>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</si>
  <si>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</si>
  <si>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</si>
  <si>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</si>
  <si>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</si>
  <si>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</si>
  <si>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</si>
  <si>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</si>
  <si>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</si>
  <si>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</si>
  <si>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</si>
  <si>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</si>
  <si>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</si>
  <si>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</si>
  <si>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</si>
  <si>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</si>
  <si>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</si>
  <si>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</si>
  <si>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</si>
  <si>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</si>
  <si>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</si>
  <si>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</si>
  <si>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</si>
  <si>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</si>
  <si>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</si>
  <si>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</si>
  <si>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</si>
  <si>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</si>
  <si>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</si>
  <si>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</si>
  <si>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</si>
  <si>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</si>
  <si>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</si>
  <si>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</si>
  <si>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</si>
  <si>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</si>
  <si>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</si>
  <si>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</si>
  <si>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</si>
  <si>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</si>
  <si>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</si>
  <si>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</si>
  <si>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</si>
  <si>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</si>
  <si>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</si>
  <si>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</si>
  <si>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</si>
  <si>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</si>
  <si>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</si>
  <si>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</si>
  <si>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</si>
  <si>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</si>
  <si>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</si>
  <si>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</si>
  <si>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</si>
  <si>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</si>
  <si>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</si>
  <si>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</si>
  <si>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</si>
  <si>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</si>
  <si>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</si>
  <si>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</si>
  <si>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</si>
  <si>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</si>
  <si>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</si>
  <si>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</si>
  <si>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</si>
  <si>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</si>
  <si>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</si>
  <si>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</si>
  <si>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</si>
  <si>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</si>
  <si>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</si>
  <si>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TBD copy</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</si>
  <si>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</si>
  <si>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</si>
  <si>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capactiy (GiB) from cuda error messages</t>
  </si>
  <si>
    <t>VRAM capacity (MiB, converted from GiB) from cuda error messages</t>
  </si>
  <si>
    <t>VRAM usage (GiB) from cuda error messages</t>
  </si>
  <si>
    <t>VRAM usage (MiB) nvidia-smi output</t>
  </si>
  <si>
    <t>VRAM capacity (MiB) nvidia-smi output</t>
  </si>
  <si>
    <t>VRAM usage (MiB, converted from GiB) from cuda error messages</t>
  </si>
  <si>
    <t>230905-2</t>
  </si>
  <si>
    <t>no, but ended prematurely</t>
  </si>
  <si>
    <t>no, more VRAM required than expected, i.e., predicted</t>
  </si>
  <si>
    <t>val eval score increasing</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</si>
  <si>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</si>
  <si>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</si>
  <si>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</si>
  <si>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</si>
  <si>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</si>
  <si>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</si>
  <si>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</si>
  <si>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</si>
  <si>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</si>
  <si>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</si>
  <si>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</si>
  <si>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</si>
  <si>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</si>
  <si>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</si>
  <si>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</si>
  <si>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</si>
  <si>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</si>
  <si>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</si>
  <si>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</si>
  <si>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</si>
  <si>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</si>
  <si>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</si>
  <si>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</si>
  <si>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</si>
  <si>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</si>
  <si>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</si>
  <si>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</si>
  <si>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train eval score increasing</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</si>
  <si>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</si>
  <si>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</si>
  <si>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</si>
  <si>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</si>
  <si>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</si>
  <si>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</si>
  <si>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</si>
  <si>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</si>
  <si>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</si>
  <si>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</si>
  <si>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</si>
  <si>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</si>
  <si>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</si>
  <si>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</si>
  <si>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</si>
  <si>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</si>
  <si>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</si>
  <si>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</si>
  <si>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</si>
  <si>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</si>
  <si>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</si>
  <si>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</si>
  <si>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</si>
  <si>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</si>
  <si>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</si>
  <si>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</si>
  <si>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Better validation performance metrics by pooling all ct3 488 nm images into one dataset.</t>
  </si>
  <si>
    <t>Higher generalisability than with smaller train sample size in previous train3dunet sessions, therefore good enough performance metrics &amp; val prediction images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</si>
  <si>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</si>
  <si>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</si>
  <si>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</si>
  <si>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</si>
  <si>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</si>
  <si>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&gt;78021?</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</si>
  <si>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</si>
  <si>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</si>
  <si>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</si>
  <si>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</si>
  <si>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</si>
  <si>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</si>
  <si>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</si>
  <si>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</si>
  <si>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</si>
  <si>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</si>
  <si>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</si>
  <si>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</si>
  <si>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</si>
  <si>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</si>
  <si>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</si>
  <si>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</si>
  <si>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</si>
  <si>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error, out of memory</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</si>
  <si>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</si>
  <si>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</si>
  <si>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</si>
  <si>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</si>
  <si>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</si>
  <si>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</si>
  <si>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</si>
  <si>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</si>
  <si>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</si>
  <si>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</si>
  <si>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</si>
  <si>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</si>
  <si>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</si>
  <si>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</si>
  <si>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</si>
  <si>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</si>
  <si>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(TBD wait till finish) running, nvidia-smi logs are being written. Needs a `cd ~/data/cloud; bash pull-script.sh`.</t>
  </si>
  <si>
    <t>230911-0</t>
  </si>
  <si>
    <t>eval scores will plateau marginally higher. I think the problem is the sample size being just too small.</t>
  </si>
  <si>
    <t>230911-1</t>
  </si>
  <si>
    <t>higher patience, lower val frequency, let it run for longer (e.g. 72 instead of the usual 24 hours) dataset03/04, maybe the eval score will go up eventually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</si>
</sst>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style="thin">
        <color indexed="64"/>
      </left>
      <right/>
      <top/>
      <bottom style="medium">
        <color indexed="64"/>
      </bottom>
      <diagonal/>
    </border>
    <border>
      <left/>
      <right style="thick">
        <color indexed="64"/>
      </right>
      <top/>
      <bottom/>
      <diagonal/>
    </border>
  </borders>
  <cellStyleXfs count="1">
    <xf numFmtId="0" fontId="0" fillId="0" borderId="0"/>
  </cellStyleXfs>
  <cellXfs count="16">
    <xf numFmtId="0" fontId="0" fillId="0" borderId="0" xfId="0"/>
    <xf numFmtId="0" fontId="0" fillId="0" borderId="1" xfId="0" applyBorder="1"/>
    <xf numFmtId="0" fontId="1" fillId="0" borderId="2" xfId="0" applyFont="1" applyBorder="1"/>
    <xf numFmtId="0" fontId="0" fillId="0" borderId="0" xfId="0" applyAlignment="1">
      <alignment wrapText="1"/>
    </xf>
    <xf numFmtId="0" fontId="1" fillId="0" borderId="1" xfId="0" applyFont="1" applyBorder="1"/>
    <xf numFmtId="0" fontId="1" fillId="0" borderId="0" xfId="0" applyFont="1"/>
    <xf numFmtId="0" fontId="1" fillId="0" borderId="3"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AY48"/>
  <sheetViews>
    <sheetView tabSelected="1" topLeftCell="A8" zoomScale="85" zoomScaleNormal="85" workbookViewId="0">
      <selection activeCell="J45" sqref="J45"/>
    </sheetView>
  </sheetViews>
  <sheetFormatPr defaultRowHeight="15" outlineLevelCol="1" x14ac:dyDescent="0.25"/>
  <cols>
    <col min="1" max="1" width="21.5703125" bestFit="1" customWidth="1"/>
    <col min="2" max="2" width="15.140625" customWidth="1"/>
    <col min="3" max="3" width="17.42578125" customWidth="1"/>
    <col min="4" max="4" width="23.5703125" customWidth="1"/>
    <col min="5" max="5" width="26.85546875" customWidth="1"/>
    <col min="6" max="6" width="4.85546875" style="10" customWidth="1"/>
    <col min="7" max="7" width="5.85546875" customWidth="1"/>
    <col min="8" max="8" width="11.85546875" customWidth="1"/>
    <col min="9" max="9" width="6.42578125" customWidth="1"/>
    <col min="10" max="10" width="16.28515625" customWidth="1"/>
    <col min="16" max="16" width="10.42578125" style="1" customWidth="1" outlineLevel="1"/>
    <col min="17" max="17" width="9.140625" customWidth="1" outlineLevel="1"/>
    <col min="19" max="19" width="6.7109375" customWidth="1" outlineLevel="1"/>
    <col min="20" max="23" width="5.140625" customWidth="1" outlineLevel="1"/>
    <col min="24" max="24" width="5.85546875" customWidth="1" outlineLevel="1"/>
    <col min="25" max="25" width="8.5703125" customWidth="1" outlineLevel="1"/>
    <col min="26" max="26" width="5.140625" customWidth="1" outlineLevel="1"/>
    <col min="27" max="27" width="7" customWidth="1" outlineLevel="1"/>
    <col min="28" max="28" width="9.140625" style="10" customWidth="1"/>
    <col min="29" max="31" width="9.140625" customWidth="1"/>
    <col min="32" max="32" width="7.28515625" style="1" customWidth="1" outlineLevel="1"/>
    <col min="33" max="34" width="7.28515625" customWidth="1" outlineLevel="1"/>
    <col min="35" max="35" width="23.28515625" customWidth="1" outlineLevel="1"/>
    <col min="36" max="36" width="6" style="10" bestFit="1" customWidth="1"/>
    <col min="37" max="38" width="6" bestFit="1" customWidth="1"/>
    <col min="39" max="39" width="5.28515625" style="1" customWidth="1"/>
    <col min="40" max="40" width="6.140625" customWidth="1"/>
    <col min="41" max="42" width="5" customWidth="1"/>
    <col min="43" max="43" width="6.140625" style="1" customWidth="1"/>
    <col min="44" max="44" width="6.5703125" customWidth="1"/>
    <col min="45" max="45" width="5" customWidth="1"/>
    <col min="46" max="46" width="6" customWidth="1"/>
    <col min="47" max="47" width="34.28515625" style="10" customWidth="1"/>
    <col min="48" max="48" width="74.42578125" customWidth="1"/>
    <col min="49" max="49" width="5.140625" customWidth="1"/>
    <col min="50" max="50" width="73.85546875" customWidth="1"/>
    <col min="51" max="51" width="206" bestFit="1" customWidth="1"/>
    <col min="52" max="52" width="20.140625" bestFit="1" customWidth="1"/>
    <col min="53" max="53" width="14.28515625" bestFit="1" customWidth="1"/>
    <col min="54" max="54" width="20.28515625" bestFit="1" customWidth="1"/>
    <col min="55" max="55" width="12.7109375" customWidth="1"/>
    <col min="56" max="56" width="12.140625" customWidth="1"/>
  </cols>
  <sheetData>
    <row r="1" spans="1:51" s="2" customFormat="1" x14ac:dyDescent="0.25">
      <c r="A1" s="2" t="s">
        <v>38</v>
      </c>
      <c r="B1" s="2" t="s">
        <v>131</v>
      </c>
      <c r="C1" s="2" t="s">
        <v>57</v>
      </c>
      <c r="D1" s="2" t="s">
        <v>69</v>
      </c>
      <c r="E1" s="2" t="s">
        <v>173</v>
      </c>
      <c r="F1" s="9" t="s">
        <v>75</v>
      </c>
      <c r="G1" s="2" t="s">
        <v>145</v>
      </c>
      <c r="H1" s="2" t="s">
        <v>147</v>
      </c>
      <c r="I1" s="2" t="s">
        <v>144</v>
      </c>
      <c r="J1" s="2" t="s">
        <v>146</v>
      </c>
      <c r="K1" s="2" t="s">
        <v>128</v>
      </c>
      <c r="L1" s="2" t="s">
        <v>127</v>
      </c>
      <c r="M1" s="2" t="s">
        <v>154</v>
      </c>
      <c r="N1" s="2" t="s">
        <v>126</v>
      </c>
      <c r="O1" s="2" t="s">
        <v>129</v>
      </c>
      <c r="P1" s="6" t="s">
        <v>71</v>
      </c>
      <c r="Q1" s="2" t="s">
        <v>3</v>
      </c>
      <c r="R1" s="2" t="s">
        <v>4</v>
      </c>
      <c r="S1" s="2" t="s">
        <v>80</v>
      </c>
      <c r="T1" s="2" t="s">
        <v>81</v>
      </c>
      <c r="U1" s="2" t="s">
        <v>190</v>
      </c>
      <c r="V1" s="2" t="s">
        <v>5</v>
      </c>
      <c r="W1" s="2" t="s">
        <v>82</v>
      </c>
      <c r="X1" s="2" t="s">
        <v>83</v>
      </c>
      <c r="Y1" s="2" t="s">
        <v>103</v>
      </c>
      <c r="Z1" s="2" t="s">
        <v>84</v>
      </c>
      <c r="AA1" s="2" t="s">
        <v>101</v>
      </c>
      <c r="AB1" s="9" t="s">
        <v>120</v>
      </c>
      <c r="AC1" s="2" t="s">
        <v>122</v>
      </c>
      <c r="AD1" s="2" t="s">
        <v>119</v>
      </c>
      <c r="AE1" s="2" t="s">
        <v>163</v>
      </c>
      <c r="AF1" s="6" t="s">
        <v>121</v>
      </c>
      <c r="AG1" s="2" t="s">
        <v>118</v>
      </c>
      <c r="AH1" s="2" t="s">
        <v>117</v>
      </c>
      <c r="AI1" s="2" t="s">
        <v>39</v>
      </c>
      <c r="AJ1" s="9" t="s">
        <v>11</v>
      </c>
      <c r="AK1" s="2" t="s">
        <v>12</v>
      </c>
      <c r="AL1" s="2" t="s">
        <v>13</v>
      </c>
      <c r="AM1" s="6" t="s">
        <v>0</v>
      </c>
      <c r="AN1" s="2" t="s">
        <v>1</v>
      </c>
      <c r="AO1" s="2" t="s">
        <v>2</v>
      </c>
      <c r="AP1" s="2" t="s">
        <v>54</v>
      </c>
      <c r="AQ1" s="6" t="s">
        <v>77</v>
      </c>
      <c r="AR1" s="2" t="s">
        <v>78</v>
      </c>
      <c r="AS1" s="2" t="s">
        <v>79</v>
      </c>
      <c r="AT1" s="2" t="s">
        <v>55</v>
      </c>
      <c r="AU1" s="9" t="s">
        <v>23</v>
      </c>
      <c r="AV1" s="2" t="s">
        <v>22</v>
      </c>
      <c r="AW1" s="2" t="s">
        <v>164</v>
      </c>
      <c r="AX1" s="2" t="s">
        <v>165</v>
      </c>
      <c r="AY1" s="2" t="s">
        <v>26</v>
      </c>
    </row>
    <row r="2" spans="1:51" x14ac:dyDescent="0.25">
      <c r="A2" t="s">
        <v>137</v>
      </c>
      <c r="B2" t="s">
        <v>132</v>
      </c>
      <c r="C2" t="s">
        <v>139</v>
      </c>
      <c r="D2" t="s">
        <v>141</v>
      </c>
      <c r="E2" t="s">
        <v>142</v>
      </c>
      <c r="F2" s="10">
        <v>0</v>
      </c>
      <c r="G2">
        <v>0</v>
      </c>
      <c r="H2" t="s">
        <v>8</v>
      </c>
      <c r="I2">
        <v>1</v>
      </c>
      <c r="J2" t="s">
        <v>149</v>
      </c>
      <c r="K2" t="s">
        <v>8</v>
      </c>
      <c r="L2" t="s">
        <v>8</v>
      </c>
      <c r="M2" t="s">
        <v>8</v>
      </c>
      <c r="N2" t="s">
        <v>8</v>
      </c>
      <c r="O2">
        <v>0</v>
      </c>
      <c r="P2" s="1" t="s">
        <v>72</v>
      </c>
      <c r="Q2">
        <v>5</v>
      </c>
      <c r="R2" t="s">
        <v>114</v>
      </c>
      <c r="S2">
        <v>3</v>
      </c>
      <c r="T2">
        <v>2</v>
      </c>
      <c r="U2">
        <f t="shared" ref="U2:U24" si="0" xml:space="preserve"> S2 + T2</f>
        <v>5</v>
      </c>
      <c r="V2">
        <v>3</v>
      </c>
      <c r="W2">
        <v>1</v>
      </c>
      <c r="X2">
        <v>16</v>
      </c>
      <c r="Y2" t="s">
        <v>100</v>
      </c>
      <c r="Z2">
        <v>8</v>
      </c>
      <c r="AA2" t="s">
        <v>102</v>
      </c>
      <c r="AB2" s="10">
        <v>0</v>
      </c>
      <c r="AC2" t="s">
        <v>8</v>
      </c>
      <c r="AD2" t="s">
        <v>8</v>
      </c>
      <c r="AE2" t="s">
        <v>8</v>
      </c>
      <c r="AF2" s="1" t="s">
        <v>114</v>
      </c>
      <c r="AG2" t="s">
        <v>8</v>
      </c>
      <c r="AH2" t="s">
        <v>8</v>
      </c>
      <c r="AI2" t="s">
        <v>114</v>
      </c>
      <c r="AJ2" s="10">
        <v>125</v>
      </c>
      <c r="AK2">
        <v>1169</v>
      </c>
      <c r="AL2">
        <v>414</v>
      </c>
      <c r="AM2" s="1" t="s">
        <v>130</v>
      </c>
      <c r="AN2" t="s">
        <v>130</v>
      </c>
      <c r="AO2" t="s">
        <v>130</v>
      </c>
      <c r="AP2" t="s">
        <v>130</v>
      </c>
      <c r="AQ2" s="1" t="s">
        <v>130</v>
      </c>
      <c r="AR2" t="s">
        <v>130</v>
      </c>
      <c r="AS2" t="s">
        <v>130</v>
      </c>
      <c r="AT2" t="s">
        <v>130</v>
      </c>
      <c r="AU2" s="10" t="s">
        <v>130</v>
      </c>
      <c r="AV2" t="s">
        <v>130</v>
      </c>
      <c r="AW2">
        <v>1</v>
      </c>
      <c r="AX2" t="s">
        <v>150</v>
      </c>
      <c r="AY2" t="s">
        <v>8</v>
      </c>
    </row>
    <row r="3" spans="1:51" x14ac:dyDescent="0.25">
      <c r="A3" t="s">
        <v>138</v>
      </c>
      <c r="B3" t="s">
        <v>132</v>
      </c>
      <c r="C3" t="s">
        <v>139</v>
      </c>
      <c r="D3" t="s">
        <v>141</v>
      </c>
      <c r="E3" t="s">
        <v>143</v>
      </c>
      <c r="F3" s="10">
        <v>0</v>
      </c>
      <c r="G3">
        <v>0</v>
      </c>
      <c r="H3" t="s">
        <v>8</v>
      </c>
      <c r="I3">
        <v>1</v>
      </c>
      <c r="J3" t="s">
        <v>153</v>
      </c>
      <c r="K3" t="s">
        <v>130</v>
      </c>
      <c r="L3" t="s">
        <v>130</v>
      </c>
      <c r="M3" t="s">
        <v>130</v>
      </c>
      <c r="N3" t="s">
        <v>130</v>
      </c>
      <c r="O3">
        <v>1</v>
      </c>
      <c r="P3" s="1" t="s">
        <v>72</v>
      </c>
      <c r="Q3">
        <v>5</v>
      </c>
      <c r="R3" t="s">
        <v>114</v>
      </c>
      <c r="S3">
        <v>3</v>
      </c>
      <c r="T3">
        <v>2</v>
      </c>
      <c r="U3">
        <f t="shared" si="0"/>
        <v>5</v>
      </c>
      <c r="V3">
        <v>3</v>
      </c>
      <c r="W3">
        <v>1</v>
      </c>
      <c r="X3">
        <v>16</v>
      </c>
      <c r="Y3" t="s">
        <v>100</v>
      </c>
      <c r="Z3">
        <v>8</v>
      </c>
      <c r="AA3" t="s">
        <v>102</v>
      </c>
      <c r="AB3" s="10" t="s">
        <v>114</v>
      </c>
      <c r="AC3" t="s">
        <v>8</v>
      </c>
      <c r="AD3" t="s">
        <v>8</v>
      </c>
      <c r="AE3" t="s">
        <v>8</v>
      </c>
      <c r="AF3" s="1" t="s">
        <v>114</v>
      </c>
      <c r="AG3" t="s">
        <v>8</v>
      </c>
      <c r="AH3" t="s">
        <v>8</v>
      </c>
      <c r="AI3" t="s">
        <v>114</v>
      </c>
      <c r="AJ3" s="10">
        <v>125</v>
      </c>
      <c r="AK3">
        <v>1169</v>
      </c>
      <c r="AL3">
        <v>414</v>
      </c>
      <c r="AM3" s="1" t="s">
        <v>130</v>
      </c>
      <c r="AN3" t="s">
        <v>130</v>
      </c>
      <c r="AO3" t="s">
        <v>130</v>
      </c>
      <c r="AP3" t="s">
        <v>130</v>
      </c>
      <c r="AQ3" s="1" t="s">
        <v>130</v>
      </c>
      <c r="AR3" t="s">
        <v>130</v>
      </c>
      <c r="AS3" t="s">
        <v>130</v>
      </c>
      <c r="AT3" t="s">
        <v>130</v>
      </c>
      <c r="AU3" s="10" t="s">
        <v>130</v>
      </c>
      <c r="AV3" t="s">
        <v>130</v>
      </c>
      <c r="AW3">
        <v>0</v>
      </c>
      <c r="AX3" t="s">
        <v>8</v>
      </c>
      <c r="AY3" t="s">
        <v>8</v>
      </c>
    </row>
    <row r="4" spans="1:51" s="12" customFormat="1" ht="15.75" thickBot="1" x14ac:dyDescent="0.3">
      <c r="A4" s="12" t="s">
        <v>56</v>
      </c>
      <c r="B4" s="12" t="s">
        <v>132</v>
      </c>
      <c r="C4" s="12" t="s">
        <v>133</v>
      </c>
      <c r="D4" s="12" t="s">
        <v>140</v>
      </c>
      <c r="E4" s="12" t="s">
        <v>85</v>
      </c>
      <c r="F4" s="13">
        <v>0</v>
      </c>
      <c r="G4" s="12">
        <v>1</v>
      </c>
      <c r="H4" s="12" t="s">
        <v>85</v>
      </c>
      <c r="I4" s="12">
        <v>0</v>
      </c>
      <c r="J4" s="12" t="s">
        <v>8</v>
      </c>
      <c r="K4" s="12" t="s">
        <v>8</v>
      </c>
      <c r="L4" s="12" t="s">
        <v>8</v>
      </c>
      <c r="M4" s="12" t="s">
        <v>8</v>
      </c>
      <c r="N4" s="12" t="s">
        <v>8</v>
      </c>
      <c r="O4" s="12">
        <v>0</v>
      </c>
      <c r="P4" s="14" t="s">
        <v>72</v>
      </c>
      <c r="Q4" s="12">
        <v>5</v>
      </c>
      <c r="R4" s="12">
        <v>5</v>
      </c>
      <c r="S4" s="12">
        <v>3</v>
      </c>
      <c r="T4" s="12">
        <v>2</v>
      </c>
      <c r="U4" s="12">
        <f t="shared" si="0"/>
        <v>5</v>
      </c>
      <c r="V4" s="12">
        <v>3</v>
      </c>
      <c r="W4" s="12">
        <v>1</v>
      </c>
      <c r="X4" s="12">
        <v>16</v>
      </c>
      <c r="Y4" s="12" t="s">
        <v>100</v>
      </c>
      <c r="Z4" s="12">
        <v>8</v>
      </c>
      <c r="AA4" s="12" t="s">
        <v>102</v>
      </c>
      <c r="AB4" s="13" t="s">
        <v>35</v>
      </c>
      <c r="AC4" s="12" t="s">
        <v>8</v>
      </c>
      <c r="AD4" s="12" t="s">
        <v>8</v>
      </c>
      <c r="AE4" s="12" t="s">
        <v>8</v>
      </c>
      <c r="AF4" s="14">
        <v>32768</v>
      </c>
      <c r="AG4" s="12" t="s">
        <v>8</v>
      </c>
      <c r="AH4" s="12" t="s">
        <v>8</v>
      </c>
      <c r="AI4" s="12" t="s">
        <v>34</v>
      </c>
      <c r="AJ4" s="13">
        <v>125</v>
      </c>
      <c r="AK4" s="12">
        <v>1169</v>
      </c>
      <c r="AL4" s="12">
        <v>414</v>
      </c>
      <c r="AM4" s="14">
        <v>105</v>
      </c>
      <c r="AN4" s="12">
        <v>1149</v>
      </c>
      <c r="AO4" s="12">
        <v>394</v>
      </c>
      <c r="AP4" s="12" t="s">
        <v>50</v>
      </c>
      <c r="AQ4" s="14">
        <v>10</v>
      </c>
      <c r="AR4" s="12">
        <v>10</v>
      </c>
      <c r="AS4" s="12">
        <v>10</v>
      </c>
      <c r="AT4" s="12" t="s">
        <v>50</v>
      </c>
      <c r="AU4" s="13" t="s">
        <v>24</v>
      </c>
      <c r="AV4" s="12" t="s">
        <v>15</v>
      </c>
      <c r="AW4" s="12">
        <v>0</v>
      </c>
      <c r="AX4" s="12" t="s">
        <v>8</v>
      </c>
      <c r="AY4" s="12" t="s">
        <v>8</v>
      </c>
    </row>
    <row r="5" spans="1:51" ht="15.75" thickBot="1" x14ac:dyDescent="0.3">
      <c r="A5" t="s">
        <v>6</v>
      </c>
      <c r="B5" t="s">
        <v>132</v>
      </c>
      <c r="C5" t="s">
        <v>134</v>
      </c>
      <c r="D5" t="s">
        <v>104</v>
      </c>
      <c r="E5" t="s">
        <v>85</v>
      </c>
      <c r="F5" s="10">
        <v>0</v>
      </c>
      <c r="G5">
        <v>1</v>
      </c>
      <c r="H5" t="s">
        <v>85</v>
      </c>
      <c r="I5" s="12">
        <v>0</v>
      </c>
      <c r="J5" t="s">
        <v>8</v>
      </c>
      <c r="K5" t="s">
        <v>8</v>
      </c>
      <c r="L5" t="s">
        <v>8</v>
      </c>
      <c r="M5" t="s">
        <v>8</v>
      </c>
      <c r="N5" t="s">
        <v>8</v>
      </c>
      <c r="O5">
        <v>0</v>
      </c>
      <c r="P5" s="1" t="s">
        <v>72</v>
      </c>
      <c r="Q5">
        <v>5</v>
      </c>
      <c r="R5">
        <v>10</v>
      </c>
      <c r="S5">
        <v>3</v>
      </c>
      <c r="T5">
        <v>2</v>
      </c>
      <c r="U5">
        <f t="shared" si="0"/>
        <v>5</v>
      </c>
      <c r="V5">
        <v>3</v>
      </c>
      <c r="W5">
        <v>1</v>
      </c>
      <c r="X5">
        <v>16</v>
      </c>
      <c r="Y5" t="s">
        <v>100</v>
      </c>
      <c r="Z5">
        <v>8</v>
      </c>
      <c r="AA5" t="s">
        <v>102</v>
      </c>
      <c r="AB5" s="10" t="s">
        <v>35</v>
      </c>
      <c r="AC5" t="s">
        <v>8</v>
      </c>
      <c r="AD5" t="s">
        <v>8</v>
      </c>
      <c r="AE5" t="s">
        <v>8</v>
      </c>
      <c r="AF5" s="1">
        <v>32768</v>
      </c>
      <c r="AG5" t="s">
        <v>8</v>
      </c>
      <c r="AH5" t="s">
        <v>8</v>
      </c>
      <c r="AI5" t="s">
        <v>34</v>
      </c>
      <c r="AJ5" s="10">
        <v>125</v>
      </c>
      <c r="AK5">
        <v>1169</v>
      </c>
      <c r="AL5">
        <v>414</v>
      </c>
      <c r="AM5" s="1">
        <v>100</v>
      </c>
      <c r="AN5">
        <v>1100</v>
      </c>
      <c r="AO5">
        <v>390</v>
      </c>
      <c r="AP5" t="s">
        <v>50</v>
      </c>
      <c r="AQ5" s="1">
        <v>10</v>
      </c>
      <c r="AR5">
        <v>10</v>
      </c>
      <c r="AS5">
        <v>10</v>
      </c>
      <c r="AT5" t="s">
        <v>50</v>
      </c>
      <c r="AU5" s="10" t="s">
        <v>24</v>
      </c>
      <c r="AV5" t="s">
        <v>15</v>
      </c>
      <c r="AW5">
        <v>0</v>
      </c>
      <c r="AX5" t="s">
        <v>8</v>
      </c>
      <c r="AY5" t="s">
        <v>8</v>
      </c>
    </row>
    <row r="6" spans="1:51" x14ac:dyDescent="0.25">
      <c r="A6" t="s">
        <v>7</v>
      </c>
      <c r="B6" t="s">
        <v>132</v>
      </c>
      <c r="C6" t="s">
        <v>87</v>
      </c>
      <c r="D6" t="s">
        <v>49</v>
      </c>
      <c r="E6" t="s">
        <v>89</v>
      </c>
      <c r="F6" s="10">
        <v>0</v>
      </c>
      <c r="G6">
        <v>1</v>
      </c>
      <c r="H6" t="s">
        <v>204</v>
      </c>
      <c r="I6">
        <v>0</v>
      </c>
      <c r="J6" t="s">
        <v>8</v>
      </c>
      <c r="K6" t="s">
        <v>8</v>
      </c>
      <c r="L6" t="s">
        <v>8</v>
      </c>
      <c r="M6" t="s">
        <v>8</v>
      </c>
      <c r="N6" t="s">
        <v>8</v>
      </c>
      <c r="O6">
        <v>0</v>
      </c>
      <c r="P6" s="1" t="s">
        <v>72</v>
      </c>
      <c r="Q6">
        <v>5</v>
      </c>
      <c r="R6" t="s">
        <v>8</v>
      </c>
      <c r="S6">
        <v>3</v>
      </c>
      <c r="T6">
        <v>2</v>
      </c>
      <c r="U6">
        <f t="shared" si="0"/>
        <v>5</v>
      </c>
      <c r="V6">
        <v>3</v>
      </c>
      <c r="W6">
        <v>1</v>
      </c>
      <c r="X6">
        <v>16</v>
      </c>
      <c r="Y6" t="s">
        <v>100</v>
      </c>
      <c r="Z6">
        <v>8</v>
      </c>
      <c r="AA6" t="s">
        <v>102</v>
      </c>
      <c r="AB6" s="10" t="s">
        <v>8</v>
      </c>
      <c r="AC6" t="s">
        <v>8</v>
      </c>
      <c r="AD6" t="s">
        <v>8</v>
      </c>
      <c r="AE6" t="s">
        <v>8</v>
      </c>
      <c r="AF6" s="1">
        <v>32768</v>
      </c>
      <c r="AG6" t="s">
        <v>8</v>
      </c>
      <c r="AH6" t="s">
        <v>8</v>
      </c>
      <c r="AI6" t="s">
        <v>34</v>
      </c>
      <c r="AJ6" s="10">
        <v>125</v>
      </c>
      <c r="AK6">
        <v>1169</v>
      </c>
      <c r="AL6">
        <v>414</v>
      </c>
      <c r="AM6" s="1">
        <v>100</v>
      </c>
      <c r="AN6">
        <v>1100</v>
      </c>
      <c r="AO6">
        <v>390</v>
      </c>
      <c r="AP6" t="s">
        <v>50</v>
      </c>
      <c r="AQ6" s="1">
        <v>26</v>
      </c>
      <c r="AR6">
        <v>70</v>
      </c>
      <c r="AS6">
        <v>25</v>
      </c>
      <c r="AT6" t="s">
        <v>50</v>
      </c>
      <c r="AU6" s="10" t="s">
        <v>24</v>
      </c>
      <c r="AV6" t="s">
        <v>10</v>
      </c>
      <c r="AW6">
        <v>1</v>
      </c>
      <c r="AX6" t="s">
        <v>14</v>
      </c>
      <c r="AY6" t="s">
        <v>8</v>
      </c>
    </row>
    <row r="7" spans="1:51" x14ac:dyDescent="0.25">
      <c r="A7" t="s">
        <v>16</v>
      </c>
      <c r="B7" t="s">
        <v>132</v>
      </c>
      <c r="C7" t="s">
        <v>88</v>
      </c>
      <c r="D7" t="s">
        <v>49</v>
      </c>
      <c r="E7" t="s">
        <v>89</v>
      </c>
      <c r="F7" s="10">
        <v>0</v>
      </c>
      <c r="G7">
        <v>1</v>
      </c>
      <c r="H7" t="s">
        <v>204</v>
      </c>
      <c r="I7">
        <v>0</v>
      </c>
      <c r="J7" t="s">
        <v>8</v>
      </c>
      <c r="K7" t="s">
        <v>8</v>
      </c>
      <c r="L7" t="s">
        <v>8</v>
      </c>
      <c r="M7" t="s">
        <v>8</v>
      </c>
      <c r="N7" t="s">
        <v>8</v>
      </c>
      <c r="O7">
        <v>0</v>
      </c>
      <c r="P7" s="1" t="s">
        <v>72</v>
      </c>
      <c r="Q7">
        <v>5</v>
      </c>
      <c r="R7" t="s">
        <v>8</v>
      </c>
      <c r="S7">
        <v>3</v>
      </c>
      <c r="T7">
        <v>2</v>
      </c>
      <c r="U7">
        <f t="shared" si="0"/>
        <v>5</v>
      </c>
      <c r="V7">
        <v>3</v>
      </c>
      <c r="W7">
        <v>1</v>
      </c>
      <c r="X7">
        <v>16</v>
      </c>
      <c r="Y7" t="s">
        <v>100</v>
      </c>
      <c r="Z7">
        <v>8</v>
      </c>
      <c r="AA7" t="s">
        <v>102</v>
      </c>
      <c r="AB7" s="10" t="s">
        <v>8</v>
      </c>
      <c r="AC7" t="s">
        <v>8</v>
      </c>
      <c r="AD7" t="s">
        <v>8</v>
      </c>
      <c r="AE7" t="s">
        <v>8</v>
      </c>
      <c r="AF7" s="1">
        <v>32768</v>
      </c>
      <c r="AG7" t="s">
        <v>8</v>
      </c>
      <c r="AH7" t="s">
        <v>8</v>
      </c>
      <c r="AI7" t="s">
        <v>34</v>
      </c>
      <c r="AJ7" s="10">
        <v>125</v>
      </c>
      <c r="AK7">
        <v>1169</v>
      </c>
      <c r="AL7">
        <v>414</v>
      </c>
      <c r="AM7" s="1">
        <v>100</v>
      </c>
      <c r="AN7">
        <v>1100</v>
      </c>
      <c r="AO7">
        <v>390</v>
      </c>
      <c r="AP7" t="s">
        <v>50</v>
      </c>
      <c r="AQ7" s="1">
        <v>25</v>
      </c>
      <c r="AR7">
        <v>69</v>
      </c>
      <c r="AS7">
        <v>24</v>
      </c>
      <c r="AT7" t="s">
        <v>50</v>
      </c>
      <c r="AU7" s="10" t="s">
        <v>24</v>
      </c>
      <c r="AV7" t="s">
        <v>9</v>
      </c>
      <c r="AW7">
        <v>1</v>
      </c>
      <c r="AX7" t="s">
        <v>14</v>
      </c>
      <c r="AY7" t="s">
        <v>8</v>
      </c>
    </row>
    <row r="8" spans="1:51" x14ac:dyDescent="0.25">
      <c r="A8" t="s">
        <v>17</v>
      </c>
      <c r="B8" t="s">
        <v>132</v>
      </c>
      <c r="C8" t="s">
        <v>91</v>
      </c>
      <c r="D8" t="s">
        <v>50</v>
      </c>
      <c r="E8" t="s">
        <v>90</v>
      </c>
      <c r="F8" s="10">
        <v>0</v>
      </c>
      <c r="G8">
        <v>1</v>
      </c>
      <c r="H8" t="s">
        <v>85</v>
      </c>
      <c r="I8">
        <v>0</v>
      </c>
      <c r="J8" t="s">
        <v>8</v>
      </c>
      <c r="K8" t="s">
        <v>8</v>
      </c>
      <c r="L8" t="s">
        <v>8</v>
      </c>
      <c r="M8" t="s">
        <v>8</v>
      </c>
      <c r="N8" t="s">
        <v>8</v>
      </c>
      <c r="O8">
        <v>0</v>
      </c>
      <c r="P8" s="1" t="s">
        <v>72</v>
      </c>
      <c r="Q8">
        <v>5</v>
      </c>
      <c r="R8">
        <v>5</v>
      </c>
      <c r="S8">
        <v>3</v>
      </c>
      <c r="T8">
        <v>2</v>
      </c>
      <c r="U8">
        <f t="shared" si="0"/>
        <v>5</v>
      </c>
      <c r="V8">
        <v>3</v>
      </c>
      <c r="W8">
        <v>1</v>
      </c>
      <c r="X8">
        <v>16</v>
      </c>
      <c r="Y8" t="s">
        <v>100</v>
      </c>
      <c r="Z8">
        <v>8</v>
      </c>
      <c r="AA8" t="s">
        <v>102</v>
      </c>
      <c r="AB8" s="10" t="s">
        <v>35</v>
      </c>
      <c r="AC8" t="s">
        <v>8</v>
      </c>
      <c r="AD8" t="s">
        <v>8</v>
      </c>
      <c r="AE8" t="s">
        <v>8</v>
      </c>
      <c r="AF8" s="1">
        <v>32768</v>
      </c>
      <c r="AG8" t="s">
        <v>8</v>
      </c>
      <c r="AH8" t="s">
        <v>8</v>
      </c>
      <c r="AI8" t="s">
        <v>34</v>
      </c>
      <c r="AJ8" s="10">
        <v>125</v>
      </c>
      <c r="AK8">
        <v>1169</v>
      </c>
      <c r="AL8">
        <v>414</v>
      </c>
      <c r="AM8" s="1">
        <v>101</v>
      </c>
      <c r="AN8">
        <v>1009</v>
      </c>
      <c r="AO8">
        <v>400</v>
      </c>
      <c r="AP8" t="s">
        <v>50</v>
      </c>
      <c r="AQ8" s="1">
        <v>12</v>
      </c>
      <c r="AR8">
        <v>90</v>
      </c>
      <c r="AS8">
        <v>7</v>
      </c>
      <c r="AT8" t="s">
        <v>50</v>
      </c>
      <c r="AU8" s="10" t="s">
        <v>24</v>
      </c>
      <c r="AV8" t="s">
        <v>15</v>
      </c>
      <c r="AW8">
        <v>1</v>
      </c>
      <c r="AX8" t="s">
        <v>21</v>
      </c>
      <c r="AY8" t="s">
        <v>8</v>
      </c>
    </row>
    <row r="9" spans="1:51" x14ac:dyDescent="0.25">
      <c r="A9" t="s">
        <v>18</v>
      </c>
      <c r="B9" t="s">
        <v>132</v>
      </c>
      <c r="C9" t="s">
        <v>134</v>
      </c>
      <c r="D9" t="s">
        <v>50</v>
      </c>
      <c r="E9" t="s">
        <v>86</v>
      </c>
      <c r="F9" s="10">
        <v>0</v>
      </c>
      <c r="G9">
        <v>1</v>
      </c>
      <c r="H9" t="s">
        <v>204</v>
      </c>
      <c r="I9">
        <v>0</v>
      </c>
      <c r="J9" t="s">
        <v>8</v>
      </c>
      <c r="K9" t="s">
        <v>8</v>
      </c>
      <c r="L9" t="s">
        <v>8</v>
      </c>
      <c r="M9" t="s">
        <v>8</v>
      </c>
      <c r="N9" t="s">
        <v>8</v>
      </c>
      <c r="O9">
        <v>0</v>
      </c>
      <c r="P9" s="1" t="s">
        <v>72</v>
      </c>
      <c r="Q9">
        <v>5</v>
      </c>
      <c r="R9">
        <v>5</v>
      </c>
      <c r="S9">
        <v>3</v>
      </c>
      <c r="T9">
        <v>2</v>
      </c>
      <c r="U9">
        <f t="shared" si="0"/>
        <v>5</v>
      </c>
      <c r="V9">
        <v>3</v>
      </c>
      <c r="W9">
        <v>1</v>
      </c>
      <c r="X9">
        <v>16</v>
      </c>
      <c r="Y9" t="s">
        <v>100</v>
      </c>
      <c r="Z9">
        <v>8</v>
      </c>
      <c r="AA9" t="s">
        <v>102</v>
      </c>
      <c r="AB9" s="10" t="s">
        <v>8</v>
      </c>
      <c r="AC9" t="s">
        <v>8</v>
      </c>
      <c r="AD9" t="s">
        <v>8</v>
      </c>
      <c r="AE9" t="s">
        <v>8</v>
      </c>
      <c r="AF9" s="1">
        <v>32768</v>
      </c>
      <c r="AG9" t="s">
        <v>8</v>
      </c>
      <c r="AH9" t="s">
        <v>8</v>
      </c>
      <c r="AI9" t="s">
        <v>34</v>
      </c>
      <c r="AJ9" s="10">
        <v>125</v>
      </c>
      <c r="AK9">
        <v>1169</v>
      </c>
      <c r="AL9">
        <v>414</v>
      </c>
      <c r="AM9" s="1">
        <f>AJ9-50</f>
        <v>75</v>
      </c>
      <c r="AN9">
        <f>AK9-240</f>
        <v>929</v>
      </c>
      <c r="AO9">
        <f>AL9-110</f>
        <v>304</v>
      </c>
      <c r="AP9" t="s">
        <v>50</v>
      </c>
      <c r="AQ9" s="1">
        <f>(AJ9-AM9)/2</f>
        <v>25</v>
      </c>
      <c r="AR9">
        <f>(AK9-AN9)/2</f>
        <v>120</v>
      </c>
      <c r="AS9">
        <f>(AL9-AO9)/2</f>
        <v>55</v>
      </c>
      <c r="AT9" t="s">
        <v>50</v>
      </c>
      <c r="AU9" s="10" t="s">
        <v>24</v>
      </c>
      <c r="AV9" t="s">
        <v>15</v>
      </c>
      <c r="AW9">
        <v>1</v>
      </c>
      <c r="AX9" t="s">
        <v>25</v>
      </c>
      <c r="AY9" t="s">
        <v>8</v>
      </c>
    </row>
    <row r="10" spans="1:51" x14ac:dyDescent="0.25">
      <c r="A10" t="s">
        <v>19</v>
      </c>
      <c r="B10" t="s">
        <v>132</v>
      </c>
      <c r="C10" t="s">
        <v>93</v>
      </c>
      <c r="D10" t="s">
        <v>50</v>
      </c>
      <c r="E10" t="s">
        <v>86</v>
      </c>
      <c r="F10" s="10">
        <v>0</v>
      </c>
      <c r="G10">
        <v>1</v>
      </c>
      <c r="H10" t="s">
        <v>204</v>
      </c>
      <c r="I10">
        <v>0</v>
      </c>
      <c r="J10" t="s">
        <v>8</v>
      </c>
      <c r="K10" t="s">
        <v>8</v>
      </c>
      <c r="L10" t="s">
        <v>8</v>
      </c>
      <c r="M10" t="s">
        <v>8</v>
      </c>
      <c r="N10" t="s">
        <v>8</v>
      </c>
      <c r="O10">
        <v>0</v>
      </c>
      <c r="P10" s="1" t="s">
        <v>72</v>
      </c>
      <c r="Q10">
        <v>5</v>
      </c>
      <c r="R10">
        <v>5</v>
      </c>
      <c r="S10">
        <v>3</v>
      </c>
      <c r="T10">
        <v>2</v>
      </c>
      <c r="U10">
        <f t="shared" si="0"/>
        <v>5</v>
      </c>
      <c r="V10">
        <v>3</v>
      </c>
      <c r="W10">
        <v>1</v>
      </c>
      <c r="X10">
        <v>16</v>
      </c>
      <c r="Y10" t="s">
        <v>100</v>
      </c>
      <c r="Z10">
        <v>8</v>
      </c>
      <c r="AA10" t="s">
        <v>102</v>
      </c>
      <c r="AB10" s="10" t="s">
        <v>8</v>
      </c>
      <c r="AC10" t="s">
        <v>8</v>
      </c>
      <c r="AD10" t="s">
        <v>8</v>
      </c>
      <c r="AE10" t="s">
        <v>8</v>
      </c>
      <c r="AF10" s="1">
        <v>32768</v>
      </c>
      <c r="AG10" t="s">
        <v>8</v>
      </c>
      <c r="AH10" t="s">
        <v>8</v>
      </c>
      <c r="AI10" t="s">
        <v>34</v>
      </c>
      <c r="AJ10" s="10">
        <v>125</v>
      </c>
      <c r="AK10">
        <v>1169</v>
      </c>
      <c r="AL10">
        <v>414</v>
      </c>
      <c r="AM10" s="1">
        <v>72</v>
      </c>
      <c r="AN10">
        <v>928</v>
      </c>
      <c r="AO10">
        <v>304</v>
      </c>
      <c r="AP10" t="s">
        <v>50</v>
      </c>
      <c r="AQ10" s="1">
        <v>24</v>
      </c>
      <c r="AR10">
        <v>120</v>
      </c>
      <c r="AS10">
        <v>48</v>
      </c>
      <c r="AT10" t="s">
        <v>50</v>
      </c>
      <c r="AU10" s="10" t="s">
        <v>29</v>
      </c>
      <c r="AV10" t="s">
        <v>74</v>
      </c>
      <c r="AW10">
        <v>1</v>
      </c>
      <c r="AX10" t="s">
        <v>25</v>
      </c>
      <c r="AY10" t="s">
        <v>27</v>
      </c>
    </row>
    <row r="11" spans="1:51" ht="15.75" customHeight="1" x14ac:dyDescent="0.25">
      <c r="A11" t="s">
        <v>20</v>
      </c>
      <c r="B11" t="s">
        <v>132</v>
      </c>
      <c r="C11" t="s">
        <v>98</v>
      </c>
      <c r="D11" t="s">
        <v>50</v>
      </c>
      <c r="E11" t="s">
        <v>90</v>
      </c>
      <c r="F11" s="10">
        <v>0</v>
      </c>
      <c r="G11">
        <v>1</v>
      </c>
      <c r="H11" t="s">
        <v>85</v>
      </c>
      <c r="I11">
        <v>0</v>
      </c>
      <c r="J11" t="s">
        <v>8</v>
      </c>
      <c r="K11" t="s">
        <v>8</v>
      </c>
      <c r="L11" t="s">
        <v>8</v>
      </c>
      <c r="M11" t="s">
        <v>8</v>
      </c>
      <c r="N11" t="s">
        <v>8</v>
      </c>
      <c r="O11">
        <v>0</v>
      </c>
      <c r="P11" s="1" t="s">
        <v>72</v>
      </c>
      <c r="Q11">
        <v>5</v>
      </c>
      <c r="R11">
        <v>5</v>
      </c>
      <c r="S11">
        <v>3</v>
      </c>
      <c r="T11">
        <v>2</v>
      </c>
      <c r="U11">
        <f t="shared" si="0"/>
        <v>5</v>
      </c>
      <c r="V11">
        <v>3</v>
      </c>
      <c r="W11">
        <v>1</v>
      </c>
      <c r="X11">
        <v>16</v>
      </c>
      <c r="Y11" t="s">
        <v>100</v>
      </c>
      <c r="Z11">
        <v>8</v>
      </c>
      <c r="AA11" t="s">
        <v>102</v>
      </c>
      <c r="AB11" s="10" t="s">
        <v>35</v>
      </c>
      <c r="AC11" t="s">
        <v>8</v>
      </c>
      <c r="AD11" t="s">
        <v>8</v>
      </c>
      <c r="AE11" t="s">
        <v>8</v>
      </c>
      <c r="AF11" s="1">
        <v>32768</v>
      </c>
      <c r="AG11" t="s">
        <v>8</v>
      </c>
      <c r="AH11" t="s">
        <v>8</v>
      </c>
      <c r="AI11" t="s">
        <v>34</v>
      </c>
      <c r="AJ11" s="10">
        <v>125</v>
      </c>
      <c r="AK11">
        <v>1169</v>
      </c>
      <c r="AL11">
        <v>414</v>
      </c>
      <c r="AM11" s="1">
        <v>64</v>
      </c>
      <c r="AN11">
        <v>928</v>
      </c>
      <c r="AO11">
        <v>304</v>
      </c>
      <c r="AP11" t="s">
        <v>50</v>
      </c>
      <c r="AQ11" s="1">
        <v>24</v>
      </c>
      <c r="AR11">
        <v>120</v>
      </c>
      <c r="AS11">
        <v>40</v>
      </c>
      <c r="AT11" t="s">
        <v>50</v>
      </c>
      <c r="AU11" s="10" t="s">
        <v>28</v>
      </c>
      <c r="AV11" t="s">
        <v>30</v>
      </c>
      <c r="AW11">
        <v>1</v>
      </c>
      <c r="AX11" t="s">
        <v>31</v>
      </c>
      <c r="AY11" s="3" t="s">
        <v>33</v>
      </c>
    </row>
    <row r="12" spans="1:51" x14ac:dyDescent="0.25">
      <c r="A12" t="s">
        <v>32</v>
      </c>
      <c r="B12" t="s">
        <v>132</v>
      </c>
      <c r="C12" t="s">
        <v>99</v>
      </c>
      <c r="D12" t="s">
        <v>50</v>
      </c>
      <c r="E12" t="s">
        <v>50</v>
      </c>
      <c r="F12" s="10">
        <v>0</v>
      </c>
      <c r="G12">
        <v>0</v>
      </c>
      <c r="H12" t="s">
        <v>8</v>
      </c>
      <c r="I12">
        <v>1</v>
      </c>
      <c r="J12" t="s">
        <v>152</v>
      </c>
      <c r="K12">
        <v>0</v>
      </c>
      <c r="L12">
        <v>0</v>
      </c>
      <c r="M12">
        <v>0</v>
      </c>
      <c r="N12">
        <v>0</v>
      </c>
      <c r="O12">
        <v>1</v>
      </c>
      <c r="P12" s="1" t="s">
        <v>72</v>
      </c>
      <c r="Q12">
        <v>5</v>
      </c>
      <c r="R12">
        <v>5</v>
      </c>
      <c r="S12">
        <v>3</v>
      </c>
      <c r="T12">
        <v>2</v>
      </c>
      <c r="U12">
        <f t="shared" si="0"/>
        <v>5</v>
      </c>
      <c r="V12">
        <v>3</v>
      </c>
      <c r="W12">
        <v>1</v>
      </c>
      <c r="X12">
        <v>16</v>
      </c>
      <c r="Y12" t="s">
        <v>100</v>
      </c>
      <c r="Z12">
        <v>8</v>
      </c>
      <c r="AA12" t="s">
        <v>102</v>
      </c>
      <c r="AB12" s="10">
        <v>10135</v>
      </c>
      <c r="AC12" t="s">
        <v>8</v>
      </c>
      <c r="AD12" t="s">
        <v>8</v>
      </c>
      <c r="AE12" t="s">
        <v>8</v>
      </c>
      <c r="AF12" s="1">
        <v>32768</v>
      </c>
      <c r="AG12" t="s">
        <v>8</v>
      </c>
      <c r="AH12" t="s">
        <v>8</v>
      </c>
      <c r="AI12" t="s">
        <v>34</v>
      </c>
      <c r="AJ12" s="10">
        <v>125</v>
      </c>
      <c r="AK12">
        <v>1169</v>
      </c>
      <c r="AL12">
        <v>414</v>
      </c>
      <c r="AM12" s="1">
        <v>64</v>
      </c>
      <c r="AN12">
        <v>400</v>
      </c>
      <c r="AO12">
        <v>160</v>
      </c>
      <c r="AP12" t="s">
        <v>50</v>
      </c>
      <c r="AQ12" s="1">
        <v>24</v>
      </c>
      <c r="AR12">
        <v>376</v>
      </c>
      <c r="AS12">
        <v>120</v>
      </c>
      <c r="AT12" t="s">
        <v>50</v>
      </c>
      <c r="AU12" s="10" t="s">
        <v>28</v>
      </c>
      <c r="AV12" t="s">
        <v>30</v>
      </c>
      <c r="AW12">
        <v>0</v>
      </c>
      <c r="AX12" t="s">
        <v>8</v>
      </c>
      <c r="AY12" t="s">
        <v>8</v>
      </c>
    </row>
    <row r="13" spans="1:51" x14ac:dyDescent="0.25">
      <c r="A13" t="s">
        <v>37</v>
      </c>
      <c r="B13" t="s">
        <v>132</v>
      </c>
      <c r="C13" t="s">
        <v>41</v>
      </c>
      <c r="D13" t="s">
        <v>94</v>
      </c>
      <c r="E13" t="s">
        <v>49</v>
      </c>
      <c r="F13" s="10">
        <v>0</v>
      </c>
      <c r="G13">
        <v>1</v>
      </c>
      <c r="H13" t="s">
        <v>204</v>
      </c>
      <c r="I13">
        <v>0</v>
      </c>
      <c r="J13" t="s">
        <v>8</v>
      </c>
      <c r="K13" t="s">
        <v>8</v>
      </c>
      <c r="L13" t="s">
        <v>8</v>
      </c>
      <c r="M13" t="s">
        <v>8</v>
      </c>
      <c r="N13" t="s">
        <v>8</v>
      </c>
      <c r="O13">
        <v>0</v>
      </c>
      <c r="P13" s="1" t="s">
        <v>72</v>
      </c>
      <c r="Q13">
        <v>5</v>
      </c>
      <c r="R13">
        <v>5</v>
      </c>
      <c r="S13">
        <v>3</v>
      </c>
      <c r="T13">
        <v>2</v>
      </c>
      <c r="U13">
        <f t="shared" si="0"/>
        <v>5</v>
      </c>
      <c r="V13">
        <v>3</v>
      </c>
      <c r="W13">
        <v>1</v>
      </c>
      <c r="X13">
        <v>16</v>
      </c>
      <c r="Y13" t="s">
        <v>100</v>
      </c>
      <c r="Z13">
        <v>8</v>
      </c>
      <c r="AA13" t="s">
        <v>102</v>
      </c>
      <c r="AB13" s="10" t="s">
        <v>8</v>
      </c>
      <c r="AC13" t="s">
        <v>8</v>
      </c>
      <c r="AD13" t="s">
        <v>8</v>
      </c>
      <c r="AE13" t="s">
        <v>8</v>
      </c>
      <c r="AF13" s="1">
        <v>32768</v>
      </c>
      <c r="AG13" t="s">
        <v>8</v>
      </c>
      <c r="AH13" t="s">
        <v>8</v>
      </c>
      <c r="AI13" t="s">
        <v>34</v>
      </c>
      <c r="AJ13" s="10">
        <v>125</v>
      </c>
      <c r="AK13">
        <v>1169</v>
      </c>
      <c r="AL13">
        <v>414</v>
      </c>
      <c r="AM13" s="1">
        <v>72</v>
      </c>
      <c r="AN13">
        <v>408</v>
      </c>
      <c r="AO13">
        <v>168</v>
      </c>
      <c r="AP13" t="s">
        <v>50</v>
      </c>
      <c r="AQ13" s="1">
        <v>24</v>
      </c>
      <c r="AR13">
        <v>376</v>
      </c>
      <c r="AS13">
        <v>120</v>
      </c>
      <c r="AT13" t="s">
        <v>50</v>
      </c>
      <c r="AU13" s="10" t="s">
        <v>36</v>
      </c>
      <c r="AV13" t="s">
        <v>30</v>
      </c>
      <c r="AW13">
        <v>1</v>
      </c>
      <c r="AX13" t="s">
        <v>40</v>
      </c>
      <c r="AY13" t="s">
        <v>27</v>
      </c>
    </row>
    <row r="14" spans="1:51" x14ac:dyDescent="0.25">
      <c r="A14" t="s">
        <v>45</v>
      </c>
      <c r="B14" t="s">
        <v>132</v>
      </c>
      <c r="C14" t="s">
        <v>42</v>
      </c>
      <c r="D14" t="s">
        <v>94</v>
      </c>
      <c r="E14" t="s">
        <v>49</v>
      </c>
      <c r="F14" s="10">
        <v>0</v>
      </c>
      <c r="G14">
        <v>1</v>
      </c>
      <c r="H14" t="s">
        <v>204</v>
      </c>
      <c r="I14">
        <v>0</v>
      </c>
      <c r="J14" t="s">
        <v>8</v>
      </c>
      <c r="K14" t="s">
        <v>8</v>
      </c>
      <c r="L14" t="s">
        <v>8</v>
      </c>
      <c r="M14" t="s">
        <v>8</v>
      </c>
      <c r="N14" t="s">
        <v>8</v>
      </c>
      <c r="O14">
        <v>0</v>
      </c>
      <c r="P14" s="1" t="s">
        <v>72</v>
      </c>
      <c r="Q14">
        <v>5</v>
      </c>
      <c r="R14">
        <v>5</v>
      </c>
      <c r="S14">
        <v>3</v>
      </c>
      <c r="T14">
        <v>2</v>
      </c>
      <c r="U14">
        <f t="shared" si="0"/>
        <v>5</v>
      </c>
      <c r="V14">
        <v>3</v>
      </c>
      <c r="W14">
        <v>1</v>
      </c>
      <c r="X14">
        <v>16</v>
      </c>
      <c r="Y14" t="s">
        <v>100</v>
      </c>
      <c r="Z14">
        <v>8</v>
      </c>
      <c r="AA14" t="s">
        <v>102</v>
      </c>
      <c r="AB14" s="10" t="s">
        <v>8</v>
      </c>
      <c r="AC14" t="s">
        <v>8</v>
      </c>
      <c r="AD14" t="s">
        <v>8</v>
      </c>
      <c r="AE14" t="s">
        <v>8</v>
      </c>
      <c r="AF14" s="1">
        <v>32768</v>
      </c>
      <c r="AG14" t="s">
        <v>8</v>
      </c>
      <c r="AH14" t="s">
        <v>8</v>
      </c>
      <c r="AI14" t="s">
        <v>34</v>
      </c>
      <c r="AJ14" s="10">
        <v>125</v>
      </c>
      <c r="AK14">
        <v>1169</v>
      </c>
      <c r="AL14">
        <v>414</v>
      </c>
      <c r="AM14" s="1">
        <v>72</v>
      </c>
      <c r="AN14">
        <v>408</v>
      </c>
      <c r="AO14">
        <v>168</v>
      </c>
      <c r="AP14" t="s">
        <v>50</v>
      </c>
      <c r="AQ14" s="1">
        <v>16</v>
      </c>
      <c r="AR14">
        <v>368</v>
      </c>
      <c r="AS14">
        <v>112</v>
      </c>
      <c r="AT14" t="s">
        <v>50</v>
      </c>
      <c r="AU14" s="10" t="s">
        <v>36</v>
      </c>
      <c r="AV14" t="s">
        <v>48</v>
      </c>
      <c r="AW14">
        <v>1</v>
      </c>
      <c r="AX14" t="s">
        <v>40</v>
      </c>
      <c r="AY14" t="s">
        <v>27</v>
      </c>
    </row>
    <row r="15" spans="1:51" x14ac:dyDescent="0.25">
      <c r="A15" t="s">
        <v>46</v>
      </c>
      <c r="B15" t="s">
        <v>132</v>
      </c>
      <c r="C15" t="s">
        <v>43</v>
      </c>
      <c r="D15" t="s">
        <v>95</v>
      </c>
      <c r="E15" t="s">
        <v>50</v>
      </c>
      <c r="F15" s="10">
        <v>0</v>
      </c>
      <c r="G15">
        <v>0</v>
      </c>
      <c r="H15" t="s">
        <v>8</v>
      </c>
      <c r="I15">
        <v>1</v>
      </c>
      <c r="J15" t="s">
        <v>152</v>
      </c>
      <c r="K15">
        <v>0</v>
      </c>
      <c r="L15">
        <v>0</v>
      </c>
      <c r="M15">
        <v>0</v>
      </c>
      <c r="N15">
        <v>0</v>
      </c>
      <c r="O15">
        <v>1</v>
      </c>
      <c r="P15" s="1" t="s">
        <v>72</v>
      </c>
      <c r="Q15">
        <v>5</v>
      </c>
      <c r="R15">
        <v>5</v>
      </c>
      <c r="S15">
        <v>3</v>
      </c>
      <c r="T15">
        <v>2</v>
      </c>
      <c r="U15">
        <f t="shared" si="0"/>
        <v>5</v>
      </c>
      <c r="V15">
        <v>3</v>
      </c>
      <c r="W15">
        <v>1</v>
      </c>
      <c r="X15">
        <v>16</v>
      </c>
      <c r="Y15" t="s">
        <v>100</v>
      </c>
      <c r="Z15">
        <v>8</v>
      </c>
      <c r="AA15" t="s">
        <v>102</v>
      </c>
      <c r="AB15" s="10">
        <v>13843</v>
      </c>
      <c r="AC15" t="s">
        <v>8</v>
      </c>
      <c r="AD15" t="s">
        <v>8</v>
      </c>
      <c r="AE15" t="s">
        <v>8</v>
      </c>
      <c r="AF15" s="1">
        <v>32768</v>
      </c>
      <c r="AG15" t="s">
        <v>8</v>
      </c>
      <c r="AH15" t="s">
        <v>8</v>
      </c>
      <c r="AI15" t="s">
        <v>34</v>
      </c>
      <c r="AJ15" s="10">
        <v>125</v>
      </c>
      <c r="AK15">
        <v>1169</v>
      </c>
      <c r="AL15">
        <v>414</v>
      </c>
      <c r="AM15" s="1">
        <v>80</v>
      </c>
      <c r="AN15">
        <v>416</v>
      </c>
      <c r="AO15">
        <v>176</v>
      </c>
      <c r="AP15" t="s">
        <v>50</v>
      </c>
      <c r="AQ15" s="1">
        <v>8</v>
      </c>
      <c r="AR15">
        <v>376</v>
      </c>
      <c r="AS15">
        <v>104</v>
      </c>
      <c r="AT15" t="s">
        <v>50</v>
      </c>
      <c r="AU15" s="10" t="s">
        <v>28</v>
      </c>
      <c r="AV15" t="s">
        <v>30</v>
      </c>
      <c r="AW15">
        <v>0</v>
      </c>
      <c r="AX15" t="s">
        <v>8</v>
      </c>
      <c r="AY15" t="s">
        <v>8</v>
      </c>
    </row>
    <row r="16" spans="1:51" s="7" customFormat="1" x14ac:dyDescent="0.25">
      <c r="A16" s="7" t="s">
        <v>47</v>
      </c>
      <c r="B16" s="7" t="s">
        <v>132</v>
      </c>
      <c r="C16" s="7" t="s">
        <v>44</v>
      </c>
      <c r="D16" s="7" t="s">
        <v>95</v>
      </c>
      <c r="E16" s="7" t="s">
        <v>50</v>
      </c>
      <c r="F16" s="11">
        <v>0</v>
      </c>
      <c r="G16" s="7">
        <v>0</v>
      </c>
      <c r="H16" s="7" t="s">
        <v>8</v>
      </c>
      <c r="I16" s="7">
        <v>1</v>
      </c>
      <c r="J16" s="7" t="s">
        <v>152</v>
      </c>
      <c r="K16" s="7">
        <v>0</v>
      </c>
      <c r="L16" s="7">
        <v>0</v>
      </c>
      <c r="M16" s="7">
        <v>0</v>
      </c>
      <c r="N16" s="7">
        <v>0</v>
      </c>
      <c r="O16" s="7">
        <v>1</v>
      </c>
      <c r="P16" s="8" t="s">
        <v>72</v>
      </c>
      <c r="Q16" s="7">
        <v>5</v>
      </c>
      <c r="R16" s="7">
        <v>5</v>
      </c>
      <c r="S16" s="7">
        <v>3</v>
      </c>
      <c r="T16" s="7">
        <v>2</v>
      </c>
      <c r="U16" s="7">
        <f t="shared" si="0"/>
        <v>5</v>
      </c>
      <c r="V16" s="7">
        <v>3</v>
      </c>
      <c r="W16" s="7">
        <v>1</v>
      </c>
      <c r="X16" s="7">
        <v>16</v>
      </c>
      <c r="Y16" s="7" t="s">
        <v>100</v>
      </c>
      <c r="Z16" s="7">
        <v>8</v>
      </c>
      <c r="AA16" s="7" t="s">
        <v>102</v>
      </c>
      <c r="AB16" s="11">
        <v>13843</v>
      </c>
      <c r="AC16" s="7" t="s">
        <v>8</v>
      </c>
      <c r="AD16" s="7" t="s">
        <v>8</v>
      </c>
      <c r="AE16" s="7" t="s">
        <v>8</v>
      </c>
      <c r="AF16" s="8">
        <v>32768</v>
      </c>
      <c r="AG16" s="7" t="s">
        <v>8</v>
      </c>
      <c r="AH16" s="7" t="s">
        <v>8</v>
      </c>
      <c r="AI16" s="7" t="s">
        <v>34</v>
      </c>
      <c r="AJ16" s="11">
        <v>125</v>
      </c>
      <c r="AK16" s="7">
        <v>1169</v>
      </c>
      <c r="AL16" s="7">
        <v>414</v>
      </c>
      <c r="AM16" s="8">
        <v>80</v>
      </c>
      <c r="AN16" s="7">
        <v>416</v>
      </c>
      <c r="AO16" s="7">
        <v>176</v>
      </c>
      <c r="AP16" s="7" t="s">
        <v>50</v>
      </c>
      <c r="AQ16" s="8">
        <v>16</v>
      </c>
      <c r="AR16" s="7">
        <v>368</v>
      </c>
      <c r="AS16" s="7">
        <v>112</v>
      </c>
      <c r="AT16" s="7" t="s">
        <v>50</v>
      </c>
      <c r="AU16" s="11" t="s">
        <v>68</v>
      </c>
      <c r="AV16" s="7" t="s">
        <v>48</v>
      </c>
      <c r="AW16" s="7">
        <v>0</v>
      </c>
      <c r="AX16" s="7" t="s">
        <v>8</v>
      </c>
      <c r="AY16" s="7" t="s">
        <v>8</v>
      </c>
    </row>
    <row r="17" spans="1:51" x14ac:dyDescent="0.25">
      <c r="A17" t="s">
        <v>51</v>
      </c>
      <c r="B17" t="s">
        <v>132</v>
      </c>
      <c r="C17" t="s">
        <v>62</v>
      </c>
      <c r="D17" t="s">
        <v>92</v>
      </c>
      <c r="E17" t="s">
        <v>66</v>
      </c>
      <c r="F17" s="10">
        <v>0</v>
      </c>
      <c r="G17">
        <v>0</v>
      </c>
      <c r="H17" t="s">
        <v>8</v>
      </c>
      <c r="I17">
        <v>1</v>
      </c>
      <c r="J17" t="s">
        <v>151</v>
      </c>
      <c r="K17">
        <v>0</v>
      </c>
      <c r="L17">
        <v>0</v>
      </c>
      <c r="M17">
        <v>0</v>
      </c>
      <c r="N17">
        <v>0</v>
      </c>
      <c r="O17">
        <v>1</v>
      </c>
      <c r="P17" s="1" t="s">
        <v>72</v>
      </c>
      <c r="Q17">
        <v>5</v>
      </c>
      <c r="R17" s="5">
        <v>10</v>
      </c>
      <c r="S17">
        <v>3</v>
      </c>
      <c r="T17">
        <v>2</v>
      </c>
      <c r="U17">
        <f t="shared" si="0"/>
        <v>5</v>
      </c>
      <c r="V17">
        <v>3</v>
      </c>
      <c r="W17">
        <v>1</v>
      </c>
      <c r="X17">
        <v>16</v>
      </c>
      <c r="Y17" t="s">
        <v>100</v>
      </c>
      <c r="Z17">
        <v>8</v>
      </c>
      <c r="AA17" t="s">
        <v>102</v>
      </c>
      <c r="AB17" s="10">
        <v>10135</v>
      </c>
      <c r="AC17" t="s">
        <v>8</v>
      </c>
      <c r="AD17" t="s">
        <v>8</v>
      </c>
      <c r="AE17" t="s">
        <v>8</v>
      </c>
      <c r="AF17" s="1">
        <v>32768</v>
      </c>
      <c r="AG17" t="s">
        <v>8</v>
      </c>
      <c r="AH17" t="s">
        <v>8</v>
      </c>
      <c r="AI17" t="s">
        <v>34</v>
      </c>
      <c r="AJ17" s="10">
        <v>125</v>
      </c>
      <c r="AK17">
        <v>1169</v>
      </c>
      <c r="AL17">
        <v>414</v>
      </c>
      <c r="AM17" s="1">
        <v>64</v>
      </c>
      <c r="AN17">
        <v>400</v>
      </c>
      <c r="AO17">
        <v>160</v>
      </c>
      <c r="AP17" t="s">
        <v>50</v>
      </c>
      <c r="AQ17" s="4">
        <v>8</v>
      </c>
      <c r="AR17">
        <v>368</v>
      </c>
      <c r="AS17">
        <v>96</v>
      </c>
      <c r="AT17" t="s">
        <v>50</v>
      </c>
      <c r="AU17" s="10" t="s">
        <v>68</v>
      </c>
      <c r="AV17" t="s">
        <v>76</v>
      </c>
      <c r="AW17">
        <v>0</v>
      </c>
      <c r="AX17" t="s">
        <v>8</v>
      </c>
      <c r="AY17" t="s">
        <v>8</v>
      </c>
    </row>
    <row r="18" spans="1:51" x14ac:dyDescent="0.25">
      <c r="A18" t="s">
        <v>52</v>
      </c>
      <c r="B18" t="s">
        <v>132</v>
      </c>
      <c r="C18" t="s">
        <v>62</v>
      </c>
      <c r="D18" t="s">
        <v>96</v>
      </c>
      <c r="E18" t="s">
        <v>50</v>
      </c>
      <c r="F18" s="10">
        <v>0</v>
      </c>
      <c r="G18">
        <v>0</v>
      </c>
      <c r="H18" t="s">
        <v>8</v>
      </c>
      <c r="I18">
        <v>1</v>
      </c>
      <c r="J18" t="s">
        <v>151</v>
      </c>
      <c r="K18">
        <v>0</v>
      </c>
      <c r="L18">
        <v>0</v>
      </c>
      <c r="M18">
        <v>0</v>
      </c>
      <c r="N18">
        <v>0</v>
      </c>
      <c r="O18">
        <v>1</v>
      </c>
      <c r="P18" s="1" t="s">
        <v>72</v>
      </c>
      <c r="Q18">
        <v>5</v>
      </c>
      <c r="R18">
        <v>5</v>
      </c>
      <c r="S18">
        <v>3</v>
      </c>
      <c r="T18">
        <v>2</v>
      </c>
      <c r="U18">
        <f t="shared" si="0"/>
        <v>5</v>
      </c>
      <c r="V18">
        <v>3</v>
      </c>
      <c r="W18">
        <v>1</v>
      </c>
      <c r="X18">
        <v>16</v>
      </c>
      <c r="Y18" t="s">
        <v>100</v>
      </c>
      <c r="Z18">
        <v>8</v>
      </c>
      <c r="AA18" t="s">
        <v>102</v>
      </c>
      <c r="AB18" s="10">
        <v>10135</v>
      </c>
      <c r="AC18" t="s">
        <v>8</v>
      </c>
      <c r="AD18" t="s">
        <v>8</v>
      </c>
      <c r="AE18" t="s">
        <v>8</v>
      </c>
      <c r="AF18" s="1">
        <v>32768</v>
      </c>
      <c r="AG18" t="s">
        <v>8</v>
      </c>
      <c r="AH18" t="s">
        <v>8</v>
      </c>
      <c r="AI18" t="s">
        <v>34</v>
      </c>
      <c r="AJ18" s="10">
        <v>125</v>
      </c>
      <c r="AK18">
        <v>1169</v>
      </c>
      <c r="AL18">
        <v>414</v>
      </c>
      <c r="AM18" s="1">
        <v>64</v>
      </c>
      <c r="AN18">
        <v>400</v>
      </c>
      <c r="AO18">
        <v>160</v>
      </c>
      <c r="AP18" t="s">
        <v>50</v>
      </c>
      <c r="AQ18" s="1">
        <v>24</v>
      </c>
      <c r="AR18">
        <v>384</v>
      </c>
      <c r="AS18">
        <v>120</v>
      </c>
      <c r="AT18" t="s">
        <v>50</v>
      </c>
      <c r="AU18" s="10" t="s">
        <v>68</v>
      </c>
      <c r="AV18" t="s">
        <v>73</v>
      </c>
      <c r="AW18">
        <v>0</v>
      </c>
      <c r="AX18" t="s">
        <v>8</v>
      </c>
      <c r="AY18" t="s">
        <v>8</v>
      </c>
    </row>
    <row r="19" spans="1:51" x14ac:dyDescent="0.25">
      <c r="A19" t="s">
        <v>53</v>
      </c>
      <c r="B19" t="s">
        <v>132</v>
      </c>
      <c r="C19" t="s">
        <v>63</v>
      </c>
      <c r="D19" t="s">
        <v>97</v>
      </c>
      <c r="E19" t="s">
        <v>50</v>
      </c>
      <c r="F19" s="10">
        <v>0</v>
      </c>
      <c r="G19">
        <v>0</v>
      </c>
      <c r="H19" t="s">
        <v>8</v>
      </c>
      <c r="I19">
        <v>1</v>
      </c>
      <c r="J19" t="s">
        <v>151</v>
      </c>
      <c r="K19">
        <v>0</v>
      </c>
      <c r="L19">
        <v>0</v>
      </c>
      <c r="M19">
        <v>0</v>
      </c>
      <c r="N19">
        <v>0</v>
      </c>
      <c r="O19">
        <v>1</v>
      </c>
      <c r="P19" s="1" t="s">
        <v>72</v>
      </c>
      <c r="Q19">
        <v>5</v>
      </c>
      <c r="R19">
        <v>5</v>
      </c>
      <c r="S19">
        <v>3</v>
      </c>
      <c r="T19">
        <v>2</v>
      </c>
      <c r="U19">
        <f t="shared" si="0"/>
        <v>5</v>
      </c>
      <c r="V19">
        <v>3</v>
      </c>
      <c r="W19">
        <v>1</v>
      </c>
      <c r="X19">
        <v>16</v>
      </c>
      <c r="Y19" t="s">
        <v>100</v>
      </c>
      <c r="Z19">
        <v>8</v>
      </c>
      <c r="AA19" t="s">
        <v>102</v>
      </c>
      <c r="AB19" s="10">
        <v>10999</v>
      </c>
      <c r="AC19" t="s">
        <v>8</v>
      </c>
      <c r="AD19" t="s">
        <v>8</v>
      </c>
      <c r="AE19" t="s">
        <v>8</v>
      </c>
      <c r="AF19" s="1">
        <v>32768</v>
      </c>
      <c r="AG19" t="s">
        <v>8</v>
      </c>
      <c r="AH19" t="s">
        <v>8</v>
      </c>
      <c r="AI19" t="s">
        <v>34</v>
      </c>
      <c r="AJ19" s="10">
        <v>125</v>
      </c>
      <c r="AK19">
        <v>1169</v>
      </c>
      <c r="AL19">
        <v>414</v>
      </c>
      <c r="AM19" s="1">
        <v>64</v>
      </c>
      <c r="AN19">
        <v>400</v>
      </c>
      <c r="AO19">
        <v>176</v>
      </c>
      <c r="AP19" t="s">
        <v>50</v>
      </c>
      <c r="AQ19" s="1">
        <v>24</v>
      </c>
      <c r="AR19">
        <v>384</v>
      </c>
      <c r="AS19">
        <v>112</v>
      </c>
      <c r="AT19" t="s">
        <v>50</v>
      </c>
      <c r="AU19" s="10" t="s">
        <v>68</v>
      </c>
      <c r="AV19" t="s">
        <v>73</v>
      </c>
      <c r="AW19">
        <v>0</v>
      </c>
      <c r="AX19" t="s">
        <v>8</v>
      </c>
      <c r="AY19" t="s">
        <v>8</v>
      </c>
    </row>
    <row r="20" spans="1:51" x14ac:dyDescent="0.25">
      <c r="A20" t="s">
        <v>58</v>
      </c>
      <c r="B20" t="s">
        <v>132</v>
      </c>
      <c r="C20" t="s">
        <v>63</v>
      </c>
      <c r="D20" t="s">
        <v>97</v>
      </c>
      <c r="E20" t="s">
        <v>50</v>
      </c>
      <c r="F20" s="10">
        <v>0</v>
      </c>
      <c r="G20">
        <v>0</v>
      </c>
      <c r="H20" t="s">
        <v>8</v>
      </c>
      <c r="I20">
        <v>1</v>
      </c>
      <c r="J20" t="s">
        <v>151</v>
      </c>
      <c r="K20">
        <v>0</v>
      </c>
      <c r="L20">
        <v>0</v>
      </c>
      <c r="M20">
        <v>0</v>
      </c>
      <c r="N20">
        <v>0</v>
      </c>
      <c r="O20">
        <v>1</v>
      </c>
      <c r="P20" s="1" t="s">
        <v>72</v>
      </c>
      <c r="Q20">
        <v>5</v>
      </c>
      <c r="R20">
        <v>5</v>
      </c>
      <c r="S20">
        <v>3</v>
      </c>
      <c r="T20">
        <v>2</v>
      </c>
      <c r="U20">
        <f t="shared" si="0"/>
        <v>5</v>
      </c>
      <c r="V20">
        <v>3</v>
      </c>
      <c r="W20">
        <v>1</v>
      </c>
      <c r="X20">
        <v>16</v>
      </c>
      <c r="Y20" t="s">
        <v>100</v>
      </c>
      <c r="Z20">
        <v>8</v>
      </c>
      <c r="AA20" t="s">
        <v>102</v>
      </c>
      <c r="AB20" s="10">
        <v>11843</v>
      </c>
      <c r="AC20" t="s">
        <v>8</v>
      </c>
      <c r="AD20" t="s">
        <v>8</v>
      </c>
      <c r="AE20" t="s">
        <v>8</v>
      </c>
      <c r="AF20" s="1">
        <v>32768</v>
      </c>
      <c r="AG20" t="s">
        <v>8</v>
      </c>
      <c r="AH20" t="s">
        <v>8</v>
      </c>
      <c r="AI20" t="s">
        <v>34</v>
      </c>
      <c r="AJ20" s="10">
        <v>125</v>
      </c>
      <c r="AK20">
        <v>1169</v>
      </c>
      <c r="AL20">
        <v>414</v>
      </c>
      <c r="AM20" s="1">
        <v>64</v>
      </c>
      <c r="AN20">
        <v>400</v>
      </c>
      <c r="AO20">
        <v>192</v>
      </c>
      <c r="AP20" t="s">
        <v>50</v>
      </c>
      <c r="AQ20" s="1">
        <v>24</v>
      </c>
      <c r="AR20">
        <v>384</v>
      </c>
      <c r="AS20">
        <v>104</v>
      </c>
      <c r="AT20" t="s">
        <v>50</v>
      </c>
      <c r="AU20" s="10" t="s">
        <v>68</v>
      </c>
      <c r="AV20" t="s">
        <v>73</v>
      </c>
      <c r="AW20">
        <v>0</v>
      </c>
      <c r="AX20" t="s">
        <v>8</v>
      </c>
      <c r="AY20" t="s">
        <v>8</v>
      </c>
    </row>
    <row r="21" spans="1:51" x14ac:dyDescent="0.25">
      <c r="A21" t="s">
        <v>59</v>
      </c>
      <c r="B21" t="s">
        <v>132</v>
      </c>
      <c r="C21" t="s">
        <v>64</v>
      </c>
      <c r="D21" t="s">
        <v>97</v>
      </c>
      <c r="E21" t="s">
        <v>50</v>
      </c>
      <c r="F21" s="10">
        <v>0</v>
      </c>
      <c r="G21">
        <v>0</v>
      </c>
      <c r="H21" t="s">
        <v>8</v>
      </c>
      <c r="I21">
        <v>1</v>
      </c>
      <c r="J21" t="s">
        <v>151</v>
      </c>
      <c r="K21">
        <v>0</v>
      </c>
      <c r="L21">
        <v>0</v>
      </c>
      <c r="M21">
        <v>0</v>
      </c>
      <c r="N21">
        <v>0</v>
      </c>
      <c r="O21">
        <v>1</v>
      </c>
      <c r="P21" s="1" t="s">
        <v>72</v>
      </c>
      <c r="Q21">
        <v>5</v>
      </c>
      <c r="R21">
        <v>5</v>
      </c>
      <c r="S21">
        <v>3</v>
      </c>
      <c r="T21">
        <v>2</v>
      </c>
      <c r="U21">
        <f t="shared" si="0"/>
        <v>5</v>
      </c>
      <c r="V21">
        <v>3</v>
      </c>
      <c r="W21">
        <v>1</v>
      </c>
      <c r="X21">
        <v>16</v>
      </c>
      <c r="Y21" t="s">
        <v>100</v>
      </c>
      <c r="Z21">
        <v>8</v>
      </c>
      <c r="AA21" t="s">
        <v>102</v>
      </c>
      <c r="AB21" s="10">
        <v>10473</v>
      </c>
      <c r="AC21" t="s">
        <v>8</v>
      </c>
      <c r="AD21" t="s">
        <v>8</v>
      </c>
      <c r="AE21" t="s">
        <v>8</v>
      </c>
      <c r="AF21" s="1">
        <v>32768</v>
      </c>
      <c r="AG21" t="s">
        <v>8</v>
      </c>
      <c r="AH21" t="s">
        <v>8</v>
      </c>
      <c r="AI21" t="s">
        <v>34</v>
      </c>
      <c r="AJ21" s="10">
        <v>125</v>
      </c>
      <c r="AK21">
        <v>1169</v>
      </c>
      <c r="AL21">
        <v>414</v>
      </c>
      <c r="AM21" s="1">
        <v>64</v>
      </c>
      <c r="AN21">
        <v>416</v>
      </c>
      <c r="AO21">
        <v>160</v>
      </c>
      <c r="AP21" t="s">
        <v>50</v>
      </c>
      <c r="AQ21" s="1">
        <v>24</v>
      </c>
      <c r="AR21">
        <v>376</v>
      </c>
      <c r="AS21">
        <v>120</v>
      </c>
      <c r="AT21" t="s">
        <v>50</v>
      </c>
      <c r="AU21" s="10" t="s">
        <v>68</v>
      </c>
      <c r="AV21" t="s">
        <v>73</v>
      </c>
      <c r="AW21">
        <v>0</v>
      </c>
      <c r="AX21" t="s">
        <v>8</v>
      </c>
      <c r="AY21" t="s">
        <v>8</v>
      </c>
    </row>
    <row r="22" spans="1:51" x14ac:dyDescent="0.25">
      <c r="A22" t="s">
        <v>60</v>
      </c>
      <c r="B22" t="s">
        <v>132</v>
      </c>
      <c r="C22" t="s">
        <v>64</v>
      </c>
      <c r="D22" t="s">
        <v>97</v>
      </c>
      <c r="E22" t="s">
        <v>50</v>
      </c>
      <c r="F22" s="10">
        <v>0</v>
      </c>
      <c r="G22">
        <v>0</v>
      </c>
      <c r="H22" t="s">
        <v>8</v>
      </c>
      <c r="I22">
        <v>1</v>
      </c>
      <c r="J22" t="s">
        <v>151</v>
      </c>
      <c r="K22">
        <v>0</v>
      </c>
      <c r="L22">
        <v>0</v>
      </c>
      <c r="M22">
        <v>0</v>
      </c>
      <c r="N22">
        <v>0</v>
      </c>
      <c r="O22">
        <v>1</v>
      </c>
      <c r="P22" s="1" t="s">
        <v>72</v>
      </c>
      <c r="Q22">
        <v>5</v>
      </c>
      <c r="R22">
        <v>5</v>
      </c>
      <c r="S22">
        <v>3</v>
      </c>
      <c r="T22">
        <v>2</v>
      </c>
      <c r="U22">
        <f t="shared" si="0"/>
        <v>5</v>
      </c>
      <c r="V22">
        <v>3</v>
      </c>
      <c r="W22">
        <v>1</v>
      </c>
      <c r="X22">
        <v>16</v>
      </c>
      <c r="Y22" t="s">
        <v>100</v>
      </c>
      <c r="Z22">
        <v>8</v>
      </c>
      <c r="AA22" t="s">
        <v>102</v>
      </c>
      <c r="AB22" s="10">
        <v>10825</v>
      </c>
      <c r="AC22" t="s">
        <v>8</v>
      </c>
      <c r="AD22" t="s">
        <v>8</v>
      </c>
      <c r="AE22" t="s">
        <v>8</v>
      </c>
      <c r="AF22" s="1">
        <v>32768</v>
      </c>
      <c r="AG22" t="s">
        <v>8</v>
      </c>
      <c r="AH22" t="s">
        <v>8</v>
      </c>
      <c r="AI22" t="s">
        <v>34</v>
      </c>
      <c r="AJ22" s="10">
        <v>125</v>
      </c>
      <c r="AK22">
        <v>1169</v>
      </c>
      <c r="AL22">
        <v>414</v>
      </c>
      <c r="AM22" s="1">
        <v>64</v>
      </c>
      <c r="AN22">
        <v>432</v>
      </c>
      <c r="AO22">
        <v>160</v>
      </c>
      <c r="AP22" t="s">
        <v>50</v>
      </c>
      <c r="AQ22" s="1">
        <v>24</v>
      </c>
      <c r="AR22">
        <v>368</v>
      </c>
      <c r="AS22">
        <v>120</v>
      </c>
      <c r="AT22" t="s">
        <v>50</v>
      </c>
      <c r="AU22" s="10" t="s">
        <v>68</v>
      </c>
      <c r="AV22" t="s">
        <v>73</v>
      </c>
      <c r="AW22">
        <v>0</v>
      </c>
      <c r="AX22" t="s">
        <v>8</v>
      </c>
      <c r="AY22" t="s">
        <v>8</v>
      </c>
    </row>
    <row r="23" spans="1:51" x14ac:dyDescent="0.25">
      <c r="A23" t="s">
        <v>61</v>
      </c>
      <c r="B23" t="s">
        <v>132</v>
      </c>
      <c r="C23" t="s">
        <v>65</v>
      </c>
      <c r="D23" t="s">
        <v>97</v>
      </c>
      <c r="E23" t="s">
        <v>50</v>
      </c>
      <c r="F23" s="10">
        <v>0</v>
      </c>
      <c r="G23">
        <v>0</v>
      </c>
      <c r="H23" t="s">
        <v>8</v>
      </c>
      <c r="I23">
        <v>1</v>
      </c>
      <c r="J23" t="s">
        <v>151</v>
      </c>
      <c r="K23">
        <v>0</v>
      </c>
      <c r="L23">
        <v>0</v>
      </c>
      <c r="M23">
        <v>0</v>
      </c>
      <c r="N23">
        <v>0</v>
      </c>
      <c r="O23">
        <v>1</v>
      </c>
      <c r="P23" s="1" t="s">
        <v>72</v>
      </c>
      <c r="Q23">
        <v>5</v>
      </c>
      <c r="R23">
        <v>5</v>
      </c>
      <c r="S23">
        <v>3</v>
      </c>
      <c r="T23">
        <v>2</v>
      </c>
      <c r="U23">
        <f t="shared" si="0"/>
        <v>5</v>
      </c>
      <c r="V23">
        <v>3</v>
      </c>
      <c r="W23">
        <v>1</v>
      </c>
      <c r="X23">
        <v>16</v>
      </c>
      <c r="Y23" t="s">
        <v>100</v>
      </c>
      <c r="Z23">
        <v>8</v>
      </c>
      <c r="AA23" t="s">
        <v>102</v>
      </c>
      <c r="AB23" s="10">
        <v>12317</v>
      </c>
      <c r="AC23" t="s">
        <v>8</v>
      </c>
      <c r="AD23" t="s">
        <v>8</v>
      </c>
      <c r="AE23" t="s">
        <v>8</v>
      </c>
      <c r="AF23" s="1">
        <v>32768</v>
      </c>
      <c r="AG23" t="s">
        <v>8</v>
      </c>
      <c r="AH23" t="s">
        <v>8</v>
      </c>
      <c r="AI23" t="s">
        <v>34</v>
      </c>
      <c r="AJ23" s="10">
        <v>125</v>
      </c>
      <c r="AK23">
        <v>1169</v>
      </c>
      <c r="AL23">
        <v>414</v>
      </c>
      <c r="AM23" s="1">
        <v>80</v>
      </c>
      <c r="AN23">
        <v>400</v>
      </c>
      <c r="AO23">
        <v>160</v>
      </c>
      <c r="AP23" t="s">
        <v>50</v>
      </c>
      <c r="AQ23" s="1">
        <v>16</v>
      </c>
      <c r="AR23">
        <v>384</v>
      </c>
      <c r="AS23">
        <v>120</v>
      </c>
      <c r="AT23" t="s">
        <v>50</v>
      </c>
      <c r="AU23" s="10" t="s">
        <v>68</v>
      </c>
      <c r="AV23" t="s">
        <v>73</v>
      </c>
      <c r="AW23">
        <v>0</v>
      </c>
      <c r="AX23" t="s">
        <v>8</v>
      </c>
      <c r="AY23" t="s">
        <v>8</v>
      </c>
    </row>
    <row r="24" spans="1:51" x14ac:dyDescent="0.25">
      <c r="A24" t="s">
        <v>67</v>
      </c>
      <c r="B24" t="s">
        <v>132</v>
      </c>
      <c r="C24" t="s">
        <v>65</v>
      </c>
      <c r="D24" t="s">
        <v>97</v>
      </c>
      <c r="E24" t="s">
        <v>50</v>
      </c>
      <c r="F24" s="10">
        <v>0</v>
      </c>
      <c r="G24">
        <v>0</v>
      </c>
      <c r="H24" t="s">
        <v>8</v>
      </c>
      <c r="I24">
        <v>1</v>
      </c>
      <c r="J24" t="s">
        <v>151</v>
      </c>
      <c r="K24">
        <v>0</v>
      </c>
      <c r="L24">
        <v>0</v>
      </c>
      <c r="M24">
        <v>0</v>
      </c>
      <c r="N24">
        <v>0</v>
      </c>
      <c r="O24">
        <v>1</v>
      </c>
      <c r="P24" s="1" t="s">
        <v>72</v>
      </c>
      <c r="Q24">
        <v>5</v>
      </c>
      <c r="R24">
        <v>5</v>
      </c>
      <c r="S24">
        <v>3</v>
      </c>
      <c r="T24">
        <v>2</v>
      </c>
      <c r="U24">
        <f t="shared" si="0"/>
        <v>5</v>
      </c>
      <c r="V24">
        <v>3</v>
      </c>
      <c r="W24">
        <v>1</v>
      </c>
      <c r="X24">
        <v>16</v>
      </c>
      <c r="Y24" t="s">
        <v>100</v>
      </c>
      <c r="Z24">
        <v>8</v>
      </c>
      <c r="AA24" t="s">
        <v>102</v>
      </c>
      <c r="AB24" s="10">
        <v>14443</v>
      </c>
      <c r="AC24" t="s">
        <v>8</v>
      </c>
      <c r="AD24" t="s">
        <v>8</v>
      </c>
      <c r="AE24" t="s">
        <v>8</v>
      </c>
      <c r="AF24" s="1">
        <v>32768</v>
      </c>
      <c r="AG24" t="s">
        <v>8</v>
      </c>
      <c r="AH24" t="s">
        <v>8</v>
      </c>
      <c r="AI24" t="s">
        <v>34</v>
      </c>
      <c r="AJ24" s="10">
        <v>125</v>
      </c>
      <c r="AK24">
        <v>1169</v>
      </c>
      <c r="AL24">
        <v>414</v>
      </c>
      <c r="AM24" s="1">
        <v>96</v>
      </c>
      <c r="AN24">
        <v>400</v>
      </c>
      <c r="AO24">
        <v>160</v>
      </c>
      <c r="AP24" t="s">
        <v>50</v>
      </c>
      <c r="AQ24" s="1">
        <v>8</v>
      </c>
      <c r="AR24">
        <v>384</v>
      </c>
      <c r="AS24">
        <v>120</v>
      </c>
      <c r="AT24" t="s">
        <v>50</v>
      </c>
      <c r="AU24" s="10" t="s">
        <v>68</v>
      </c>
      <c r="AV24" t="s">
        <v>73</v>
      </c>
      <c r="AW24">
        <v>0</v>
      </c>
      <c r="AX24" t="s">
        <v>8</v>
      </c>
      <c r="AY24" t="s">
        <v>8</v>
      </c>
    </row>
    <row r="25" spans="1:51" x14ac:dyDescent="0.25">
      <c r="A25" t="s">
        <v>105</v>
      </c>
      <c r="B25" t="s">
        <v>8</v>
      </c>
      <c r="C25" t="s">
        <v>8</v>
      </c>
      <c r="D25" t="s">
        <v>107</v>
      </c>
      <c r="E25" t="s">
        <v>108</v>
      </c>
      <c r="F25" s="10" t="s">
        <v>8</v>
      </c>
      <c r="G25" t="s">
        <v>8</v>
      </c>
      <c r="H25" t="s">
        <v>8</v>
      </c>
      <c r="I25" t="s">
        <v>8</v>
      </c>
      <c r="J25" t="s">
        <v>8</v>
      </c>
      <c r="K25" t="s">
        <v>8</v>
      </c>
      <c r="L25" t="s">
        <v>8</v>
      </c>
      <c r="M25" t="s">
        <v>8</v>
      </c>
      <c r="N25" t="s">
        <v>8</v>
      </c>
      <c r="O25" t="s">
        <v>8</v>
      </c>
      <c r="P25" s="1" t="s">
        <v>8</v>
      </c>
      <c r="Q25" t="s">
        <v>8</v>
      </c>
      <c r="R25" t="s">
        <v>8</v>
      </c>
      <c r="S25" t="s">
        <v>8</v>
      </c>
      <c r="T25" t="s">
        <v>8</v>
      </c>
      <c r="U25" t="s">
        <v>8</v>
      </c>
      <c r="V25" t="s">
        <v>8</v>
      </c>
      <c r="W25" t="s">
        <v>8</v>
      </c>
      <c r="X25" t="s">
        <v>8</v>
      </c>
      <c r="Y25" t="s">
        <v>8</v>
      </c>
      <c r="Z25" t="s">
        <v>8</v>
      </c>
      <c r="AA25" t="s">
        <v>8</v>
      </c>
      <c r="AB25" s="10" t="s">
        <v>8</v>
      </c>
      <c r="AC25" t="s">
        <v>8</v>
      </c>
      <c r="AD25" t="s">
        <v>8</v>
      </c>
      <c r="AE25" t="s">
        <v>8</v>
      </c>
      <c r="AF25" s="1" t="s">
        <v>8</v>
      </c>
      <c r="AG25" t="s">
        <v>8</v>
      </c>
      <c r="AH25" t="s">
        <v>8</v>
      </c>
      <c r="AI25" t="s">
        <v>8</v>
      </c>
      <c r="AJ25" s="10" t="s">
        <v>8</v>
      </c>
      <c r="AK25" t="s">
        <v>8</v>
      </c>
      <c r="AL25" t="s">
        <v>8</v>
      </c>
      <c r="AM25" s="1" t="s">
        <v>8</v>
      </c>
      <c r="AN25" t="s">
        <v>8</v>
      </c>
      <c r="AO25" t="s">
        <v>8</v>
      </c>
      <c r="AP25" t="s">
        <v>8</v>
      </c>
      <c r="AQ25" s="1" t="s">
        <v>8</v>
      </c>
      <c r="AR25" t="s">
        <v>8</v>
      </c>
      <c r="AS25" t="s">
        <v>8</v>
      </c>
      <c r="AT25" t="s">
        <v>8</v>
      </c>
      <c r="AU25" s="10" t="s">
        <v>8</v>
      </c>
      <c r="AV25" t="s">
        <v>8</v>
      </c>
      <c r="AW25">
        <v>0</v>
      </c>
      <c r="AX25" t="s">
        <v>8</v>
      </c>
      <c r="AY25" t="s">
        <v>8</v>
      </c>
    </row>
    <row r="26" spans="1:51" s="7" customFormat="1" x14ac:dyDescent="0.25">
      <c r="A26" s="7" t="s">
        <v>105</v>
      </c>
      <c r="B26" s="7" t="s">
        <v>8</v>
      </c>
      <c r="C26" s="7" t="s">
        <v>8</v>
      </c>
      <c r="D26" s="7" t="s">
        <v>70</v>
      </c>
      <c r="E26" s="7" t="s">
        <v>109</v>
      </c>
      <c r="F26" s="11" t="s">
        <v>8</v>
      </c>
      <c r="G26" s="7" t="s">
        <v>8</v>
      </c>
      <c r="H26" s="7" t="s">
        <v>8</v>
      </c>
      <c r="I26" s="7" t="s">
        <v>8</v>
      </c>
      <c r="J26" s="7" t="s">
        <v>8</v>
      </c>
      <c r="K26" s="7" t="s">
        <v>8</v>
      </c>
      <c r="L26" s="7" t="s">
        <v>8</v>
      </c>
      <c r="M26" s="7" t="s">
        <v>8</v>
      </c>
      <c r="N26" s="7" t="s">
        <v>8</v>
      </c>
      <c r="O26" s="7" t="s">
        <v>8</v>
      </c>
      <c r="P26" s="8" t="s">
        <v>8</v>
      </c>
      <c r="Q26" s="7" t="s">
        <v>8</v>
      </c>
      <c r="R26" s="7" t="s">
        <v>8</v>
      </c>
      <c r="S26" s="7" t="s">
        <v>8</v>
      </c>
      <c r="T26" s="7" t="s">
        <v>8</v>
      </c>
      <c r="U26" s="7" t="s">
        <v>8</v>
      </c>
      <c r="V26" s="7" t="s">
        <v>8</v>
      </c>
      <c r="W26" s="7" t="s">
        <v>8</v>
      </c>
      <c r="X26" s="7" t="s">
        <v>8</v>
      </c>
      <c r="Y26" s="7" t="s">
        <v>8</v>
      </c>
      <c r="Z26" s="7" t="s">
        <v>8</v>
      </c>
      <c r="AA26" s="7" t="s">
        <v>8</v>
      </c>
      <c r="AB26" s="11" t="s">
        <v>8</v>
      </c>
      <c r="AC26" s="7" t="s">
        <v>8</v>
      </c>
      <c r="AD26" s="7" t="s">
        <v>8</v>
      </c>
      <c r="AE26" s="7" t="s">
        <v>8</v>
      </c>
      <c r="AF26" s="8" t="s">
        <v>8</v>
      </c>
      <c r="AG26" s="7" t="s">
        <v>8</v>
      </c>
      <c r="AH26" s="7" t="s">
        <v>8</v>
      </c>
      <c r="AI26" s="7" t="s">
        <v>8</v>
      </c>
      <c r="AJ26" s="11" t="s">
        <v>8</v>
      </c>
      <c r="AK26" s="7" t="s">
        <v>8</v>
      </c>
      <c r="AL26" s="7" t="s">
        <v>8</v>
      </c>
      <c r="AM26" s="8" t="s">
        <v>8</v>
      </c>
      <c r="AN26" s="7" t="s">
        <v>8</v>
      </c>
      <c r="AO26" s="7" t="s">
        <v>8</v>
      </c>
      <c r="AP26" s="7" t="s">
        <v>8</v>
      </c>
      <c r="AQ26" s="8" t="s">
        <v>8</v>
      </c>
      <c r="AR26" s="7" t="s">
        <v>8</v>
      </c>
      <c r="AS26" s="7" t="s">
        <v>8</v>
      </c>
      <c r="AT26" s="7" t="s">
        <v>8</v>
      </c>
      <c r="AU26" s="11" t="s">
        <v>8</v>
      </c>
      <c r="AV26" s="7" t="s">
        <v>8</v>
      </c>
      <c r="AW26" s="7">
        <v>0</v>
      </c>
      <c r="AX26" s="7" t="s">
        <v>8</v>
      </c>
      <c r="AY26" s="7" t="s">
        <v>8</v>
      </c>
    </row>
    <row r="27" spans="1:51" x14ac:dyDescent="0.25">
      <c r="A27" t="s">
        <v>106</v>
      </c>
      <c r="B27" t="s">
        <v>132</v>
      </c>
      <c r="C27" t="s">
        <v>135</v>
      </c>
      <c r="D27" t="s">
        <v>113</v>
      </c>
      <c r="E27" t="s">
        <v>124</v>
      </c>
      <c r="F27" s="10">
        <v>0</v>
      </c>
      <c r="G27">
        <v>0</v>
      </c>
      <c r="H27" t="s">
        <v>8</v>
      </c>
      <c r="I27">
        <v>1</v>
      </c>
      <c r="J27" t="s">
        <v>148</v>
      </c>
      <c r="K27">
        <v>0</v>
      </c>
      <c r="L27">
        <v>0</v>
      </c>
      <c r="M27">
        <v>0</v>
      </c>
      <c r="N27">
        <v>0</v>
      </c>
      <c r="O27">
        <v>0</v>
      </c>
      <c r="P27" s="1" t="s">
        <v>72</v>
      </c>
      <c r="Q27">
        <v>5</v>
      </c>
      <c r="R27">
        <v>5</v>
      </c>
      <c r="S27">
        <v>3</v>
      </c>
      <c r="T27">
        <v>2</v>
      </c>
      <c r="U27">
        <f t="shared" ref="U27:U34" si="1" xml:space="preserve"> S27 + T27</f>
        <v>5</v>
      </c>
      <c r="V27">
        <v>3</v>
      </c>
      <c r="W27">
        <v>1</v>
      </c>
      <c r="X27">
        <v>16</v>
      </c>
      <c r="Y27" t="s">
        <v>100</v>
      </c>
      <c r="Z27">
        <v>8</v>
      </c>
      <c r="AA27" t="s">
        <v>102</v>
      </c>
      <c r="AB27" s="10" t="s">
        <v>114</v>
      </c>
      <c r="AC27" t="s">
        <v>8</v>
      </c>
      <c r="AD27" t="s">
        <v>8</v>
      </c>
      <c r="AE27">
        <f t="shared" ref="AE27" si="2" xml:space="preserve"> 1508.06553301511 + 0.00210606006752809 * (AM27*AN27*AO27)</f>
        <v>83027.753778838392</v>
      </c>
      <c r="AF27" s="1">
        <v>81920</v>
      </c>
      <c r="AG27">
        <v>81049.600000000006</v>
      </c>
      <c r="AH27">
        <v>79.150000000000006</v>
      </c>
      <c r="AI27" t="s">
        <v>111</v>
      </c>
      <c r="AJ27" s="10">
        <v>125</v>
      </c>
      <c r="AK27">
        <v>1169</v>
      </c>
      <c r="AL27">
        <v>414</v>
      </c>
      <c r="AM27" s="1">
        <v>112</v>
      </c>
      <c r="AN27">
        <v>864</v>
      </c>
      <c r="AO27">
        <v>400</v>
      </c>
      <c r="AP27" t="s">
        <v>50</v>
      </c>
      <c r="AQ27" s="1">
        <f t="shared" ref="AQ27:AQ34" si="3" xml:space="preserve"> _xlfn.FLOOR.MATH((AJ27 - AM27) / 2)</f>
        <v>6</v>
      </c>
      <c r="AR27">
        <f t="shared" ref="AR27" si="4" xml:space="preserve"> _xlfn.FLOOR.MATH((AK27 - AN27) / 2)</f>
        <v>152</v>
      </c>
      <c r="AS27">
        <f t="shared" ref="AS27" si="5" xml:space="preserve"> _xlfn.FLOOR.MATH((AL27 - AO27) / 2)</f>
        <v>7</v>
      </c>
      <c r="AT27" t="s">
        <v>50</v>
      </c>
      <c r="AU27" s="10" t="s">
        <v>68</v>
      </c>
      <c r="AV27" t="s">
        <v>176</v>
      </c>
      <c r="AW27">
        <v>0</v>
      </c>
      <c r="AX27" t="s">
        <v>8</v>
      </c>
      <c r="AY27" t="s">
        <v>8</v>
      </c>
    </row>
    <row r="28" spans="1:51" x14ac:dyDescent="0.25">
      <c r="A28" t="s">
        <v>110</v>
      </c>
      <c r="B28" t="s">
        <v>132</v>
      </c>
      <c r="C28" t="s">
        <v>158</v>
      </c>
      <c r="D28" t="s">
        <v>112</v>
      </c>
      <c r="E28" t="s">
        <v>125</v>
      </c>
      <c r="F28" s="10">
        <v>0</v>
      </c>
      <c r="G28">
        <v>1</v>
      </c>
      <c r="H28" t="s">
        <v>85</v>
      </c>
      <c r="I28">
        <v>0</v>
      </c>
      <c r="J28" t="s">
        <v>8</v>
      </c>
      <c r="K28">
        <v>0</v>
      </c>
      <c r="L28">
        <v>0</v>
      </c>
      <c r="M28">
        <v>0</v>
      </c>
      <c r="N28">
        <v>0</v>
      </c>
      <c r="O28">
        <v>0</v>
      </c>
      <c r="P28" s="1" t="s">
        <v>72</v>
      </c>
      <c r="Q28">
        <v>5</v>
      </c>
      <c r="R28">
        <v>5</v>
      </c>
      <c r="S28">
        <v>3</v>
      </c>
      <c r="T28">
        <v>2</v>
      </c>
      <c r="U28">
        <f t="shared" si="1"/>
        <v>5</v>
      </c>
      <c r="V28">
        <v>3</v>
      </c>
      <c r="W28">
        <v>1</v>
      </c>
      <c r="X28">
        <v>16</v>
      </c>
      <c r="Y28" t="s">
        <v>100</v>
      </c>
      <c r="Z28">
        <v>8</v>
      </c>
      <c r="AA28" t="s">
        <v>102</v>
      </c>
      <c r="AB28" s="10" t="s">
        <v>114</v>
      </c>
      <c r="AC28">
        <v>82032.639999999999</v>
      </c>
      <c r="AD28">
        <f xml:space="preserve"> 75.58 + 4.53</f>
        <v>80.11</v>
      </c>
      <c r="AE28">
        <f t="shared" ref="AE28:AE33" si="6" xml:space="preserve"> 1508.06553301511 + 0.00210606006752809 * (AM28*AN28*AO28)</f>
        <v>81518.129922434266</v>
      </c>
      <c r="AF28" s="1">
        <v>81920</v>
      </c>
      <c r="AG28">
        <v>81049.600000000006</v>
      </c>
      <c r="AH28">
        <v>79.150000000000006</v>
      </c>
      <c r="AI28" t="s">
        <v>111</v>
      </c>
      <c r="AJ28" s="10">
        <v>125</v>
      </c>
      <c r="AK28">
        <v>1169</v>
      </c>
      <c r="AL28">
        <v>414</v>
      </c>
      <c r="AM28" s="1">
        <v>112</v>
      </c>
      <c r="AN28">
        <v>848</v>
      </c>
      <c r="AO28">
        <v>400</v>
      </c>
      <c r="AP28" t="s">
        <v>50</v>
      </c>
      <c r="AQ28" s="1">
        <f t="shared" si="3"/>
        <v>6</v>
      </c>
      <c r="AR28">
        <f t="shared" ref="AR28" si="7" xml:space="preserve"> _xlfn.FLOOR.MATH((AK28 - AN28) / 2)</f>
        <v>160</v>
      </c>
      <c r="AS28">
        <f t="shared" ref="AS28" si="8" xml:space="preserve"> _xlfn.FLOOR.MATH((AL28 - AO28) / 2)</f>
        <v>7</v>
      </c>
      <c r="AT28" t="s">
        <v>50</v>
      </c>
      <c r="AU28" s="10" t="s">
        <v>68</v>
      </c>
      <c r="AV28" t="s">
        <v>176</v>
      </c>
      <c r="AW28">
        <v>1</v>
      </c>
      <c r="AX28" t="s">
        <v>115</v>
      </c>
      <c r="AY28" t="s">
        <v>116</v>
      </c>
    </row>
    <row r="29" spans="1:51" x14ac:dyDescent="0.25">
      <c r="A29" t="s">
        <v>123</v>
      </c>
      <c r="B29" t="s">
        <v>132</v>
      </c>
      <c r="C29" t="s">
        <v>136</v>
      </c>
      <c r="D29" t="s">
        <v>156</v>
      </c>
      <c r="E29" t="s">
        <v>155</v>
      </c>
      <c r="F29" s="10">
        <v>0</v>
      </c>
      <c r="G29">
        <v>1</v>
      </c>
      <c r="H29" t="s">
        <v>174</v>
      </c>
      <c r="I29">
        <v>0</v>
      </c>
      <c r="J29" t="s">
        <v>8</v>
      </c>
      <c r="K29">
        <v>1</v>
      </c>
      <c r="L29">
        <v>0</v>
      </c>
      <c r="M29">
        <v>1</v>
      </c>
      <c r="N29" t="s">
        <v>8</v>
      </c>
      <c r="O29">
        <v>1</v>
      </c>
      <c r="P29" s="1" t="s">
        <v>72</v>
      </c>
      <c r="Q29">
        <v>5</v>
      </c>
      <c r="R29">
        <v>5</v>
      </c>
      <c r="S29">
        <v>3</v>
      </c>
      <c r="T29">
        <v>2</v>
      </c>
      <c r="U29">
        <f t="shared" si="1"/>
        <v>5</v>
      </c>
      <c r="V29">
        <v>3</v>
      </c>
      <c r="W29">
        <v>1</v>
      </c>
      <c r="X29">
        <v>16</v>
      </c>
      <c r="Y29" t="s">
        <v>100</v>
      </c>
      <c r="Z29">
        <v>8</v>
      </c>
      <c r="AA29" t="s">
        <v>102</v>
      </c>
      <c r="AB29" s="10">
        <v>77887</v>
      </c>
      <c r="AC29" t="s">
        <v>8</v>
      </c>
      <c r="AD29" t="s">
        <v>8</v>
      </c>
      <c r="AE29">
        <f t="shared" si="6"/>
        <v>76989.258353221856</v>
      </c>
      <c r="AF29" s="1">
        <v>81920</v>
      </c>
      <c r="AG29">
        <v>81049.600000000006</v>
      </c>
      <c r="AH29">
        <v>79.150000000000006</v>
      </c>
      <c r="AI29" t="s">
        <v>111</v>
      </c>
      <c r="AJ29" s="10">
        <v>125</v>
      </c>
      <c r="AK29">
        <v>1169</v>
      </c>
      <c r="AL29">
        <v>414</v>
      </c>
      <c r="AM29" s="1">
        <v>112</v>
      </c>
      <c r="AN29">
        <v>800</v>
      </c>
      <c r="AO29">
        <v>400</v>
      </c>
      <c r="AP29" t="s">
        <v>50</v>
      </c>
      <c r="AQ29" s="1">
        <f t="shared" si="3"/>
        <v>6</v>
      </c>
      <c r="AR29">
        <f t="shared" ref="AR29" si="9" xml:space="preserve"> _xlfn.FLOOR.MATH((AK29 - AN29) / 2)</f>
        <v>184</v>
      </c>
      <c r="AS29">
        <f t="shared" ref="AS29" si="10" xml:space="preserve"> _xlfn.FLOOR.MATH((AL29 - AO29) / 2)</f>
        <v>7</v>
      </c>
      <c r="AT29" t="s">
        <v>50</v>
      </c>
      <c r="AU29" s="10" t="s">
        <v>178</v>
      </c>
      <c r="AV29" t="s">
        <v>176</v>
      </c>
      <c r="AW29">
        <v>0</v>
      </c>
      <c r="AX29" t="s">
        <v>8</v>
      </c>
      <c r="AY29" t="s">
        <v>8</v>
      </c>
    </row>
    <row r="30" spans="1:51" x14ac:dyDescent="0.25">
      <c r="A30" t="s">
        <v>157</v>
      </c>
      <c r="B30" t="s">
        <v>132</v>
      </c>
      <c r="C30" t="s">
        <v>166</v>
      </c>
      <c r="D30" t="s">
        <v>162</v>
      </c>
      <c r="E30" t="s">
        <v>167</v>
      </c>
      <c r="F30" s="10">
        <v>0</v>
      </c>
      <c r="G30">
        <v>0</v>
      </c>
      <c r="H30" t="s">
        <v>8</v>
      </c>
      <c r="I30">
        <v>1</v>
      </c>
      <c r="J30" t="s">
        <v>152</v>
      </c>
      <c r="K30">
        <v>0</v>
      </c>
      <c r="L30">
        <v>0</v>
      </c>
      <c r="M30">
        <v>0</v>
      </c>
      <c r="N30">
        <v>0</v>
      </c>
      <c r="O30">
        <v>1</v>
      </c>
      <c r="P30" s="1" t="s">
        <v>72</v>
      </c>
      <c r="Q30">
        <v>5</v>
      </c>
      <c r="R30">
        <v>5</v>
      </c>
      <c r="S30">
        <v>3</v>
      </c>
      <c r="T30">
        <v>2</v>
      </c>
      <c r="U30">
        <f t="shared" si="1"/>
        <v>5</v>
      </c>
      <c r="V30">
        <v>3</v>
      </c>
      <c r="W30">
        <v>1</v>
      </c>
      <c r="X30">
        <v>16</v>
      </c>
      <c r="Y30" t="s">
        <v>100</v>
      </c>
      <c r="Z30">
        <v>8</v>
      </c>
      <c r="AA30" t="s">
        <v>102</v>
      </c>
      <c r="AB30" s="10">
        <v>77885</v>
      </c>
      <c r="AC30" t="s">
        <v>8</v>
      </c>
      <c r="AD30" t="s">
        <v>8</v>
      </c>
      <c r="AE30">
        <f t="shared" si="6"/>
        <v>76989.258353221856</v>
      </c>
      <c r="AF30" s="1">
        <v>81920</v>
      </c>
      <c r="AG30">
        <v>81049.600000000006</v>
      </c>
      <c r="AH30">
        <v>79.150000000000006</v>
      </c>
      <c r="AI30" s="15" t="s">
        <v>111</v>
      </c>
      <c r="AJ30" s="10">
        <v>125</v>
      </c>
      <c r="AK30">
        <v>1169</v>
      </c>
      <c r="AL30">
        <v>414</v>
      </c>
      <c r="AM30" s="1">
        <v>112</v>
      </c>
      <c r="AN30">
        <v>800</v>
      </c>
      <c r="AO30">
        <v>400</v>
      </c>
      <c r="AP30" t="s">
        <v>50</v>
      </c>
      <c r="AQ30" s="1">
        <f t="shared" si="3"/>
        <v>6</v>
      </c>
      <c r="AR30">
        <f t="shared" ref="AR30:AR34" si="11" xml:space="preserve"> _xlfn.FLOOR.MATH((AK30 - AN30) / 2)</f>
        <v>184</v>
      </c>
      <c r="AS30">
        <f t="shared" ref="AS30:AS34" si="12" xml:space="preserve"> _xlfn.FLOOR.MATH((AL30 - AO30) / 2)</f>
        <v>7</v>
      </c>
      <c r="AT30" t="s">
        <v>50</v>
      </c>
      <c r="AU30" s="10" t="s">
        <v>178</v>
      </c>
      <c r="AV30" t="s">
        <v>176</v>
      </c>
      <c r="AW30">
        <v>0</v>
      </c>
      <c r="AX30" t="s">
        <v>8</v>
      </c>
      <c r="AY30" t="s">
        <v>8</v>
      </c>
    </row>
    <row r="31" spans="1:51" x14ac:dyDescent="0.25">
      <c r="A31" t="s">
        <v>161</v>
      </c>
      <c r="B31" t="s">
        <v>132</v>
      </c>
      <c r="C31" t="s">
        <v>159</v>
      </c>
      <c r="D31" t="s">
        <v>160</v>
      </c>
      <c r="E31" t="s">
        <v>171</v>
      </c>
      <c r="F31" s="10">
        <v>0</v>
      </c>
      <c r="G31">
        <v>1</v>
      </c>
      <c r="H31" t="s">
        <v>174</v>
      </c>
      <c r="I31">
        <v>0</v>
      </c>
      <c r="J31" t="s">
        <v>8</v>
      </c>
      <c r="K31">
        <v>1</v>
      </c>
      <c r="L31">
        <v>0</v>
      </c>
      <c r="M31">
        <v>1</v>
      </c>
      <c r="N31">
        <v>1</v>
      </c>
      <c r="O31">
        <v>1</v>
      </c>
      <c r="P31" s="1" t="s">
        <v>72</v>
      </c>
      <c r="Q31">
        <v>5</v>
      </c>
      <c r="R31">
        <v>5</v>
      </c>
      <c r="S31">
        <v>3</v>
      </c>
      <c r="T31">
        <v>2</v>
      </c>
      <c r="U31">
        <f t="shared" si="1"/>
        <v>5</v>
      </c>
      <c r="V31">
        <v>3</v>
      </c>
      <c r="W31">
        <v>1</v>
      </c>
      <c r="X31">
        <v>16</v>
      </c>
      <c r="Y31" t="s">
        <v>100</v>
      </c>
      <c r="Z31">
        <v>8</v>
      </c>
      <c r="AA31" t="s">
        <v>102</v>
      </c>
      <c r="AB31" s="10">
        <v>78017</v>
      </c>
      <c r="AC31" t="s">
        <v>8</v>
      </c>
      <c r="AD31" t="s">
        <v>8</v>
      </c>
      <c r="AE31">
        <f t="shared" si="6"/>
        <v>76989.258353221856</v>
      </c>
      <c r="AF31" s="1">
        <v>81920</v>
      </c>
      <c r="AG31">
        <v>81049.600000000006</v>
      </c>
      <c r="AH31">
        <v>79.150000000000006</v>
      </c>
      <c r="AI31" t="s">
        <v>111</v>
      </c>
      <c r="AJ31" s="10">
        <v>125</v>
      </c>
      <c r="AK31">
        <v>1169</v>
      </c>
      <c r="AL31">
        <v>414</v>
      </c>
      <c r="AM31" s="1">
        <v>112</v>
      </c>
      <c r="AN31">
        <v>800</v>
      </c>
      <c r="AO31">
        <v>400</v>
      </c>
      <c r="AP31" t="s">
        <v>50</v>
      </c>
      <c r="AQ31" s="1">
        <f t="shared" si="3"/>
        <v>6</v>
      </c>
      <c r="AR31">
        <f t="shared" si="11"/>
        <v>184</v>
      </c>
      <c r="AS31">
        <f t="shared" si="12"/>
        <v>7</v>
      </c>
      <c r="AT31" t="s">
        <v>50</v>
      </c>
      <c r="AU31" s="10" t="s">
        <v>178</v>
      </c>
      <c r="AV31" t="s">
        <v>176</v>
      </c>
      <c r="AW31">
        <v>0</v>
      </c>
      <c r="AX31" t="s">
        <v>8</v>
      </c>
      <c r="AY31" t="s">
        <v>8</v>
      </c>
    </row>
    <row r="32" spans="1:51" x14ac:dyDescent="0.25">
      <c r="A32" t="s">
        <v>168</v>
      </c>
      <c r="B32" t="s">
        <v>132</v>
      </c>
      <c r="C32" t="s">
        <v>169</v>
      </c>
      <c r="D32" t="s">
        <v>170</v>
      </c>
      <c r="E32" t="s">
        <v>172</v>
      </c>
      <c r="F32" s="10">
        <v>0</v>
      </c>
      <c r="G32">
        <v>0</v>
      </c>
      <c r="H32" t="s">
        <v>8</v>
      </c>
      <c r="I32">
        <v>1</v>
      </c>
      <c r="J32" t="s">
        <v>175</v>
      </c>
      <c r="K32">
        <v>1</v>
      </c>
      <c r="L32">
        <v>1</v>
      </c>
      <c r="M32">
        <v>1</v>
      </c>
      <c r="N32">
        <v>1</v>
      </c>
      <c r="O32">
        <v>1</v>
      </c>
      <c r="P32" s="1" t="s">
        <v>72</v>
      </c>
      <c r="Q32">
        <v>5</v>
      </c>
      <c r="R32">
        <v>5</v>
      </c>
      <c r="S32">
        <v>3</v>
      </c>
      <c r="T32">
        <v>2</v>
      </c>
      <c r="U32">
        <f t="shared" si="1"/>
        <v>5</v>
      </c>
      <c r="V32">
        <v>3</v>
      </c>
      <c r="W32">
        <v>1</v>
      </c>
      <c r="X32">
        <v>16</v>
      </c>
      <c r="Y32" t="s">
        <v>100</v>
      </c>
      <c r="Z32">
        <v>8</v>
      </c>
      <c r="AA32" t="s">
        <v>102</v>
      </c>
      <c r="AB32" s="10" t="s">
        <v>114</v>
      </c>
      <c r="AC32" t="s">
        <v>8</v>
      </c>
      <c r="AD32" t="s">
        <v>8</v>
      </c>
      <c r="AE32">
        <f t="shared" si="6"/>
        <v>76989.258353221856</v>
      </c>
      <c r="AF32" s="1">
        <v>81920</v>
      </c>
      <c r="AG32">
        <v>81049.600000000006</v>
      </c>
      <c r="AH32">
        <v>79.150000000000006</v>
      </c>
      <c r="AI32" t="s">
        <v>111</v>
      </c>
      <c r="AJ32" s="10">
        <v>125</v>
      </c>
      <c r="AK32">
        <v>1169</v>
      </c>
      <c r="AL32">
        <v>414</v>
      </c>
      <c r="AM32" s="1">
        <v>112</v>
      </c>
      <c r="AN32">
        <v>800</v>
      </c>
      <c r="AO32">
        <v>400</v>
      </c>
      <c r="AP32" t="s">
        <v>50</v>
      </c>
      <c r="AQ32" s="1">
        <f t="shared" si="3"/>
        <v>6</v>
      </c>
      <c r="AR32">
        <f t="shared" si="11"/>
        <v>184</v>
      </c>
      <c r="AS32">
        <f t="shared" si="12"/>
        <v>7</v>
      </c>
      <c r="AT32" t="s">
        <v>50</v>
      </c>
      <c r="AU32" s="10" t="s">
        <v>178</v>
      </c>
      <c r="AV32" t="s">
        <v>176</v>
      </c>
      <c r="AW32">
        <v>0</v>
      </c>
      <c r="AX32" t="s">
        <v>8</v>
      </c>
      <c r="AY32" t="s">
        <v>8</v>
      </c>
    </row>
    <row r="33" spans="1:51" x14ac:dyDescent="0.25">
      <c r="A33" t="s">
        <v>183</v>
      </c>
      <c r="B33" t="s">
        <v>132</v>
      </c>
      <c r="C33" t="s">
        <v>185</v>
      </c>
      <c r="D33" t="s">
        <v>186</v>
      </c>
      <c r="E33" t="s">
        <v>187</v>
      </c>
      <c r="F33" s="10">
        <v>0</v>
      </c>
      <c r="G33">
        <v>1</v>
      </c>
      <c r="H33" t="s">
        <v>206</v>
      </c>
      <c r="I33">
        <v>0</v>
      </c>
      <c r="J33" t="s">
        <v>8</v>
      </c>
      <c r="K33" t="s">
        <v>8</v>
      </c>
      <c r="L33" t="s">
        <v>8</v>
      </c>
      <c r="M33" t="s">
        <v>8</v>
      </c>
      <c r="N33" t="s">
        <v>8</v>
      </c>
      <c r="O33">
        <v>0</v>
      </c>
      <c r="P33" s="1" t="s">
        <v>177</v>
      </c>
      <c r="Q33">
        <v>6</v>
      </c>
      <c r="R33">
        <v>6</v>
      </c>
      <c r="S33">
        <v>5</v>
      </c>
      <c r="T33">
        <v>1</v>
      </c>
      <c r="U33">
        <f t="shared" si="1"/>
        <v>6</v>
      </c>
      <c r="V33">
        <v>1</v>
      </c>
      <c r="W33">
        <v>1</v>
      </c>
      <c r="X33">
        <v>16</v>
      </c>
      <c r="Y33" t="s">
        <v>100</v>
      </c>
      <c r="Z33">
        <v>8</v>
      </c>
      <c r="AA33" t="s">
        <v>102</v>
      </c>
      <c r="AB33" s="10" t="s">
        <v>188</v>
      </c>
      <c r="AC33" t="s">
        <v>8</v>
      </c>
      <c r="AD33" t="s">
        <v>8</v>
      </c>
      <c r="AE33">
        <f t="shared" si="6"/>
        <v>76989.258353221856</v>
      </c>
      <c r="AF33" s="1">
        <v>81920</v>
      </c>
      <c r="AG33">
        <v>81049.600000000006</v>
      </c>
      <c r="AH33">
        <v>79.150000000000006</v>
      </c>
      <c r="AI33" t="s">
        <v>111</v>
      </c>
      <c r="AJ33" s="10">
        <v>125</v>
      </c>
      <c r="AK33">
        <v>1169</v>
      </c>
      <c r="AL33">
        <v>414</v>
      </c>
      <c r="AM33" s="1">
        <v>112</v>
      </c>
      <c r="AN33">
        <v>800</v>
      </c>
      <c r="AO33">
        <v>400</v>
      </c>
      <c r="AP33" t="s">
        <v>50</v>
      </c>
      <c r="AQ33" s="1">
        <f t="shared" si="3"/>
        <v>6</v>
      </c>
      <c r="AR33">
        <f t="shared" si="11"/>
        <v>184</v>
      </c>
      <c r="AS33">
        <f t="shared" si="12"/>
        <v>7</v>
      </c>
      <c r="AT33" t="s">
        <v>50</v>
      </c>
      <c r="AU33" s="10" t="s">
        <v>178</v>
      </c>
      <c r="AV33" t="s">
        <v>176</v>
      </c>
      <c r="AW33">
        <v>1</v>
      </c>
      <c r="AX33" t="s">
        <v>189</v>
      </c>
      <c r="AY33" t="s">
        <v>8</v>
      </c>
    </row>
    <row r="34" spans="1:51" x14ac:dyDescent="0.25">
      <c r="A34" t="s">
        <v>184</v>
      </c>
      <c r="B34" t="s">
        <v>132</v>
      </c>
      <c r="C34" t="s">
        <v>179</v>
      </c>
      <c r="D34" t="s">
        <v>180</v>
      </c>
      <c r="E34" t="s">
        <v>193</v>
      </c>
      <c r="F34" s="10">
        <v>0</v>
      </c>
      <c r="G34">
        <v>0</v>
      </c>
      <c r="H34" t="s">
        <v>8</v>
      </c>
      <c r="I34">
        <v>1</v>
      </c>
      <c r="J34" t="s">
        <v>191</v>
      </c>
      <c r="K34" t="s">
        <v>8</v>
      </c>
      <c r="L34" t="s">
        <v>8</v>
      </c>
      <c r="M34" t="s">
        <v>8</v>
      </c>
      <c r="N34" t="s">
        <v>8</v>
      </c>
      <c r="O34">
        <v>0</v>
      </c>
      <c r="P34" s="1" t="s">
        <v>177</v>
      </c>
      <c r="Q34">
        <v>6</v>
      </c>
      <c r="R34" t="s">
        <v>8</v>
      </c>
      <c r="S34">
        <v>5</v>
      </c>
      <c r="T34">
        <v>1</v>
      </c>
      <c r="U34">
        <f t="shared" si="1"/>
        <v>6</v>
      </c>
      <c r="V34">
        <v>1</v>
      </c>
      <c r="W34">
        <v>1</v>
      </c>
      <c r="X34">
        <v>16</v>
      </c>
      <c r="Y34" t="s">
        <v>100</v>
      </c>
      <c r="Z34">
        <v>8</v>
      </c>
      <c r="AA34" t="s">
        <v>102</v>
      </c>
      <c r="AB34" s="10" t="s">
        <v>8</v>
      </c>
      <c r="AC34" t="s">
        <v>8</v>
      </c>
      <c r="AD34" t="s">
        <v>8</v>
      </c>
      <c r="AE34">
        <f t="shared" ref="AE34:AE44" si="13" xml:space="preserve"> 1508.06553301511 + 0.00210606006752809 * (AM34*AN34*AO34) / 5 * U34</f>
        <v>74549.706201272784</v>
      </c>
      <c r="AF34" s="1">
        <v>81920</v>
      </c>
      <c r="AG34">
        <v>81049.600000000006</v>
      </c>
      <c r="AH34">
        <v>79.150000000000006</v>
      </c>
      <c r="AI34" t="s">
        <v>111</v>
      </c>
      <c r="AJ34" s="10">
        <v>125</v>
      </c>
      <c r="AK34">
        <v>1169</v>
      </c>
      <c r="AL34">
        <v>414</v>
      </c>
      <c r="AM34" s="1">
        <v>96</v>
      </c>
      <c r="AN34">
        <v>784</v>
      </c>
      <c r="AO34">
        <v>384</v>
      </c>
      <c r="AP34" t="s">
        <v>50</v>
      </c>
      <c r="AQ34" s="1">
        <f t="shared" si="3"/>
        <v>14</v>
      </c>
      <c r="AR34">
        <f t="shared" si="11"/>
        <v>192</v>
      </c>
      <c r="AS34">
        <f t="shared" si="12"/>
        <v>15</v>
      </c>
      <c r="AT34" t="s">
        <v>50</v>
      </c>
      <c r="AU34" s="10" t="s">
        <v>178</v>
      </c>
      <c r="AV34" t="s">
        <v>176</v>
      </c>
      <c r="AW34">
        <v>1</v>
      </c>
      <c r="AX34" t="s">
        <v>192</v>
      </c>
      <c r="AY34" t="s">
        <v>8</v>
      </c>
    </row>
    <row r="35" spans="1:51" x14ac:dyDescent="0.25">
      <c r="A35" t="s">
        <v>194</v>
      </c>
      <c r="B35" t="s">
        <v>132</v>
      </c>
      <c r="C35" t="s">
        <v>195</v>
      </c>
      <c r="D35" t="s">
        <v>180</v>
      </c>
      <c r="E35" t="s">
        <v>196</v>
      </c>
      <c r="F35" s="10">
        <v>0</v>
      </c>
      <c r="G35">
        <v>1</v>
      </c>
      <c r="H35" t="s">
        <v>198</v>
      </c>
      <c r="I35">
        <v>0</v>
      </c>
      <c r="J35" t="s">
        <v>8</v>
      </c>
      <c r="K35" t="s">
        <v>8</v>
      </c>
      <c r="L35" t="s">
        <v>8</v>
      </c>
      <c r="M35" t="s">
        <v>8</v>
      </c>
      <c r="N35" t="s">
        <v>8</v>
      </c>
      <c r="O35">
        <v>0</v>
      </c>
      <c r="P35" s="1" t="s">
        <v>177</v>
      </c>
      <c r="Q35">
        <v>6</v>
      </c>
      <c r="R35">
        <v>6</v>
      </c>
      <c r="S35">
        <v>5</v>
      </c>
      <c r="T35">
        <v>1</v>
      </c>
      <c r="U35">
        <f t="shared" ref="U35" si="14" xml:space="preserve"> S35 + T35</f>
        <v>6</v>
      </c>
      <c r="V35">
        <v>1</v>
      </c>
      <c r="W35">
        <v>1</v>
      </c>
      <c r="X35">
        <v>16</v>
      </c>
      <c r="Y35" t="s">
        <v>100</v>
      </c>
      <c r="Z35">
        <v>8</v>
      </c>
      <c r="AA35" t="s">
        <v>102</v>
      </c>
      <c r="AB35" s="10" t="s">
        <v>8</v>
      </c>
      <c r="AC35" t="s">
        <v>8</v>
      </c>
      <c r="AD35" t="s">
        <v>8</v>
      </c>
      <c r="AE35">
        <f t="shared" si="13"/>
        <v>76071.407048528155</v>
      </c>
      <c r="AF35" s="1">
        <v>81920</v>
      </c>
      <c r="AG35">
        <v>81049.600000000006</v>
      </c>
      <c r="AH35">
        <v>79.150000000000006</v>
      </c>
      <c r="AI35" t="s">
        <v>111</v>
      </c>
      <c r="AJ35" s="10">
        <v>125</v>
      </c>
      <c r="AK35">
        <v>1169</v>
      </c>
      <c r="AL35">
        <v>414</v>
      </c>
      <c r="AM35" s="1">
        <v>98</v>
      </c>
      <c r="AN35">
        <v>784</v>
      </c>
      <c r="AO35">
        <v>384</v>
      </c>
      <c r="AP35" t="s">
        <v>50</v>
      </c>
      <c r="AQ35" s="1">
        <f t="shared" ref="AQ35" si="15" xml:space="preserve"> _xlfn.FLOOR.MATH((AJ35 - AM35) / 2)</f>
        <v>13</v>
      </c>
      <c r="AR35">
        <f t="shared" ref="AR35" si="16" xml:space="preserve"> _xlfn.FLOOR.MATH((AK35 - AN35) / 2)</f>
        <v>192</v>
      </c>
      <c r="AS35">
        <f t="shared" ref="AS35" si="17" xml:space="preserve"> _xlfn.FLOOR.MATH((AL35 - AO35) / 2)</f>
        <v>15</v>
      </c>
      <c r="AT35" t="s">
        <v>50</v>
      </c>
      <c r="AU35" s="10" t="s">
        <v>178</v>
      </c>
      <c r="AV35" t="s">
        <v>176</v>
      </c>
      <c r="AW35">
        <v>1</v>
      </c>
      <c r="AX35" t="s">
        <v>200</v>
      </c>
      <c r="AY35" t="s">
        <v>8</v>
      </c>
    </row>
    <row r="36" spans="1:51" x14ac:dyDescent="0.25">
      <c r="A36" t="s">
        <v>199</v>
      </c>
      <c r="B36" t="s">
        <v>132</v>
      </c>
      <c r="C36" t="s">
        <v>197</v>
      </c>
      <c r="D36" t="s">
        <v>180</v>
      </c>
      <c r="E36" t="s">
        <v>201</v>
      </c>
      <c r="F36" s="10">
        <v>0</v>
      </c>
      <c r="G36">
        <v>1</v>
      </c>
      <c r="H36" t="s">
        <v>204</v>
      </c>
      <c r="I36">
        <v>0</v>
      </c>
      <c r="J36" t="s">
        <v>8</v>
      </c>
      <c r="K36" t="s">
        <v>8</v>
      </c>
      <c r="L36" t="s">
        <v>8</v>
      </c>
      <c r="M36" t="s">
        <v>8</v>
      </c>
      <c r="N36" t="s">
        <v>8</v>
      </c>
      <c r="O36">
        <v>0</v>
      </c>
      <c r="P36" s="1" t="s">
        <v>177</v>
      </c>
      <c r="Q36">
        <v>6</v>
      </c>
      <c r="R36">
        <v>6</v>
      </c>
      <c r="S36">
        <v>5</v>
      </c>
      <c r="T36">
        <v>1</v>
      </c>
      <c r="U36">
        <f t="shared" ref="U36" si="18" xml:space="preserve"> S36 + T36</f>
        <v>6</v>
      </c>
      <c r="V36">
        <v>1</v>
      </c>
      <c r="W36">
        <v>1</v>
      </c>
      <c r="X36">
        <v>16</v>
      </c>
      <c r="Y36" t="s">
        <v>100</v>
      </c>
      <c r="Z36">
        <v>8</v>
      </c>
      <c r="AA36" t="s">
        <v>102</v>
      </c>
      <c r="AB36" s="10" t="s">
        <v>8</v>
      </c>
      <c r="AC36" t="s">
        <v>8</v>
      </c>
      <c r="AD36" t="s">
        <v>8</v>
      </c>
      <c r="AE36">
        <f t="shared" si="13"/>
        <v>76071.407048528155</v>
      </c>
      <c r="AF36" s="1">
        <v>81920</v>
      </c>
      <c r="AG36">
        <v>81049.600000000006</v>
      </c>
      <c r="AH36">
        <v>79.150000000000006</v>
      </c>
      <c r="AI36" t="s">
        <v>111</v>
      </c>
      <c r="AJ36" s="10">
        <v>125</v>
      </c>
      <c r="AK36">
        <v>1169</v>
      </c>
      <c r="AL36">
        <v>414</v>
      </c>
      <c r="AM36" s="1">
        <v>98</v>
      </c>
      <c r="AN36">
        <v>784</v>
      </c>
      <c r="AO36">
        <v>384</v>
      </c>
      <c r="AP36" t="s">
        <v>50</v>
      </c>
      <c r="AQ36" s="1">
        <f t="shared" ref="AQ36" si="19" xml:space="preserve"> _xlfn.FLOOR.MATH((AJ36 - AM36) / 2)</f>
        <v>13</v>
      </c>
      <c r="AR36">
        <f t="shared" ref="AR36" si="20" xml:space="preserve"> _xlfn.FLOOR.MATH((AK36 - AN36) / 2)</f>
        <v>192</v>
      </c>
      <c r="AS36">
        <f t="shared" ref="AS36" si="21" xml:space="preserve"> _xlfn.FLOOR.MATH((AL36 - AO36) / 2)</f>
        <v>15</v>
      </c>
      <c r="AT36" t="s">
        <v>50</v>
      </c>
      <c r="AU36" s="10" t="s">
        <v>178</v>
      </c>
      <c r="AV36" t="s">
        <v>176</v>
      </c>
      <c r="AW36">
        <v>1</v>
      </c>
      <c r="AX36" t="s">
        <v>205</v>
      </c>
      <c r="AY36" t="s">
        <v>27</v>
      </c>
    </row>
    <row r="37" spans="1:51" x14ac:dyDescent="0.25">
      <c r="A37" t="s">
        <v>202</v>
      </c>
      <c r="B37" t="s">
        <v>132</v>
      </c>
      <c r="C37" t="s">
        <v>203</v>
      </c>
      <c r="D37" t="s">
        <v>180</v>
      </c>
      <c r="E37" t="s">
        <v>207</v>
      </c>
      <c r="F37" s="10">
        <v>0</v>
      </c>
      <c r="G37">
        <v>1</v>
      </c>
      <c r="H37" t="s">
        <v>206</v>
      </c>
      <c r="I37">
        <v>0</v>
      </c>
      <c r="J37" t="s">
        <v>8</v>
      </c>
      <c r="K37" t="s">
        <v>8</v>
      </c>
      <c r="L37" t="s">
        <v>8</v>
      </c>
      <c r="M37" t="s">
        <v>8</v>
      </c>
      <c r="N37" t="s">
        <v>8</v>
      </c>
      <c r="O37">
        <v>0</v>
      </c>
      <c r="P37" s="1" t="s">
        <v>177</v>
      </c>
      <c r="Q37">
        <v>6</v>
      </c>
      <c r="R37">
        <v>6</v>
      </c>
      <c r="S37">
        <v>5</v>
      </c>
      <c r="T37">
        <v>1</v>
      </c>
      <c r="U37">
        <f t="shared" ref="U37" si="22" xml:space="preserve"> S37 + T37</f>
        <v>6</v>
      </c>
      <c r="V37">
        <v>1</v>
      </c>
      <c r="W37">
        <v>1</v>
      </c>
      <c r="X37">
        <v>16</v>
      </c>
      <c r="Y37" t="s">
        <v>100</v>
      </c>
      <c r="Z37">
        <v>8</v>
      </c>
      <c r="AA37" t="s">
        <v>102</v>
      </c>
      <c r="AB37" s="10" t="s">
        <v>8</v>
      </c>
      <c r="AC37" t="s">
        <v>8</v>
      </c>
      <c r="AD37" t="s">
        <v>8</v>
      </c>
      <c r="AE37">
        <f t="shared" si="13"/>
        <v>74549.706201272784</v>
      </c>
      <c r="AF37" s="1">
        <v>81920</v>
      </c>
      <c r="AG37">
        <v>81049.600000000006</v>
      </c>
      <c r="AH37">
        <v>79.150000000000006</v>
      </c>
      <c r="AI37" t="s">
        <v>111</v>
      </c>
      <c r="AJ37" s="10">
        <v>125</v>
      </c>
      <c r="AK37">
        <v>1169</v>
      </c>
      <c r="AL37">
        <v>414</v>
      </c>
      <c r="AM37" s="1">
        <v>96</v>
      </c>
      <c r="AN37">
        <v>784</v>
      </c>
      <c r="AO37">
        <v>384</v>
      </c>
      <c r="AP37" t="s">
        <v>50</v>
      </c>
      <c r="AQ37" s="1">
        <f t="shared" ref="AQ37" si="23" xml:space="preserve"> _xlfn.FLOOR.MATH((AJ37 - AM37) / 2)</f>
        <v>14</v>
      </c>
      <c r="AR37">
        <f t="shared" ref="AR37" si="24" xml:space="preserve"> _xlfn.FLOOR.MATH((AK37 - AN37) / 2)</f>
        <v>192</v>
      </c>
      <c r="AS37">
        <f t="shared" ref="AS37" si="25" xml:space="preserve"> _xlfn.FLOOR.MATH((AL37 - AO37) / 2)</f>
        <v>15</v>
      </c>
      <c r="AT37" t="s">
        <v>50</v>
      </c>
      <c r="AU37" s="10" t="s">
        <v>178</v>
      </c>
      <c r="AV37" t="s">
        <v>176</v>
      </c>
      <c r="AW37">
        <v>1</v>
      </c>
      <c r="AX37" t="s">
        <v>210</v>
      </c>
      <c r="AY37" t="s">
        <v>8</v>
      </c>
    </row>
    <row r="38" spans="1:51" x14ac:dyDescent="0.25">
      <c r="A38" t="s">
        <v>208</v>
      </c>
      <c r="B38" t="s">
        <v>132</v>
      </c>
      <c r="C38" t="s">
        <v>209</v>
      </c>
      <c r="D38" t="s">
        <v>180</v>
      </c>
      <c r="E38" t="s">
        <v>213</v>
      </c>
      <c r="F38" s="10">
        <v>0</v>
      </c>
      <c r="G38">
        <v>0</v>
      </c>
      <c r="H38" t="s">
        <v>8</v>
      </c>
      <c r="I38">
        <v>1</v>
      </c>
      <c r="J38" t="s">
        <v>214</v>
      </c>
      <c r="K38" t="s">
        <v>8</v>
      </c>
      <c r="L38" t="s">
        <v>8</v>
      </c>
      <c r="M38" t="s">
        <v>8</v>
      </c>
      <c r="N38" t="s">
        <v>8</v>
      </c>
      <c r="O38">
        <v>0</v>
      </c>
      <c r="P38" s="1" t="s">
        <v>177</v>
      </c>
      <c r="Q38">
        <v>6</v>
      </c>
      <c r="R38">
        <v>6</v>
      </c>
      <c r="S38">
        <v>5</v>
      </c>
      <c r="T38">
        <v>1</v>
      </c>
      <c r="U38">
        <f t="shared" ref="U38" si="26" xml:space="preserve"> S38 + T38</f>
        <v>6</v>
      </c>
      <c r="V38">
        <v>1</v>
      </c>
      <c r="W38">
        <v>1</v>
      </c>
      <c r="X38">
        <v>16</v>
      </c>
      <c r="Y38" t="s">
        <v>100</v>
      </c>
      <c r="Z38">
        <v>8</v>
      </c>
      <c r="AA38" t="s">
        <v>102</v>
      </c>
      <c r="AB38" s="10" t="s">
        <v>8</v>
      </c>
      <c r="AC38" t="s">
        <v>8</v>
      </c>
      <c r="AD38" t="s">
        <v>8</v>
      </c>
      <c r="AE38">
        <f t="shared" si="13"/>
        <v>74549.706201272784</v>
      </c>
      <c r="AF38" s="1">
        <v>81920</v>
      </c>
      <c r="AG38">
        <v>81049.600000000006</v>
      </c>
      <c r="AH38">
        <v>79.150000000000006</v>
      </c>
      <c r="AI38" t="s">
        <v>111</v>
      </c>
      <c r="AJ38" s="10">
        <v>125</v>
      </c>
      <c r="AK38">
        <v>1169</v>
      </c>
      <c r="AL38">
        <v>414</v>
      </c>
      <c r="AM38" s="1">
        <v>96</v>
      </c>
      <c r="AN38">
        <v>784</v>
      </c>
      <c r="AO38">
        <v>384</v>
      </c>
      <c r="AP38" t="s">
        <v>50</v>
      </c>
      <c r="AQ38" s="1">
        <f t="shared" ref="AQ38" si="27" xml:space="preserve"> _xlfn.FLOOR.MATH((AJ38 - AM38) / 2)</f>
        <v>14</v>
      </c>
      <c r="AR38">
        <f t="shared" ref="AR38" si="28" xml:space="preserve"> _xlfn.FLOOR.MATH((AK38 - AN38) / 2)</f>
        <v>192</v>
      </c>
      <c r="AS38">
        <f t="shared" ref="AS38" si="29" xml:space="preserve"> _xlfn.FLOOR.MATH((AL38 - AO38) / 2)</f>
        <v>15</v>
      </c>
      <c r="AT38" t="s">
        <v>50</v>
      </c>
      <c r="AU38" s="10" t="s">
        <v>178</v>
      </c>
      <c r="AV38" t="s">
        <v>176</v>
      </c>
      <c r="AW38">
        <v>0</v>
      </c>
      <c r="AX38" t="s">
        <v>8</v>
      </c>
      <c r="AY38" t="s">
        <v>8</v>
      </c>
    </row>
    <row r="39" spans="1:51" x14ac:dyDescent="0.25">
      <c r="A39" t="s">
        <v>211</v>
      </c>
      <c r="B39" t="s">
        <v>132</v>
      </c>
      <c r="C39" t="s">
        <v>212</v>
      </c>
      <c r="D39" t="s">
        <v>180</v>
      </c>
      <c r="E39" t="s">
        <v>213</v>
      </c>
      <c r="F39" s="10">
        <v>0</v>
      </c>
      <c r="G39">
        <v>0</v>
      </c>
      <c r="H39" t="s">
        <v>8</v>
      </c>
      <c r="I39">
        <v>1</v>
      </c>
      <c r="J39" t="s">
        <v>214</v>
      </c>
      <c r="K39" t="s">
        <v>8</v>
      </c>
      <c r="L39" t="s">
        <v>8</v>
      </c>
      <c r="M39" t="s">
        <v>8</v>
      </c>
      <c r="N39" t="s">
        <v>8</v>
      </c>
      <c r="O39">
        <v>0</v>
      </c>
      <c r="P39" s="1" t="s">
        <v>177</v>
      </c>
      <c r="Q39">
        <v>6</v>
      </c>
      <c r="R39">
        <v>6</v>
      </c>
      <c r="S39">
        <v>5</v>
      </c>
      <c r="T39">
        <v>1</v>
      </c>
      <c r="U39">
        <f t="shared" ref="U39" si="30" xml:space="preserve"> S39 + T39</f>
        <v>6</v>
      </c>
      <c r="V39">
        <v>1</v>
      </c>
      <c r="W39">
        <v>1</v>
      </c>
      <c r="X39">
        <v>16</v>
      </c>
      <c r="Y39" t="s">
        <v>100</v>
      </c>
      <c r="Z39">
        <v>8</v>
      </c>
      <c r="AA39" t="s">
        <v>102</v>
      </c>
      <c r="AB39" s="10" t="s">
        <v>8</v>
      </c>
      <c r="AC39" t="s">
        <v>8</v>
      </c>
      <c r="AD39" t="s">
        <v>8</v>
      </c>
      <c r="AE39">
        <f t="shared" si="13"/>
        <v>74549.706201272784</v>
      </c>
      <c r="AF39" s="1">
        <v>81920</v>
      </c>
      <c r="AG39">
        <v>81049.600000000006</v>
      </c>
      <c r="AH39">
        <v>79.150000000000006</v>
      </c>
      <c r="AI39" t="s">
        <v>111</v>
      </c>
      <c r="AJ39" s="10">
        <v>125</v>
      </c>
      <c r="AK39">
        <v>1169</v>
      </c>
      <c r="AL39">
        <v>414</v>
      </c>
      <c r="AM39" s="1">
        <v>96</v>
      </c>
      <c r="AN39">
        <v>784</v>
      </c>
      <c r="AO39">
        <v>384</v>
      </c>
      <c r="AP39" t="s">
        <v>50</v>
      </c>
      <c r="AQ39" s="1">
        <f t="shared" ref="AQ39" si="31" xml:space="preserve"> _xlfn.FLOOR.MATH((AJ39 - AM39) / 2)</f>
        <v>14</v>
      </c>
      <c r="AR39">
        <f t="shared" ref="AR39" si="32" xml:space="preserve"> _xlfn.FLOOR.MATH((AK39 - AN39) / 2)</f>
        <v>192</v>
      </c>
      <c r="AS39">
        <f t="shared" ref="AS39" si="33" xml:space="preserve"> _xlfn.FLOOR.MATH((AL39 - AO39) / 2)</f>
        <v>15</v>
      </c>
      <c r="AT39" t="s">
        <v>50</v>
      </c>
      <c r="AU39" s="10" t="s">
        <v>178</v>
      </c>
      <c r="AV39" t="s">
        <v>176</v>
      </c>
      <c r="AW39">
        <v>0</v>
      </c>
      <c r="AX39" t="s">
        <v>8</v>
      </c>
      <c r="AY39" t="s">
        <v>8</v>
      </c>
    </row>
    <row r="40" spans="1:51" x14ac:dyDescent="0.25">
      <c r="A40" t="s">
        <v>215</v>
      </c>
      <c r="B40" t="s">
        <v>132</v>
      </c>
      <c r="C40" t="s">
        <v>212</v>
      </c>
      <c r="D40" t="s">
        <v>180</v>
      </c>
      <c r="E40" t="s">
        <v>217</v>
      </c>
      <c r="F40" s="10">
        <v>0</v>
      </c>
      <c r="G40">
        <v>0</v>
      </c>
      <c r="H40" t="s">
        <v>8</v>
      </c>
      <c r="I40">
        <v>1</v>
      </c>
      <c r="J40" t="s">
        <v>214</v>
      </c>
      <c r="K40" t="s">
        <v>8</v>
      </c>
      <c r="L40" t="s">
        <v>8</v>
      </c>
      <c r="M40" t="s">
        <v>8</v>
      </c>
      <c r="N40" t="s">
        <v>8</v>
      </c>
      <c r="O40">
        <v>0</v>
      </c>
      <c r="P40" s="1" t="s">
        <v>177</v>
      </c>
      <c r="Q40">
        <v>6</v>
      </c>
      <c r="R40">
        <v>6</v>
      </c>
      <c r="S40">
        <v>5</v>
      </c>
      <c r="T40">
        <v>1</v>
      </c>
      <c r="U40">
        <f t="shared" ref="U40" si="34" xml:space="preserve"> S40 + T40</f>
        <v>6</v>
      </c>
      <c r="V40">
        <v>1</v>
      </c>
      <c r="W40">
        <v>1</v>
      </c>
      <c r="X40">
        <v>16</v>
      </c>
      <c r="Y40" t="s">
        <v>100</v>
      </c>
      <c r="Z40">
        <v>8</v>
      </c>
      <c r="AA40" t="s">
        <v>102</v>
      </c>
      <c r="AB40" s="10" t="s">
        <v>8</v>
      </c>
      <c r="AC40" t="s">
        <v>8</v>
      </c>
      <c r="AD40" t="s">
        <v>8</v>
      </c>
      <c r="AE40">
        <f t="shared" si="13"/>
        <v>74549.706201272784</v>
      </c>
      <c r="AF40" s="1">
        <v>81920</v>
      </c>
      <c r="AG40">
        <v>81049.600000000006</v>
      </c>
      <c r="AH40">
        <v>79.150000000000006</v>
      </c>
      <c r="AI40" t="s">
        <v>111</v>
      </c>
      <c r="AJ40" s="10">
        <v>125</v>
      </c>
      <c r="AK40">
        <v>1169</v>
      </c>
      <c r="AL40">
        <v>414</v>
      </c>
      <c r="AM40" s="1">
        <v>96</v>
      </c>
      <c r="AN40">
        <v>784</v>
      </c>
      <c r="AO40">
        <v>384</v>
      </c>
      <c r="AP40" t="s">
        <v>50</v>
      </c>
      <c r="AQ40" s="1">
        <f t="shared" ref="AQ40" si="35" xml:space="preserve"> _xlfn.FLOOR.MATH((AJ40 - AM40) / 2)</f>
        <v>14</v>
      </c>
      <c r="AR40">
        <f t="shared" ref="AR40" si="36" xml:space="preserve"> _xlfn.FLOOR.MATH((AK40 - AN40) / 2)</f>
        <v>192</v>
      </c>
      <c r="AS40">
        <f t="shared" ref="AS40" si="37" xml:space="preserve"> _xlfn.FLOOR.MATH((AL40 - AO40) / 2)</f>
        <v>15</v>
      </c>
      <c r="AT40" t="s">
        <v>50</v>
      </c>
      <c r="AU40" s="10" t="s">
        <v>178</v>
      </c>
      <c r="AV40" t="s">
        <v>176</v>
      </c>
      <c r="AW40">
        <v>0</v>
      </c>
      <c r="AX40" t="s">
        <v>8</v>
      </c>
      <c r="AY40" t="s">
        <v>8</v>
      </c>
    </row>
    <row r="41" spans="1:51" x14ac:dyDescent="0.25">
      <c r="A41" t="s">
        <v>216</v>
      </c>
      <c r="B41" t="s">
        <v>132</v>
      </c>
      <c r="C41" t="s">
        <v>212</v>
      </c>
      <c r="D41" t="s">
        <v>180</v>
      </c>
      <c r="E41" t="s">
        <v>219</v>
      </c>
      <c r="F41" s="10">
        <v>0</v>
      </c>
      <c r="G41">
        <v>0</v>
      </c>
      <c r="H41" t="s">
        <v>8</v>
      </c>
      <c r="I41">
        <v>1</v>
      </c>
      <c r="J41" t="s">
        <v>191</v>
      </c>
      <c r="K41" t="s">
        <v>8</v>
      </c>
      <c r="L41" t="s">
        <v>8</v>
      </c>
      <c r="M41" t="s">
        <v>8</v>
      </c>
      <c r="N41" t="s">
        <v>8</v>
      </c>
      <c r="O41">
        <v>0</v>
      </c>
      <c r="P41" s="1" t="s">
        <v>177</v>
      </c>
      <c r="Q41">
        <v>6</v>
      </c>
      <c r="R41" t="s">
        <v>8</v>
      </c>
      <c r="S41">
        <v>5</v>
      </c>
      <c r="T41">
        <v>1</v>
      </c>
      <c r="U41">
        <f t="shared" ref="U41" si="38" xml:space="preserve"> S41 + T41</f>
        <v>6</v>
      </c>
      <c r="V41">
        <v>1</v>
      </c>
      <c r="W41">
        <v>1</v>
      </c>
      <c r="X41">
        <v>16</v>
      </c>
      <c r="Y41" t="s">
        <v>100</v>
      </c>
      <c r="Z41">
        <v>8</v>
      </c>
      <c r="AA41" t="s">
        <v>102</v>
      </c>
      <c r="AB41" s="10" t="s">
        <v>8</v>
      </c>
      <c r="AC41" t="s">
        <v>8</v>
      </c>
      <c r="AD41" t="s">
        <v>8</v>
      </c>
      <c r="AE41">
        <f t="shared" si="13"/>
        <v>74549.706201272784</v>
      </c>
      <c r="AF41" s="1">
        <v>81920</v>
      </c>
      <c r="AG41">
        <v>81049.600000000006</v>
      </c>
      <c r="AH41">
        <v>79.150000000000006</v>
      </c>
      <c r="AI41" t="s">
        <v>111</v>
      </c>
      <c r="AJ41" s="10">
        <v>125</v>
      </c>
      <c r="AK41">
        <v>1169</v>
      </c>
      <c r="AL41">
        <v>414</v>
      </c>
      <c r="AM41" s="1">
        <v>96</v>
      </c>
      <c r="AN41">
        <v>784</v>
      </c>
      <c r="AO41">
        <v>384</v>
      </c>
      <c r="AP41" t="s">
        <v>50</v>
      </c>
      <c r="AQ41" s="1">
        <f t="shared" ref="AQ41" si="39" xml:space="preserve"> _xlfn.FLOOR.MATH((AJ41 - AM41) / 2)</f>
        <v>14</v>
      </c>
      <c r="AR41">
        <f t="shared" ref="AR41" si="40" xml:space="preserve"> _xlfn.FLOOR.MATH((AK41 - AN41) / 2)</f>
        <v>192</v>
      </c>
      <c r="AS41">
        <f t="shared" ref="AS41" si="41" xml:space="preserve"> _xlfn.FLOOR.MATH((AL41 - AO41) / 2)</f>
        <v>15</v>
      </c>
      <c r="AT41" t="s">
        <v>50</v>
      </c>
      <c r="AU41" s="10" t="s">
        <v>178</v>
      </c>
      <c r="AV41" t="s">
        <v>176</v>
      </c>
      <c r="AW41">
        <v>1</v>
      </c>
      <c r="AX41" t="s">
        <v>220</v>
      </c>
      <c r="AY41" t="s">
        <v>8</v>
      </c>
    </row>
    <row r="42" spans="1:51" x14ac:dyDescent="0.25">
      <c r="A42" t="s">
        <v>218</v>
      </c>
      <c r="B42" t="s">
        <v>132</v>
      </c>
      <c r="C42" t="s">
        <v>212</v>
      </c>
      <c r="D42" t="s">
        <v>180</v>
      </c>
      <c r="E42" t="s">
        <v>213</v>
      </c>
      <c r="F42" s="10">
        <v>0</v>
      </c>
      <c r="G42">
        <v>0</v>
      </c>
      <c r="H42" t="s">
        <v>8</v>
      </c>
      <c r="I42">
        <v>1</v>
      </c>
      <c r="J42" t="s">
        <v>214</v>
      </c>
      <c r="K42" t="s">
        <v>8</v>
      </c>
      <c r="L42" t="s">
        <v>8</v>
      </c>
      <c r="M42" t="s">
        <v>8</v>
      </c>
      <c r="N42" t="s">
        <v>8</v>
      </c>
      <c r="O42">
        <v>0</v>
      </c>
      <c r="P42" s="1" t="s">
        <v>177</v>
      </c>
      <c r="Q42">
        <v>6</v>
      </c>
      <c r="R42">
        <v>6</v>
      </c>
      <c r="S42">
        <v>5</v>
      </c>
      <c r="T42">
        <v>1</v>
      </c>
      <c r="U42">
        <f t="shared" ref="U42" si="42" xml:space="preserve"> S42 + T42</f>
        <v>6</v>
      </c>
      <c r="V42">
        <v>1</v>
      </c>
      <c r="W42">
        <v>1</v>
      </c>
      <c r="X42">
        <v>16</v>
      </c>
      <c r="Y42" t="s">
        <v>100</v>
      </c>
      <c r="Z42">
        <v>8</v>
      </c>
      <c r="AA42" t="s">
        <v>102</v>
      </c>
      <c r="AB42" s="10" t="s">
        <v>8</v>
      </c>
      <c r="AC42" t="s">
        <v>8</v>
      </c>
      <c r="AD42" t="s">
        <v>8</v>
      </c>
      <c r="AE42">
        <f t="shared" si="13"/>
        <v>74549.706201272784</v>
      </c>
      <c r="AF42" s="1">
        <v>81920</v>
      </c>
      <c r="AG42">
        <v>81049.600000000006</v>
      </c>
      <c r="AH42">
        <v>79.150000000000006</v>
      </c>
      <c r="AI42" t="s">
        <v>111</v>
      </c>
      <c r="AJ42" s="10">
        <v>125</v>
      </c>
      <c r="AK42">
        <v>1169</v>
      </c>
      <c r="AL42">
        <v>414</v>
      </c>
      <c r="AM42" s="1">
        <v>96</v>
      </c>
      <c r="AN42">
        <v>784</v>
      </c>
      <c r="AO42">
        <v>384</v>
      </c>
      <c r="AP42" t="s">
        <v>50</v>
      </c>
      <c r="AQ42" s="1">
        <f t="shared" ref="AQ42" si="43" xml:space="preserve"> _xlfn.FLOOR.MATH((AJ42 - AM42) / 2)</f>
        <v>14</v>
      </c>
      <c r="AR42">
        <f t="shared" ref="AR42" si="44" xml:space="preserve"> _xlfn.FLOOR.MATH((AK42 - AN42) / 2)</f>
        <v>192</v>
      </c>
      <c r="AS42">
        <f t="shared" ref="AS42" si="45" xml:space="preserve"> _xlfn.FLOOR.MATH((AL42 - AO42) / 2)</f>
        <v>15</v>
      </c>
      <c r="AT42" t="s">
        <v>50</v>
      </c>
      <c r="AU42" s="10" t="s">
        <v>178</v>
      </c>
      <c r="AV42" t="s">
        <v>176</v>
      </c>
      <c r="AW42">
        <v>0</v>
      </c>
      <c r="AX42" t="s">
        <v>8</v>
      </c>
      <c r="AY42" t="s">
        <v>8</v>
      </c>
    </row>
    <row r="43" spans="1:51" x14ac:dyDescent="0.25">
      <c r="A43" t="s">
        <v>221</v>
      </c>
      <c r="B43" t="s">
        <v>132</v>
      </c>
      <c r="C43" t="s">
        <v>212</v>
      </c>
      <c r="D43" t="s">
        <v>180</v>
      </c>
      <c r="E43" t="s">
        <v>213</v>
      </c>
      <c r="F43" s="10">
        <v>0</v>
      </c>
      <c r="G43">
        <v>0</v>
      </c>
      <c r="H43" t="s">
        <v>8</v>
      </c>
      <c r="I43">
        <v>1</v>
      </c>
      <c r="J43" t="s">
        <v>214</v>
      </c>
      <c r="K43" t="s">
        <v>8</v>
      </c>
      <c r="L43" t="s">
        <v>8</v>
      </c>
      <c r="M43" t="s">
        <v>8</v>
      </c>
      <c r="N43" t="s">
        <v>8</v>
      </c>
      <c r="O43">
        <v>0</v>
      </c>
      <c r="P43" s="1" t="s">
        <v>177</v>
      </c>
      <c r="Q43">
        <v>6</v>
      </c>
      <c r="R43">
        <v>6</v>
      </c>
      <c r="S43">
        <v>5</v>
      </c>
      <c r="T43">
        <v>1</v>
      </c>
      <c r="U43">
        <f t="shared" ref="U43" si="46" xml:space="preserve"> S43 + T43</f>
        <v>6</v>
      </c>
      <c r="V43">
        <v>1</v>
      </c>
      <c r="W43">
        <v>1</v>
      </c>
      <c r="X43">
        <v>16</v>
      </c>
      <c r="Y43" t="s">
        <v>100</v>
      </c>
      <c r="Z43">
        <v>8</v>
      </c>
      <c r="AA43" t="s">
        <v>102</v>
      </c>
      <c r="AB43" s="10" t="s">
        <v>8</v>
      </c>
      <c r="AC43" t="s">
        <v>8</v>
      </c>
      <c r="AD43" t="s">
        <v>8</v>
      </c>
      <c r="AE43">
        <f t="shared" ref="AE43" si="47" xml:space="preserve"> 1508.06553301511 + 0.00210606006752809 * (AM43*AN43*AO43) / 5 * U43</f>
        <v>74549.706201272784</v>
      </c>
      <c r="AF43" s="1">
        <v>81920</v>
      </c>
      <c r="AG43">
        <v>81049.600000000006</v>
      </c>
      <c r="AH43">
        <v>79.150000000000006</v>
      </c>
      <c r="AI43" t="s">
        <v>111</v>
      </c>
      <c r="AJ43" s="10">
        <v>125</v>
      </c>
      <c r="AK43">
        <v>1169</v>
      </c>
      <c r="AL43">
        <v>414</v>
      </c>
      <c r="AM43" s="1">
        <v>96</v>
      </c>
      <c r="AN43">
        <v>784</v>
      </c>
      <c r="AO43">
        <v>384</v>
      </c>
      <c r="AP43" t="s">
        <v>50</v>
      </c>
      <c r="AQ43" s="1">
        <f t="shared" ref="AQ43" si="48" xml:space="preserve"> _xlfn.FLOOR.MATH((AJ43 - AM43) / 2)</f>
        <v>14</v>
      </c>
      <c r="AR43">
        <f t="shared" ref="AR43" si="49" xml:space="preserve"> _xlfn.FLOOR.MATH((AK43 - AN43) / 2)</f>
        <v>192</v>
      </c>
      <c r="AS43">
        <f t="shared" ref="AS43" si="50" xml:space="preserve"> _xlfn.FLOOR.MATH((AL43 - AO43) / 2)</f>
        <v>15</v>
      </c>
      <c r="AT43" t="s">
        <v>50</v>
      </c>
      <c r="AU43" s="10" t="s">
        <v>178</v>
      </c>
      <c r="AV43" t="s">
        <v>176</v>
      </c>
      <c r="AW43">
        <v>0</v>
      </c>
      <c r="AX43" t="s">
        <v>8</v>
      </c>
      <c r="AY43" t="s">
        <v>8</v>
      </c>
    </row>
    <row r="44" spans="1:51" x14ac:dyDescent="0.25">
      <c r="A44" t="s">
        <v>222</v>
      </c>
      <c r="B44" t="s">
        <v>132</v>
      </c>
      <c r="C44" t="s">
        <v>212</v>
      </c>
      <c r="D44" t="s">
        <v>180</v>
      </c>
      <c r="E44" t="s">
        <v>223</v>
      </c>
      <c r="F44" s="10">
        <v>1</v>
      </c>
      <c r="G44">
        <v>0</v>
      </c>
      <c r="H44" t="s">
        <v>8</v>
      </c>
      <c r="I44">
        <v>0</v>
      </c>
      <c r="J44" t="s">
        <v>8</v>
      </c>
      <c r="K44" t="s">
        <v>130</v>
      </c>
      <c r="L44" t="s">
        <v>130</v>
      </c>
      <c r="M44" t="s">
        <v>130</v>
      </c>
      <c r="N44" t="s">
        <v>130</v>
      </c>
      <c r="O44" t="s">
        <v>130</v>
      </c>
      <c r="P44" s="1" t="s">
        <v>177</v>
      </c>
      <c r="Q44">
        <v>6</v>
      </c>
      <c r="R44">
        <v>6</v>
      </c>
      <c r="S44">
        <v>5</v>
      </c>
      <c r="T44">
        <v>1</v>
      </c>
      <c r="U44">
        <f t="shared" ref="U44" si="51" xml:space="preserve"> S44 + T44</f>
        <v>6</v>
      </c>
      <c r="V44">
        <v>1</v>
      </c>
      <c r="W44">
        <v>1</v>
      </c>
      <c r="X44">
        <v>16</v>
      </c>
      <c r="Y44" t="s">
        <v>100</v>
      </c>
      <c r="Z44">
        <v>8</v>
      </c>
      <c r="AA44" t="s">
        <v>102</v>
      </c>
      <c r="AB44" s="10">
        <v>74967</v>
      </c>
      <c r="AC44" t="s">
        <v>8</v>
      </c>
      <c r="AD44" t="s">
        <v>8</v>
      </c>
      <c r="AE44">
        <f t="shared" si="13"/>
        <v>74549.706201272784</v>
      </c>
      <c r="AF44" s="1">
        <v>81920</v>
      </c>
      <c r="AG44">
        <v>81049.600000000006</v>
      </c>
      <c r="AH44">
        <v>79.150000000000006</v>
      </c>
      <c r="AI44" t="s">
        <v>111</v>
      </c>
      <c r="AJ44" s="10">
        <v>125</v>
      </c>
      <c r="AK44">
        <v>1169</v>
      </c>
      <c r="AL44">
        <v>414</v>
      </c>
      <c r="AM44" s="1">
        <v>96</v>
      </c>
      <c r="AN44">
        <v>784</v>
      </c>
      <c r="AO44">
        <v>384</v>
      </c>
      <c r="AP44" t="s">
        <v>50</v>
      </c>
      <c r="AQ44" s="1">
        <f t="shared" ref="AQ44" si="52" xml:space="preserve"> _xlfn.FLOOR.MATH((AJ44 - AM44) / 2)</f>
        <v>14</v>
      </c>
      <c r="AR44">
        <f t="shared" ref="AR44" si="53" xml:space="preserve"> _xlfn.FLOOR.MATH((AK44 - AN44) / 2)</f>
        <v>192</v>
      </c>
      <c r="AS44">
        <f t="shared" ref="AS44" si="54" xml:space="preserve"> _xlfn.FLOOR.MATH((AL44 - AO44) / 2)</f>
        <v>15</v>
      </c>
      <c r="AT44" t="s">
        <v>50</v>
      </c>
      <c r="AU44" s="10" t="s">
        <v>178</v>
      </c>
      <c r="AV44" t="s">
        <v>176</v>
      </c>
      <c r="AW44" t="s">
        <v>130</v>
      </c>
      <c r="AX44" t="s">
        <v>130</v>
      </c>
      <c r="AY44" t="s">
        <v>130</v>
      </c>
    </row>
    <row r="45" spans="1:51" x14ac:dyDescent="0.25">
      <c r="A45" t="s">
        <v>224</v>
      </c>
      <c r="B45" t="s">
        <v>132</v>
      </c>
      <c r="C45" t="s">
        <v>227</v>
      </c>
      <c r="D45" t="s">
        <v>225</v>
      </c>
      <c r="E45" t="s">
        <v>130</v>
      </c>
      <c r="F45" s="10" t="s">
        <v>130</v>
      </c>
      <c r="G45" t="s">
        <v>130</v>
      </c>
      <c r="H45" t="s">
        <v>130</v>
      </c>
      <c r="I45" t="s">
        <v>130</v>
      </c>
      <c r="J45" t="s">
        <v>130</v>
      </c>
      <c r="K45" t="s">
        <v>130</v>
      </c>
      <c r="L45" t="s">
        <v>130</v>
      </c>
      <c r="M45" t="s">
        <v>130</v>
      </c>
      <c r="N45" t="s">
        <v>130</v>
      </c>
      <c r="O45" t="s">
        <v>130</v>
      </c>
      <c r="P45" s="1" t="s">
        <v>177</v>
      </c>
      <c r="Q45">
        <v>6</v>
      </c>
      <c r="R45">
        <v>6</v>
      </c>
      <c r="S45">
        <v>5</v>
      </c>
      <c r="T45">
        <v>1</v>
      </c>
      <c r="U45">
        <f t="shared" ref="U45" si="55" xml:space="preserve"> S45 + T45</f>
        <v>6</v>
      </c>
      <c r="V45">
        <v>1</v>
      </c>
      <c r="W45">
        <v>1</v>
      </c>
      <c r="X45">
        <v>16</v>
      </c>
      <c r="Y45" t="s">
        <v>100</v>
      </c>
      <c r="Z45">
        <v>8</v>
      </c>
      <c r="AA45" t="s">
        <v>102</v>
      </c>
      <c r="AB45" s="10">
        <v>74967</v>
      </c>
      <c r="AC45" t="s">
        <v>8</v>
      </c>
      <c r="AD45" t="s">
        <v>8</v>
      </c>
      <c r="AE45">
        <f t="shared" ref="AE45" si="56" xml:space="preserve"> 1508.06553301511 + 0.00210606006752809 * (AM45*AN45*AO45) / 5 * U45</f>
        <v>74549.706201272784</v>
      </c>
      <c r="AF45" s="1">
        <v>81920</v>
      </c>
      <c r="AG45">
        <v>81049.600000000006</v>
      </c>
      <c r="AH45">
        <v>79.150000000000006</v>
      </c>
      <c r="AI45" t="s">
        <v>111</v>
      </c>
      <c r="AJ45" s="10">
        <v>125</v>
      </c>
      <c r="AK45">
        <v>1169</v>
      </c>
      <c r="AL45">
        <v>414</v>
      </c>
      <c r="AM45" s="1">
        <v>96</v>
      </c>
      <c r="AN45">
        <v>784</v>
      </c>
      <c r="AO45">
        <v>384</v>
      </c>
      <c r="AP45" t="s">
        <v>50</v>
      </c>
      <c r="AQ45" s="1">
        <f t="shared" ref="AQ45" si="57" xml:space="preserve"> _xlfn.FLOOR.MATH((AJ45 - AM45) / 2)</f>
        <v>14</v>
      </c>
      <c r="AR45">
        <f t="shared" ref="AR45" si="58" xml:space="preserve"> _xlfn.FLOOR.MATH((AK45 - AN45) / 2)</f>
        <v>192</v>
      </c>
      <c r="AS45">
        <f t="shared" ref="AS45" si="59" xml:space="preserve"> _xlfn.FLOOR.MATH((AL45 - AO45) / 2)</f>
        <v>15</v>
      </c>
      <c r="AT45" t="s">
        <v>50</v>
      </c>
      <c r="AU45" s="10" t="s">
        <v>178</v>
      </c>
      <c r="AV45" t="s">
        <v>176</v>
      </c>
      <c r="AW45" t="s">
        <v>130</v>
      </c>
      <c r="AX45" t="s">
        <v>130</v>
      </c>
      <c r="AY45" t="s">
        <v>130</v>
      </c>
    </row>
    <row r="46" spans="1:51" x14ac:dyDescent="0.25">
      <c r="A46" t="s">
        <v>226</v>
      </c>
      <c r="B46" t="s">
        <v>132</v>
      </c>
      <c r="C46" t="s">
        <v>130</v>
      </c>
      <c r="D46" t="s">
        <v>130</v>
      </c>
      <c r="E46" t="s">
        <v>130</v>
      </c>
      <c r="F46" s="10" t="s">
        <v>130</v>
      </c>
      <c r="G46" t="s">
        <v>130</v>
      </c>
      <c r="H46" t="s">
        <v>130</v>
      </c>
      <c r="I46" t="s">
        <v>130</v>
      </c>
      <c r="J46" t="s">
        <v>130</v>
      </c>
      <c r="K46" t="s">
        <v>130</v>
      </c>
      <c r="L46" t="s">
        <v>130</v>
      </c>
      <c r="M46" t="s">
        <v>130</v>
      </c>
      <c r="N46" t="s">
        <v>130</v>
      </c>
      <c r="O46" t="s">
        <v>130</v>
      </c>
      <c r="P46" s="1" t="s">
        <v>177</v>
      </c>
      <c r="Q46">
        <v>6</v>
      </c>
      <c r="R46">
        <v>6</v>
      </c>
      <c r="S46">
        <v>5</v>
      </c>
      <c r="T46">
        <v>1</v>
      </c>
      <c r="U46">
        <f t="shared" ref="U46" si="60" xml:space="preserve"> S46 + T46</f>
        <v>6</v>
      </c>
      <c r="V46">
        <v>1</v>
      </c>
      <c r="W46">
        <v>1</v>
      </c>
      <c r="X46">
        <v>16</v>
      </c>
      <c r="Y46" t="s">
        <v>100</v>
      </c>
      <c r="Z46">
        <v>8</v>
      </c>
      <c r="AA46" t="s">
        <v>102</v>
      </c>
      <c r="AB46" s="10">
        <v>74967</v>
      </c>
      <c r="AC46" t="s">
        <v>8</v>
      </c>
      <c r="AD46" t="s">
        <v>8</v>
      </c>
      <c r="AE46">
        <f t="shared" ref="AE46" si="61" xml:space="preserve"> 1508.06553301511 + 0.00210606006752809 * (AM46*AN46*AO46) / 5 * U46</f>
        <v>74549.706201272784</v>
      </c>
      <c r="AF46" s="1">
        <v>81920</v>
      </c>
      <c r="AG46">
        <v>81049.600000000006</v>
      </c>
      <c r="AH46">
        <v>79.150000000000006</v>
      </c>
      <c r="AI46" t="s">
        <v>111</v>
      </c>
      <c r="AJ46" s="10">
        <v>125</v>
      </c>
      <c r="AK46">
        <v>1169</v>
      </c>
      <c r="AL46">
        <v>414</v>
      </c>
      <c r="AM46" s="1">
        <v>96</v>
      </c>
      <c r="AN46">
        <v>784</v>
      </c>
      <c r="AO46">
        <v>384</v>
      </c>
      <c r="AP46" t="s">
        <v>50</v>
      </c>
      <c r="AQ46" s="1">
        <f t="shared" ref="AQ46" si="62" xml:space="preserve"> _xlfn.FLOOR.MATH((AJ46 - AM46) / 2)</f>
        <v>14</v>
      </c>
      <c r="AR46">
        <f t="shared" ref="AR46" si="63" xml:space="preserve"> _xlfn.FLOOR.MATH((AK46 - AN46) / 2)</f>
        <v>192</v>
      </c>
      <c r="AS46">
        <f t="shared" ref="AS46" si="64" xml:space="preserve"> _xlfn.FLOOR.MATH((AL46 - AO46) / 2)</f>
        <v>15</v>
      </c>
      <c r="AT46" t="s">
        <v>50</v>
      </c>
      <c r="AU46" s="10" t="s">
        <v>178</v>
      </c>
      <c r="AV46" t="s">
        <v>176</v>
      </c>
      <c r="AW46" t="s">
        <v>130</v>
      </c>
      <c r="AX46" t="s">
        <v>130</v>
      </c>
      <c r="AY46" t="s">
        <v>130</v>
      </c>
    </row>
    <row r="48" spans="1:51" x14ac:dyDescent="0.25">
      <c r="B48" t="s">
        <v>132</v>
      </c>
      <c r="C48" t="s">
        <v>181</v>
      </c>
      <c r="D48" t="s">
        <v>182</v>
      </c>
      <c r="E48" t="s">
        <v>130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2023-09-11T09:04:48Z</dcterms:modified>
</cp:coreProperties>
</file>