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popsicle_cell\Documents\cloud\"/>
    </mc:Choice>
  </mc:AlternateContent>
  <xr:revisionPtr revIDLastSave="0" documentId="13_ncr:1_{7B1666CD-7084-4EFD-8A42-1053998F55BE}" xr6:coauthVersionLast="47" xr6:coauthVersionMax="47" xr10:uidLastSave="{00000000-0000-0000-0000-000000000000}"/>
  <bookViews>
    <workbookView xWindow="-108" yWindow="-108" windowWidth="23256" windowHeight="12720" tabRatio="13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Z248" i="1" l="1"/>
  <c r="BD248" i="1" s="1"/>
  <c r="AY248" i="1"/>
  <c r="BC248" i="1" s="1"/>
  <c r="AX248" i="1"/>
  <c r="BB248" i="1" s="1"/>
  <c r="AN248" i="1"/>
  <c r="AE248" i="1"/>
  <c r="AO248" i="1" s="1"/>
  <c r="AC248" i="1"/>
  <c r="BC247" i="1"/>
  <c r="AZ247" i="1"/>
  <c r="BD247" i="1" s="1"/>
  <c r="AY247" i="1"/>
  <c r="AX247" i="1"/>
  <c r="BB247" i="1" s="1"/>
  <c r="AO247" i="1"/>
  <c r="AN247" i="1"/>
  <c r="AE247" i="1"/>
  <c r="AC247" i="1"/>
  <c r="BC246" i="1"/>
  <c r="AZ246" i="1"/>
  <c r="BD246" i="1" s="1"/>
  <c r="AY246" i="1"/>
  <c r="AX246" i="1"/>
  <c r="BB246" i="1" s="1"/>
  <c r="AN246" i="1"/>
  <c r="AE246" i="1"/>
  <c r="AO246" i="1" s="1"/>
  <c r="AC246" i="1"/>
  <c r="BC245" i="1"/>
  <c r="AZ245" i="1"/>
  <c r="BD245" i="1" s="1"/>
  <c r="AY245" i="1"/>
  <c r="AX245" i="1"/>
  <c r="BB245" i="1" s="1"/>
  <c r="AO245" i="1"/>
  <c r="AN245" i="1"/>
  <c r="AE245" i="1"/>
  <c r="AC245" i="1"/>
  <c r="AZ244" i="1"/>
  <c r="BD244" i="1" s="1"/>
  <c r="AY244" i="1"/>
  <c r="BC244" i="1" s="1"/>
  <c r="AX244" i="1"/>
  <c r="BB244" i="1" s="1"/>
  <c r="AN244" i="1"/>
  <c r="AE244" i="1"/>
  <c r="AO244" i="1" s="1"/>
  <c r="AC244" i="1"/>
  <c r="BC243" i="1"/>
  <c r="AZ243" i="1"/>
  <c r="BD243" i="1" s="1"/>
  <c r="AY243" i="1"/>
  <c r="AX243" i="1"/>
  <c r="BB243" i="1" s="1"/>
  <c r="AO243" i="1"/>
  <c r="AN243" i="1"/>
  <c r="AE243" i="1"/>
  <c r="AC243" i="1"/>
  <c r="AZ242" i="1"/>
  <c r="BD242" i="1" s="1"/>
  <c r="AY242" i="1"/>
  <c r="BC242" i="1" s="1"/>
  <c r="AX242" i="1"/>
  <c r="BB242" i="1" s="1"/>
  <c r="AN242" i="1"/>
  <c r="AE242" i="1"/>
  <c r="AO242" i="1" s="1"/>
  <c r="AC242" i="1"/>
  <c r="BC241" i="1"/>
  <c r="AZ241" i="1"/>
  <c r="BD241" i="1" s="1"/>
  <c r="AY241" i="1"/>
  <c r="AX241" i="1"/>
  <c r="BB241" i="1" s="1"/>
  <c r="AO241" i="1"/>
  <c r="AN241" i="1"/>
  <c r="AE241" i="1"/>
  <c r="AC241" i="1"/>
  <c r="BB249" i="1"/>
  <c r="AZ249" i="1"/>
  <c r="BD249" i="1" s="1"/>
  <c r="AY249" i="1"/>
  <c r="BC249" i="1" s="1"/>
  <c r="AX249" i="1"/>
  <c r="AN249" i="1"/>
  <c r="AE249" i="1"/>
  <c r="AO249" i="1" s="1"/>
  <c r="AC249" i="1"/>
  <c r="AZ240" i="1"/>
  <c r="BD240" i="1" s="1"/>
  <c r="AY240" i="1"/>
  <c r="BC240" i="1" s="1"/>
  <c r="AX240" i="1"/>
  <c r="BB240" i="1" s="1"/>
  <c r="AN240" i="1"/>
  <c r="AE240" i="1"/>
  <c r="AO240" i="1" s="1"/>
  <c r="AC240" i="1"/>
  <c r="BC239" i="1"/>
  <c r="AZ239" i="1"/>
  <c r="BD239" i="1" s="1"/>
  <c r="AY239" i="1"/>
  <c r="AX239" i="1"/>
  <c r="BB239" i="1" s="1"/>
  <c r="AN239" i="1"/>
  <c r="AC239" i="1"/>
  <c r="AE239" i="1" s="1"/>
  <c r="AO239" i="1" s="1"/>
  <c r="BC238" i="1"/>
  <c r="AZ238" i="1"/>
  <c r="BD238" i="1" s="1"/>
  <c r="AY238" i="1"/>
  <c r="AX238" i="1"/>
  <c r="BB238" i="1" s="1"/>
  <c r="AN238" i="1"/>
  <c r="AC238" i="1"/>
  <c r="AE238" i="1" s="1"/>
  <c r="AO238" i="1" s="1"/>
  <c r="BC237" i="1"/>
  <c r="AZ237" i="1"/>
  <c r="BD237" i="1" s="1"/>
  <c r="AY237" i="1"/>
  <c r="AX237" i="1"/>
  <c r="BB237" i="1" s="1"/>
  <c r="AN237" i="1"/>
  <c r="AC237" i="1"/>
  <c r="AE237" i="1" s="1"/>
  <c r="AO237" i="1" s="1"/>
  <c r="BC236" i="1"/>
  <c r="AZ236" i="1"/>
  <c r="BD236" i="1" s="1"/>
  <c r="AY236" i="1"/>
  <c r="AX236" i="1"/>
  <c r="BB236" i="1" s="1"/>
  <c r="AN236" i="1"/>
  <c r="AC236" i="1"/>
  <c r="AE236" i="1" s="1"/>
  <c r="AO236" i="1" s="1"/>
  <c r="BC235" i="1"/>
  <c r="AZ235" i="1"/>
  <c r="BD235" i="1" s="1"/>
  <c r="AY235" i="1"/>
  <c r="AX235" i="1"/>
  <c r="BB235" i="1" s="1"/>
  <c r="AN235" i="1"/>
  <c r="AC235" i="1"/>
  <c r="AE235" i="1" s="1"/>
  <c r="AO235" i="1" s="1"/>
  <c r="BC234" i="1"/>
  <c r="AZ234" i="1"/>
  <c r="BD234" i="1" s="1"/>
  <c r="AY234" i="1"/>
  <c r="AX234" i="1"/>
  <c r="BB234" i="1" s="1"/>
  <c r="AN234" i="1"/>
  <c r="AC234" i="1"/>
  <c r="AE234" i="1" s="1"/>
  <c r="AO234" i="1" s="1"/>
  <c r="BC233" i="1"/>
  <c r="AZ233" i="1"/>
  <c r="BD233" i="1" s="1"/>
  <c r="AY233" i="1"/>
  <c r="AX233" i="1"/>
  <c r="BB233" i="1" s="1"/>
  <c r="AN233" i="1"/>
  <c r="AC233" i="1"/>
  <c r="AE233" i="1" s="1"/>
  <c r="AO233" i="1" s="1"/>
  <c r="AZ228" i="1"/>
  <c r="BD228" i="1" s="1"/>
  <c r="AY228" i="1"/>
  <c r="BC228" i="1" s="1"/>
  <c r="AX228" i="1"/>
  <c r="BB228" i="1" s="1"/>
  <c r="AN228" i="1"/>
  <c r="AC228" i="1"/>
  <c r="AE228" i="1" s="1"/>
  <c r="AO228" i="1" s="1"/>
  <c r="AZ227" i="1"/>
  <c r="BD227" i="1" s="1"/>
  <c r="AY227" i="1"/>
  <c r="BC227" i="1" s="1"/>
  <c r="AX227" i="1"/>
  <c r="BB227" i="1" s="1"/>
  <c r="AN227" i="1"/>
  <c r="AC227" i="1"/>
  <c r="AE227" i="1" s="1"/>
  <c r="AO227" i="1" s="1"/>
  <c r="AZ232" i="1"/>
  <c r="BD232" i="1" s="1"/>
  <c r="AY232" i="1"/>
  <c r="BC232" i="1" s="1"/>
  <c r="AX232" i="1"/>
  <c r="BB232" i="1" s="1"/>
  <c r="AN232" i="1"/>
  <c r="AC232" i="1"/>
  <c r="AE232" i="1" s="1"/>
  <c r="AO232" i="1" s="1"/>
  <c r="AZ231" i="1"/>
  <c r="BD231" i="1" s="1"/>
  <c r="AY231" i="1"/>
  <c r="BC231" i="1" s="1"/>
  <c r="AX231" i="1"/>
  <c r="BB231" i="1" s="1"/>
  <c r="AN231" i="1"/>
  <c r="AC231" i="1"/>
  <c r="AE231" i="1" s="1"/>
  <c r="AO231" i="1" s="1"/>
  <c r="AZ230" i="1"/>
  <c r="BD230" i="1" s="1"/>
  <c r="AY230" i="1"/>
  <c r="BC230" i="1" s="1"/>
  <c r="AX230" i="1"/>
  <c r="BB230" i="1" s="1"/>
  <c r="AN230" i="1"/>
  <c r="AC230" i="1"/>
  <c r="AE230" i="1" s="1"/>
  <c r="AO230" i="1" s="1"/>
  <c r="AZ229" i="1"/>
  <c r="BD229" i="1" s="1"/>
  <c r="AY229" i="1"/>
  <c r="BC229" i="1" s="1"/>
  <c r="AX229" i="1"/>
  <c r="BB229" i="1" s="1"/>
  <c r="AN229" i="1"/>
  <c r="AC229" i="1"/>
  <c r="AE229" i="1" s="1"/>
  <c r="AO229" i="1" s="1"/>
  <c r="AZ226" i="1"/>
  <c r="BD226" i="1" s="1"/>
  <c r="AY226" i="1"/>
  <c r="AX226" i="1"/>
  <c r="BB226" i="1" s="1"/>
  <c r="AZ225" i="1"/>
  <c r="AY225" i="1"/>
  <c r="BC225" i="1" s="1"/>
  <c r="AX225" i="1"/>
  <c r="AN225" i="1"/>
  <c r="AE224" i="1"/>
  <c r="AC226" i="1"/>
  <c r="AE226" i="1" s="1"/>
  <c r="AO226" i="1" s="1"/>
  <c r="AC225" i="1"/>
  <c r="AE225" i="1" s="1"/>
  <c r="AO225" i="1" s="1"/>
  <c r="BC226" i="1"/>
  <c r="AN226" i="1"/>
  <c r="AC224" i="1"/>
  <c r="AO224" i="1"/>
  <c r="AZ224" i="1"/>
  <c r="BD224" i="1" s="1"/>
  <c r="AY224" i="1"/>
  <c r="BC224" i="1" s="1"/>
  <c r="AX224" i="1"/>
  <c r="BB224" i="1" s="1"/>
  <c r="AN224" i="1"/>
  <c r="AZ223" i="1"/>
  <c r="BD223" i="1" s="1"/>
  <c r="AY223" i="1"/>
  <c r="BC223" i="1" s="1"/>
  <c r="AX223" i="1"/>
  <c r="BB223" i="1" s="1"/>
  <c r="AN223" i="1"/>
  <c r="AE223" i="1"/>
  <c r="AO223" i="1" s="1"/>
  <c r="AC223" i="1"/>
  <c r="BD225" i="1"/>
  <c r="BB225" i="1"/>
  <c r="AX222" i="1" l="1"/>
  <c r="BB222" i="1" s="1"/>
  <c r="AY222" i="1"/>
  <c r="BC222" i="1" s="1"/>
  <c r="AZ222" i="1"/>
  <c r="BD222" i="1" s="1"/>
  <c r="AZ221" i="1"/>
  <c r="BD221" i="1" s="1"/>
  <c r="AY221" i="1"/>
  <c r="BC221" i="1" s="1"/>
  <c r="AX221" i="1"/>
  <c r="BB221" i="1" s="1"/>
  <c r="AE222" i="1"/>
  <c r="AO222" i="1" s="1"/>
  <c r="AE221" i="1"/>
  <c r="AO221" i="1" s="1"/>
  <c r="AC222" i="1"/>
  <c r="AC221" i="1"/>
  <c r="AN222" i="1"/>
  <c r="AZ220" i="1"/>
  <c r="AY220" i="1"/>
  <c r="AX220" i="1"/>
  <c r="AC220" i="1"/>
  <c r="AE220" i="1" s="1"/>
  <c r="AO220" i="1" s="1"/>
  <c r="AN221" i="1"/>
  <c r="AO219" i="1"/>
  <c r="AZ219" i="1"/>
  <c r="BD219" i="1" s="1"/>
  <c r="AY219" i="1"/>
  <c r="BC219" i="1" s="1"/>
  <c r="AX219" i="1"/>
  <c r="BB219" i="1" s="1"/>
  <c r="AN220" i="1"/>
  <c r="BD218" i="1"/>
  <c r="BC218" i="1"/>
  <c r="BB218" i="1"/>
  <c r="AO218" i="1"/>
  <c r="AN218" i="1"/>
  <c r="BD217" i="1"/>
  <c r="BC217" i="1"/>
  <c r="BB217" i="1"/>
  <c r="AO217" i="1"/>
  <c r="AN217" i="1"/>
  <c r="AN219" i="1"/>
  <c r="AO215" i="1"/>
  <c r="AO216" i="1"/>
  <c r="BC215" i="1"/>
  <c r="BB216" i="1"/>
  <c r="BB215" i="1"/>
  <c r="BD216" i="1"/>
  <c r="BC216" i="1"/>
  <c r="AN216" i="1"/>
  <c r="AE213" i="1"/>
  <c r="AO213" i="1" s="1"/>
  <c r="AE214" i="1"/>
  <c r="AO214" i="1" s="1"/>
  <c r="BD213" i="1"/>
  <c r="AZ214" i="1"/>
  <c r="BD214" i="1" s="1"/>
  <c r="AY214" i="1"/>
  <c r="BC214" i="1" s="1"/>
  <c r="AX214" i="1"/>
  <c r="BB214" i="1" s="1"/>
  <c r="BB213" i="1"/>
  <c r="BC213" i="1"/>
  <c r="BD215" i="1"/>
  <c r="AN215" i="1"/>
  <c r="AN214" i="1"/>
  <c r="AN213" i="1"/>
  <c r="AZ212" i="1" l="1"/>
  <c r="BD212" i="1" s="1"/>
  <c r="AY212" i="1"/>
  <c r="BC212" i="1" s="1"/>
  <c r="AX212" i="1"/>
  <c r="BB212" i="1" s="1"/>
  <c r="AO212" i="1"/>
  <c r="AN212" i="1"/>
  <c r="AZ211" i="1"/>
  <c r="BD211" i="1" s="1"/>
  <c r="AY211" i="1"/>
  <c r="BC211" i="1" s="1"/>
  <c r="AX211" i="1"/>
  <c r="BB211" i="1" s="1"/>
  <c r="AO211" i="1"/>
  <c r="AN211" i="1"/>
  <c r="AZ210" i="1"/>
  <c r="BD210" i="1" s="1"/>
  <c r="AY210" i="1"/>
  <c r="BC210" i="1" s="1"/>
  <c r="AX210" i="1"/>
  <c r="BB210" i="1" s="1"/>
  <c r="AO210" i="1"/>
  <c r="AN210" i="1"/>
  <c r="AZ209" i="1"/>
  <c r="BD209" i="1" s="1"/>
  <c r="AY209" i="1"/>
  <c r="BC209" i="1" s="1"/>
  <c r="AX209" i="1"/>
  <c r="BB209" i="1" s="1"/>
  <c r="AO209" i="1"/>
  <c r="AN209" i="1"/>
  <c r="AZ208" i="1"/>
  <c r="BD208" i="1" s="1"/>
  <c r="AY208" i="1"/>
  <c r="BC208" i="1" s="1"/>
  <c r="AX208" i="1"/>
  <c r="BB208" i="1" s="1"/>
  <c r="AO208" i="1"/>
  <c r="AN208" i="1"/>
  <c r="AZ207" i="1"/>
  <c r="BD207" i="1" s="1"/>
  <c r="AY207" i="1"/>
  <c r="BC207" i="1" s="1"/>
  <c r="AX207" i="1"/>
  <c r="BB207" i="1" s="1"/>
  <c r="AO207" i="1"/>
  <c r="AN207" i="1"/>
  <c r="AZ206" i="1"/>
  <c r="BD206" i="1" s="1"/>
  <c r="AY206" i="1"/>
  <c r="BC206" i="1" s="1"/>
  <c r="AX206" i="1"/>
  <c r="BB206" i="1" s="1"/>
  <c r="AN206" i="1"/>
  <c r="AC206" i="1"/>
  <c r="AZ205" i="1"/>
  <c r="BD205" i="1" s="1"/>
  <c r="AY205" i="1"/>
  <c r="BC205" i="1" s="1"/>
  <c r="AX205" i="1"/>
  <c r="BB205" i="1" s="1"/>
  <c r="AN205" i="1"/>
  <c r="AC205" i="1"/>
  <c r="AZ204" i="1"/>
  <c r="BD204" i="1" s="1"/>
  <c r="AY204" i="1"/>
  <c r="BC204" i="1" s="1"/>
  <c r="AX204" i="1"/>
  <c r="BB204" i="1" s="1"/>
  <c r="AN204" i="1"/>
  <c r="AC204" i="1"/>
  <c r="AZ203" i="1"/>
  <c r="BD203" i="1" s="1"/>
  <c r="AY203" i="1"/>
  <c r="BC203" i="1" s="1"/>
  <c r="AX203" i="1"/>
  <c r="BB203" i="1" s="1"/>
  <c r="AZ202" i="1"/>
  <c r="BD202" i="1" s="1"/>
  <c r="AY202" i="1"/>
  <c r="BC202" i="1" s="1"/>
  <c r="AX202" i="1"/>
  <c r="BB202" i="1" s="1"/>
  <c r="AZ201" i="1"/>
  <c r="BD201" i="1" s="1"/>
  <c r="AY201" i="1"/>
  <c r="BC201" i="1" s="1"/>
  <c r="AX201" i="1"/>
  <c r="BB201" i="1" s="1"/>
  <c r="AZ200" i="1"/>
  <c r="BD200" i="1" s="1"/>
  <c r="AY200" i="1"/>
  <c r="BC200" i="1" s="1"/>
  <c r="AX200" i="1"/>
  <c r="BB200" i="1" s="1"/>
  <c r="AZ199" i="1"/>
  <c r="BD199" i="1" s="1"/>
  <c r="AY199" i="1"/>
  <c r="BC199" i="1" s="1"/>
  <c r="AX199" i="1"/>
  <c r="BB199" i="1" s="1"/>
  <c r="AZ198" i="1"/>
  <c r="BD198" i="1" s="1"/>
  <c r="AY198" i="1"/>
  <c r="BC198" i="1" s="1"/>
  <c r="AX198" i="1"/>
  <c r="BB198" i="1" s="1"/>
  <c r="AZ197" i="1"/>
  <c r="BD197" i="1" s="1"/>
  <c r="AY197" i="1"/>
  <c r="BC197" i="1" s="1"/>
  <c r="AX197" i="1"/>
  <c r="BB197" i="1" s="1"/>
  <c r="AZ196" i="1"/>
  <c r="BD196" i="1" s="1"/>
  <c r="AY196" i="1"/>
  <c r="BC196" i="1" s="1"/>
  <c r="AX196" i="1"/>
  <c r="BB196" i="1" s="1"/>
  <c r="AZ195" i="1"/>
  <c r="BD195" i="1" s="1"/>
  <c r="AY195" i="1"/>
  <c r="BC195" i="1" s="1"/>
  <c r="AX195" i="1"/>
  <c r="BB195" i="1" s="1"/>
  <c r="AZ194" i="1"/>
  <c r="BD194" i="1" s="1"/>
  <c r="AY194" i="1"/>
  <c r="BC194" i="1" s="1"/>
  <c r="AX194" i="1"/>
  <c r="BB194" i="1" s="1"/>
  <c r="AZ193" i="1"/>
  <c r="BD193" i="1" s="1"/>
  <c r="AY193" i="1"/>
  <c r="BC193" i="1" s="1"/>
  <c r="AX193" i="1"/>
  <c r="BB193" i="1" s="1"/>
  <c r="AZ192" i="1"/>
  <c r="AY192" i="1"/>
  <c r="AX192" i="1"/>
  <c r="AO203" i="1"/>
  <c r="AN203" i="1"/>
  <c r="AO202" i="1"/>
  <c r="AN202" i="1"/>
  <c r="AO201" i="1"/>
  <c r="AN201" i="1"/>
  <c r="AO200" i="1"/>
  <c r="AN200" i="1"/>
  <c r="AO199" i="1"/>
  <c r="AN199" i="1"/>
  <c r="AO198" i="1"/>
  <c r="AN198" i="1"/>
  <c r="AO197" i="1"/>
  <c r="AN197" i="1"/>
  <c r="AO196" i="1"/>
  <c r="AN196" i="1"/>
  <c r="AO195" i="1"/>
  <c r="AN195" i="1"/>
  <c r="AO194" i="1"/>
  <c r="AN194" i="1"/>
  <c r="AO193" i="1"/>
  <c r="AN193" i="1"/>
  <c r="AO205" i="1" l="1"/>
  <c r="AE205" i="1"/>
  <c r="AO206" i="1"/>
  <c r="AE206" i="1"/>
  <c r="AO204" i="1"/>
  <c r="AE204" i="1"/>
  <c r="AZ191" i="1"/>
  <c r="BD191" i="1" s="1"/>
  <c r="AY191" i="1"/>
  <c r="BC191" i="1" s="1"/>
  <c r="AX191" i="1"/>
  <c r="BB191" i="1" s="1"/>
  <c r="AN191" i="1"/>
  <c r="AC191" i="1"/>
  <c r="AO191" i="1" s="1"/>
  <c r="AZ190" i="1"/>
  <c r="BD190" i="1" s="1"/>
  <c r="AY190" i="1"/>
  <c r="BC190" i="1" s="1"/>
  <c r="AX190" i="1"/>
  <c r="BB190" i="1" s="1"/>
  <c r="AN190" i="1"/>
  <c r="AC190" i="1"/>
  <c r="AO190" i="1" s="1"/>
  <c r="AZ189" i="1"/>
  <c r="BD189" i="1" s="1"/>
  <c r="AY189" i="1"/>
  <c r="BC189" i="1" s="1"/>
  <c r="AX189" i="1"/>
  <c r="BB189" i="1" s="1"/>
  <c r="AN189" i="1"/>
  <c r="AC189" i="1"/>
  <c r="AO189" i="1" s="1"/>
  <c r="AZ188" i="1"/>
  <c r="BD188" i="1" s="1"/>
  <c r="AY188" i="1"/>
  <c r="BC188" i="1" s="1"/>
  <c r="AX188" i="1"/>
  <c r="BB188" i="1" s="1"/>
  <c r="AN188" i="1"/>
  <c r="AC188" i="1"/>
  <c r="AO188" i="1" s="1"/>
  <c r="AZ187" i="1"/>
  <c r="BD187" i="1" s="1"/>
  <c r="AY187" i="1"/>
  <c r="BC187" i="1" s="1"/>
  <c r="AX187" i="1"/>
  <c r="BB187" i="1" s="1"/>
  <c r="AN187" i="1"/>
  <c r="AC187" i="1"/>
  <c r="AO187" i="1" s="1"/>
  <c r="AZ186" i="1"/>
  <c r="BD186" i="1" s="1"/>
  <c r="AY186" i="1"/>
  <c r="BC186" i="1" s="1"/>
  <c r="AX186" i="1"/>
  <c r="BB186" i="1" s="1"/>
  <c r="AN186" i="1"/>
  <c r="AC186" i="1"/>
  <c r="AO186" i="1" s="1"/>
  <c r="BD192" i="1"/>
  <c r="BC192" i="1"/>
  <c r="BB192" i="1"/>
  <c r="AO192" i="1"/>
  <c r="AN192" i="1"/>
  <c r="AZ185" i="1"/>
  <c r="BD185" i="1" s="1"/>
  <c r="AY185" i="1"/>
  <c r="BC185" i="1" s="1"/>
  <c r="AX185" i="1"/>
  <c r="BB185" i="1" s="1"/>
  <c r="AZ184" i="1"/>
  <c r="BD184" i="1" s="1"/>
  <c r="AY184" i="1"/>
  <c r="BC184" i="1" s="1"/>
  <c r="AX184" i="1"/>
  <c r="AZ183" i="1"/>
  <c r="BD183" i="1" s="1"/>
  <c r="AY183" i="1"/>
  <c r="AX183" i="1"/>
  <c r="BB183" i="1" s="1"/>
  <c r="AZ182" i="1"/>
  <c r="BD182" i="1" s="1"/>
  <c r="AY182" i="1"/>
  <c r="BC182" i="1" s="1"/>
  <c r="AX182" i="1"/>
  <c r="BB182" i="1" s="1"/>
  <c r="AZ181" i="1"/>
  <c r="BD181" i="1" s="1"/>
  <c r="AY181" i="1"/>
  <c r="BC181" i="1" s="1"/>
  <c r="AX181" i="1"/>
  <c r="BB181" i="1" s="1"/>
  <c r="AZ180" i="1"/>
  <c r="BD180" i="1" s="1"/>
  <c r="AY180" i="1"/>
  <c r="BC180" i="1" s="1"/>
  <c r="AX180" i="1"/>
  <c r="BB180" i="1" s="1"/>
  <c r="AC185" i="1"/>
  <c r="AO185" i="1" s="1"/>
  <c r="AC184" i="1"/>
  <c r="AO184" i="1" s="1"/>
  <c r="AC183" i="1"/>
  <c r="AO183" i="1" s="1"/>
  <c r="AC182" i="1"/>
  <c r="AO182" i="1" s="1"/>
  <c r="AC181" i="1"/>
  <c r="AO181" i="1" s="1"/>
  <c r="AC180" i="1"/>
  <c r="AO180" i="1" s="1"/>
  <c r="AN185" i="1"/>
  <c r="BB184" i="1"/>
  <c r="AN184" i="1"/>
  <c r="BC183" i="1"/>
  <c r="AN183" i="1"/>
  <c r="AN182" i="1"/>
  <c r="AN181" i="1"/>
  <c r="AN180" i="1"/>
  <c r="AZ170" i="1" l="1"/>
  <c r="AY170" i="1"/>
  <c r="AX170" i="1"/>
  <c r="AN170" i="1"/>
  <c r="AC170" i="1"/>
  <c r="AO170" i="1" s="1"/>
  <c r="AC178" i="1"/>
  <c r="AO178" i="1" s="1"/>
  <c r="AN178" i="1"/>
  <c r="AX178" i="1"/>
  <c r="BB178" i="1" s="1"/>
  <c r="AY178" i="1"/>
  <c r="BC178" i="1" s="1"/>
  <c r="AZ178" i="1"/>
  <c r="BD178" i="1" s="1"/>
  <c r="AC174" i="1"/>
  <c r="AO174" i="1" s="1"/>
  <c r="AN174" i="1"/>
  <c r="AX174" i="1"/>
  <c r="BB174" i="1" s="1"/>
  <c r="AY174" i="1"/>
  <c r="BC174" i="1" s="1"/>
  <c r="AZ174" i="1"/>
  <c r="BD174" i="1" s="1"/>
  <c r="BD179" i="1"/>
  <c r="BC179" i="1"/>
  <c r="BB179" i="1"/>
  <c r="AO179" i="1"/>
  <c r="AN179" i="1"/>
  <c r="AZ177" i="1"/>
  <c r="BD177" i="1" s="1"/>
  <c r="AY177" i="1"/>
  <c r="BC177" i="1" s="1"/>
  <c r="AX177" i="1"/>
  <c r="BB177" i="1" s="1"/>
  <c r="AN177" i="1"/>
  <c r="AC177" i="1"/>
  <c r="AO177" i="1" s="1"/>
  <c r="AZ176" i="1"/>
  <c r="BD176" i="1" s="1"/>
  <c r="AY176" i="1"/>
  <c r="BC176" i="1" s="1"/>
  <c r="AX176" i="1"/>
  <c r="BB176" i="1" s="1"/>
  <c r="AN176" i="1"/>
  <c r="AC176" i="1"/>
  <c r="AO176" i="1" s="1"/>
  <c r="AZ175" i="1"/>
  <c r="BD175" i="1" s="1"/>
  <c r="AY175" i="1"/>
  <c r="BC175" i="1" s="1"/>
  <c r="AX175" i="1"/>
  <c r="BB175" i="1" s="1"/>
  <c r="AN175" i="1"/>
  <c r="AC175" i="1"/>
  <c r="AO175" i="1" s="1"/>
  <c r="AZ173" i="1"/>
  <c r="BD173" i="1" s="1"/>
  <c r="AY173" i="1"/>
  <c r="BC173" i="1" s="1"/>
  <c r="AX173" i="1"/>
  <c r="BB173" i="1" s="1"/>
  <c r="AN173" i="1"/>
  <c r="AC173" i="1"/>
  <c r="AO173" i="1" s="1"/>
  <c r="AZ172" i="1"/>
  <c r="BD172" i="1" s="1"/>
  <c r="AY172" i="1"/>
  <c r="BC172" i="1" s="1"/>
  <c r="AX172" i="1"/>
  <c r="BB172" i="1" s="1"/>
  <c r="AN172" i="1"/>
  <c r="AC172" i="1"/>
  <c r="AO172" i="1" s="1"/>
  <c r="AZ171" i="1"/>
  <c r="BD171" i="1" s="1"/>
  <c r="AY171" i="1"/>
  <c r="BC171" i="1" s="1"/>
  <c r="AX171" i="1"/>
  <c r="BB171" i="1" s="1"/>
  <c r="AN171" i="1"/>
  <c r="AC171" i="1"/>
  <c r="AO171" i="1" s="1"/>
  <c r="AC169" i="1"/>
  <c r="AO169" i="1" s="1"/>
  <c r="AN169" i="1"/>
  <c r="AX169" i="1"/>
  <c r="BB169" i="1" s="1"/>
  <c r="AY169" i="1"/>
  <c r="BC169" i="1" s="1"/>
  <c r="AZ169" i="1"/>
  <c r="BD169" i="1" s="1"/>
  <c r="AZ168" i="1"/>
  <c r="BD168" i="1" s="1"/>
  <c r="AY168" i="1"/>
  <c r="BC168" i="1" s="1"/>
  <c r="AX168" i="1"/>
  <c r="BB168" i="1" s="1"/>
  <c r="AN168" i="1"/>
  <c r="AC168" i="1"/>
  <c r="AO168" i="1" s="1"/>
  <c r="AZ167" i="1"/>
  <c r="BD167" i="1" s="1"/>
  <c r="AY167" i="1"/>
  <c r="BC167" i="1" s="1"/>
  <c r="AX167" i="1"/>
  <c r="BB167" i="1" s="1"/>
  <c r="AN167" i="1"/>
  <c r="AC167" i="1"/>
  <c r="AO167" i="1" s="1"/>
  <c r="AZ166" i="1"/>
  <c r="BD166" i="1" s="1"/>
  <c r="AY166" i="1"/>
  <c r="BC166" i="1" s="1"/>
  <c r="AX166" i="1"/>
  <c r="BB166" i="1" s="1"/>
  <c r="AN166" i="1"/>
  <c r="AC166" i="1"/>
  <c r="AO166" i="1" s="1"/>
  <c r="AC161" i="1"/>
  <c r="AV165" i="1"/>
  <c r="AZ165" i="1" s="1"/>
  <c r="BD165" i="1" s="1"/>
  <c r="AU165" i="1"/>
  <c r="AY165" i="1" s="1"/>
  <c r="AT165" i="1"/>
  <c r="AX165" i="1" s="1"/>
  <c r="BB165" i="1" s="1"/>
  <c r="AU164" i="1"/>
  <c r="AY164" i="1" s="1"/>
  <c r="AV164" i="1"/>
  <c r="AZ164" i="1" s="1"/>
  <c r="AT164" i="1"/>
  <c r="AX164" i="1" s="1"/>
  <c r="AC165" i="1"/>
  <c r="AN165" i="1"/>
  <c r="AC164" i="1"/>
  <c r="AN164" i="1"/>
  <c r="AZ163" i="1"/>
  <c r="BD163" i="1" s="1"/>
  <c r="AY163" i="1"/>
  <c r="BC163" i="1" s="1"/>
  <c r="AX163" i="1"/>
  <c r="BB163" i="1" s="1"/>
  <c r="AZ162" i="1"/>
  <c r="BD162" i="1" s="1"/>
  <c r="AY162" i="1"/>
  <c r="BC162" i="1" s="1"/>
  <c r="AX162" i="1"/>
  <c r="BB162" i="1" s="1"/>
  <c r="AO163" i="1"/>
  <c r="AO162" i="1"/>
  <c r="AO161" i="1"/>
  <c r="AN163" i="1"/>
  <c r="AC163" i="1"/>
  <c r="AN162" i="1"/>
  <c r="AC162" i="1"/>
  <c r="AZ161" i="1"/>
  <c r="BD161" i="1" s="1"/>
  <c r="AY161" i="1"/>
  <c r="BC161" i="1" s="1"/>
  <c r="AX161" i="1"/>
  <c r="BB161" i="1" s="1"/>
  <c r="AN161" i="1"/>
  <c r="AC160" i="1"/>
  <c r="AO160" i="1" s="1"/>
  <c r="AN160" i="1"/>
  <c r="AN159" i="1"/>
  <c r="AN158" i="1"/>
  <c r="AN157" i="1"/>
  <c r="BB65" i="1"/>
  <c r="BC65" i="1"/>
  <c r="BD65" i="1"/>
  <c r="BB66" i="1"/>
  <c r="BC66" i="1"/>
  <c r="BD66" i="1"/>
  <c r="BB67" i="1"/>
  <c r="BC67" i="1"/>
  <c r="BD67" i="1"/>
  <c r="BB68" i="1"/>
  <c r="BC68" i="1"/>
  <c r="BD68" i="1"/>
  <c r="BB69" i="1"/>
  <c r="BC69" i="1"/>
  <c r="BD69" i="1"/>
  <c r="BB71" i="1"/>
  <c r="BC71" i="1"/>
  <c r="BD71" i="1"/>
  <c r="BB72" i="1"/>
  <c r="BC72" i="1"/>
  <c r="BD72" i="1"/>
  <c r="BB74" i="1"/>
  <c r="BC74" i="1"/>
  <c r="BD74" i="1"/>
  <c r="BB75" i="1"/>
  <c r="BC75" i="1"/>
  <c r="BD75" i="1"/>
  <c r="BB76" i="1"/>
  <c r="BC76" i="1"/>
  <c r="BD76" i="1"/>
  <c r="BB79" i="1"/>
  <c r="BC79" i="1"/>
  <c r="BD79" i="1"/>
  <c r="BB80" i="1"/>
  <c r="BC80" i="1"/>
  <c r="BD80" i="1"/>
  <c r="BB81" i="1"/>
  <c r="BC81" i="1"/>
  <c r="BD81" i="1"/>
  <c r="BB82" i="1"/>
  <c r="BC82" i="1"/>
  <c r="BD82" i="1"/>
  <c r="BB83" i="1"/>
  <c r="BC83" i="1"/>
  <c r="BD83" i="1"/>
  <c r="BB84" i="1"/>
  <c r="BC84" i="1"/>
  <c r="BD84" i="1"/>
  <c r="BB85" i="1"/>
  <c r="BC85" i="1"/>
  <c r="BD85" i="1"/>
  <c r="BB86" i="1"/>
  <c r="BC86" i="1"/>
  <c r="BD86" i="1"/>
  <c r="BB87" i="1"/>
  <c r="BC87" i="1"/>
  <c r="BD87" i="1"/>
  <c r="BB88" i="1"/>
  <c r="BC88" i="1"/>
  <c r="BD88" i="1"/>
  <c r="BB89" i="1"/>
  <c r="BC89" i="1"/>
  <c r="BD89" i="1"/>
  <c r="BB90" i="1"/>
  <c r="BC90" i="1"/>
  <c r="BD90" i="1"/>
  <c r="BB91" i="1"/>
  <c r="BC91" i="1"/>
  <c r="BD91" i="1"/>
  <c r="BB92" i="1"/>
  <c r="BC92" i="1"/>
  <c r="BD92" i="1"/>
  <c r="BB93" i="1"/>
  <c r="BC93" i="1"/>
  <c r="BD93" i="1"/>
  <c r="BB94" i="1"/>
  <c r="BC94" i="1"/>
  <c r="BD94" i="1"/>
  <c r="BB95" i="1"/>
  <c r="BC95" i="1"/>
  <c r="BD95" i="1"/>
  <c r="BB96" i="1"/>
  <c r="BC96" i="1"/>
  <c r="BD96" i="1"/>
  <c r="BB97" i="1"/>
  <c r="BC97" i="1"/>
  <c r="BD97" i="1"/>
  <c r="BB98" i="1"/>
  <c r="BC98" i="1"/>
  <c r="BD98" i="1"/>
  <c r="BB99" i="1"/>
  <c r="BC99" i="1"/>
  <c r="BD99" i="1"/>
  <c r="BB107" i="1"/>
  <c r="BC107" i="1"/>
  <c r="BD107" i="1"/>
  <c r="BB109" i="1"/>
  <c r="BC109" i="1"/>
  <c r="BD109" i="1"/>
  <c r="BB112" i="1"/>
  <c r="BC112" i="1"/>
  <c r="BD112" i="1"/>
  <c r="BB141" i="1"/>
  <c r="BC141" i="1"/>
  <c r="BD141" i="1"/>
  <c r="BB142" i="1"/>
  <c r="BC142" i="1"/>
  <c r="BD142" i="1"/>
  <c r="BB143" i="1"/>
  <c r="BC143" i="1"/>
  <c r="BD143" i="1"/>
  <c r="BB144" i="1"/>
  <c r="BC144" i="1"/>
  <c r="BD144" i="1"/>
  <c r="BB145" i="1"/>
  <c r="BC145" i="1"/>
  <c r="BD145" i="1"/>
  <c r="BB146" i="1"/>
  <c r="BC146" i="1"/>
  <c r="BD146" i="1"/>
  <c r="BB147" i="1"/>
  <c r="BC147" i="1"/>
  <c r="BD147" i="1"/>
  <c r="BB148" i="1"/>
  <c r="BC148" i="1"/>
  <c r="BD148" i="1"/>
  <c r="BB154" i="1"/>
  <c r="BC154" i="1"/>
  <c r="BD154" i="1"/>
  <c r="AX160" i="1"/>
  <c r="BB160" i="1" s="1"/>
  <c r="AY160" i="1"/>
  <c r="BC160" i="1" s="1"/>
  <c r="AZ160" i="1"/>
  <c r="BD160" i="1" s="1"/>
  <c r="AX159" i="1"/>
  <c r="BB159" i="1" s="1"/>
  <c r="AY159" i="1"/>
  <c r="BC159" i="1" s="1"/>
  <c r="AZ159" i="1"/>
  <c r="BD159" i="1" s="1"/>
  <c r="AC159" i="1"/>
  <c r="AO159" i="1" s="1"/>
  <c r="AC158" i="1"/>
  <c r="AO158" i="1" s="1"/>
  <c r="AC157" i="1"/>
  <c r="AO157" i="1" s="1"/>
  <c r="AX158" i="1"/>
  <c r="BB158" i="1" s="1"/>
  <c r="AY158" i="1"/>
  <c r="BC158" i="1" s="1"/>
  <c r="AZ158" i="1"/>
  <c r="BD158" i="1" s="1"/>
  <c r="AZ157" i="1"/>
  <c r="BD157" i="1" s="1"/>
  <c r="AY157" i="1"/>
  <c r="BC157" i="1" s="1"/>
  <c r="AX157" i="1"/>
  <c r="BB157" i="1" s="1"/>
  <c r="AZ156" i="1"/>
  <c r="BD156" i="1" s="1"/>
  <c r="AY156" i="1"/>
  <c r="BC156" i="1" s="1"/>
  <c r="AX156" i="1"/>
  <c r="BB156" i="1" s="1"/>
  <c r="AZ155" i="1"/>
  <c r="BD155" i="1" s="1"/>
  <c r="AY155" i="1"/>
  <c r="BC155" i="1" s="1"/>
  <c r="AX155" i="1"/>
  <c r="BB155" i="1" s="1"/>
  <c r="AC156" i="1"/>
  <c r="AO156" i="1" s="1"/>
  <c r="AC155" i="1"/>
  <c r="AO155" i="1" s="1"/>
  <c r="AN156" i="1"/>
  <c r="AC154" i="1"/>
  <c r="AO154" i="1" s="1"/>
  <c r="AN155" i="1"/>
  <c r="AZ152" i="1"/>
  <c r="BD152" i="1" s="1"/>
  <c r="AY152" i="1"/>
  <c r="BC152" i="1" s="1"/>
  <c r="AX152" i="1"/>
  <c r="BB152" i="1" s="1"/>
  <c r="AC152" i="1"/>
  <c r="AO152" i="1" s="1"/>
  <c r="AC153" i="1"/>
  <c r="AO153" i="1" s="1"/>
  <c r="AX153" i="1"/>
  <c r="BB153" i="1" s="1"/>
  <c r="AY153" i="1"/>
  <c r="BC153" i="1" s="1"/>
  <c r="AZ153" i="1"/>
  <c r="BD153" i="1" s="1"/>
  <c r="AN154" i="1"/>
  <c r="AC151" i="1"/>
  <c r="AO151" i="1" s="1"/>
  <c r="AZ151" i="1"/>
  <c r="BD151" i="1" s="1"/>
  <c r="AY151" i="1"/>
  <c r="BC151" i="1" s="1"/>
  <c r="AX151" i="1"/>
  <c r="BB151" i="1" s="1"/>
  <c r="AZ150" i="1"/>
  <c r="BD150" i="1" s="1"/>
  <c r="AY150" i="1"/>
  <c r="BC150" i="1" s="1"/>
  <c r="AX150" i="1"/>
  <c r="BB150" i="1" s="1"/>
  <c r="AC150" i="1"/>
  <c r="AO150" i="1" s="1"/>
  <c r="AZ149" i="1"/>
  <c r="BD149" i="1" s="1"/>
  <c r="AY149" i="1"/>
  <c r="BC149" i="1" s="1"/>
  <c r="AX149" i="1"/>
  <c r="BB149" i="1" s="1"/>
  <c r="AC149" i="1"/>
  <c r="AO149" i="1" s="1"/>
  <c r="AN142" i="1"/>
  <c r="AO142" i="1"/>
  <c r="AN143" i="1"/>
  <c r="AO143" i="1"/>
  <c r="AN144" i="1"/>
  <c r="AO144" i="1"/>
  <c r="AN145" i="1"/>
  <c r="AO145" i="1"/>
  <c r="AN146" i="1"/>
  <c r="AO146" i="1"/>
  <c r="AN147" i="1"/>
  <c r="AO147" i="1"/>
  <c r="AN148" i="1"/>
  <c r="AO148" i="1"/>
  <c r="AC140" i="1"/>
  <c r="AO140" i="1" s="1"/>
  <c r="AX140" i="1"/>
  <c r="BB140" i="1" s="1"/>
  <c r="AY140" i="1"/>
  <c r="BC140" i="1" s="1"/>
  <c r="AZ140" i="1"/>
  <c r="BD140" i="1" s="1"/>
  <c r="AN141" i="1"/>
  <c r="AO141" i="1"/>
  <c r="AN138" i="1"/>
  <c r="AN140" i="1"/>
  <c r="AN136" i="1"/>
  <c r="AN135" i="1"/>
  <c r="AN134" i="1"/>
  <c r="AN133" i="1"/>
  <c r="AN132" i="1"/>
  <c r="AN131" i="1"/>
  <c r="AN130" i="1"/>
  <c r="AN129" i="1"/>
  <c r="AN128" i="1"/>
  <c r="AN127" i="1"/>
  <c r="AN126" i="1"/>
  <c r="AZ139" i="1"/>
  <c r="BD139" i="1" s="1"/>
  <c r="AY139" i="1"/>
  <c r="BC139" i="1" s="1"/>
  <c r="AX139" i="1"/>
  <c r="BB139" i="1" s="1"/>
  <c r="AZ138" i="1"/>
  <c r="BD138" i="1" s="1"/>
  <c r="AY138" i="1"/>
  <c r="BC138" i="1" s="1"/>
  <c r="AX138" i="1"/>
  <c r="BB138" i="1" s="1"/>
  <c r="AZ137" i="1"/>
  <c r="BD137" i="1" s="1"/>
  <c r="AY137" i="1"/>
  <c r="BC137" i="1" s="1"/>
  <c r="AX137" i="1"/>
  <c r="BB137" i="1" s="1"/>
  <c r="AZ136" i="1"/>
  <c r="BD136" i="1" s="1"/>
  <c r="AY136" i="1"/>
  <c r="BC136" i="1" s="1"/>
  <c r="AX136" i="1"/>
  <c r="BB136" i="1" s="1"/>
  <c r="AZ135" i="1"/>
  <c r="BD135" i="1" s="1"/>
  <c r="AY135" i="1"/>
  <c r="BC135" i="1" s="1"/>
  <c r="AX135" i="1"/>
  <c r="BB135" i="1" s="1"/>
  <c r="AZ134" i="1"/>
  <c r="BD134" i="1" s="1"/>
  <c r="AY134" i="1"/>
  <c r="BC134" i="1" s="1"/>
  <c r="AX134" i="1"/>
  <c r="BB134" i="1" s="1"/>
  <c r="AZ133" i="1"/>
  <c r="BD133" i="1" s="1"/>
  <c r="AY133" i="1"/>
  <c r="BC133" i="1" s="1"/>
  <c r="AX133" i="1"/>
  <c r="BB133" i="1" s="1"/>
  <c r="AZ132" i="1"/>
  <c r="BD132" i="1" s="1"/>
  <c r="AY132" i="1"/>
  <c r="BC132" i="1" s="1"/>
  <c r="AX132" i="1"/>
  <c r="BB132" i="1" s="1"/>
  <c r="AZ131" i="1"/>
  <c r="BD131" i="1" s="1"/>
  <c r="AY131" i="1"/>
  <c r="BC131" i="1" s="1"/>
  <c r="AX131" i="1"/>
  <c r="BB131" i="1" s="1"/>
  <c r="AC139" i="1"/>
  <c r="AO139" i="1" s="1"/>
  <c r="AC138" i="1"/>
  <c r="AO138" i="1" s="1"/>
  <c r="AC137" i="1"/>
  <c r="AO137" i="1" s="1"/>
  <c r="AC136" i="1"/>
  <c r="AO136" i="1" s="1"/>
  <c r="AC135" i="1"/>
  <c r="AO135" i="1" s="1"/>
  <c r="AC134" i="1"/>
  <c r="AO134" i="1" s="1"/>
  <c r="AC133" i="1"/>
  <c r="AO133" i="1" s="1"/>
  <c r="AC132" i="1"/>
  <c r="AO132" i="1" s="1"/>
  <c r="AC131" i="1"/>
  <c r="AO131" i="1" s="1"/>
  <c r="AC121" i="1"/>
  <c r="AC122" i="1"/>
  <c r="AC123" i="1"/>
  <c r="AC124" i="1"/>
  <c r="AC125" i="1"/>
  <c r="AC126" i="1"/>
  <c r="AC127" i="1"/>
  <c r="AC128" i="1"/>
  <c r="AC129" i="1"/>
  <c r="AZ130" i="1"/>
  <c r="BD130" i="1" s="1"/>
  <c r="AY130" i="1"/>
  <c r="BC130" i="1" s="1"/>
  <c r="AX130" i="1"/>
  <c r="BB130" i="1" s="1"/>
  <c r="AC130" i="1"/>
  <c r="AO130" i="1" s="1"/>
  <c r="AX129" i="1"/>
  <c r="BB129" i="1" s="1"/>
  <c r="AY129" i="1"/>
  <c r="BC129" i="1" s="1"/>
  <c r="AZ129" i="1"/>
  <c r="BD129" i="1" s="1"/>
  <c r="AX128" i="1"/>
  <c r="BB128" i="1" s="1"/>
  <c r="AY128" i="1"/>
  <c r="BC128" i="1" s="1"/>
  <c r="AZ128" i="1"/>
  <c r="BD128" i="1" s="1"/>
  <c r="AX127" i="1"/>
  <c r="BB127" i="1" s="1"/>
  <c r="AY127" i="1"/>
  <c r="BC127" i="1" s="1"/>
  <c r="AZ127" i="1"/>
  <c r="BD127" i="1" s="1"/>
  <c r="AO165" i="1" l="1"/>
  <c r="BC165" i="1"/>
  <c r="BC164" i="1"/>
  <c r="BD164" i="1"/>
  <c r="AO164" i="1"/>
  <c r="BB164" i="1"/>
  <c r="AO129" i="1"/>
  <c r="AO128" i="1"/>
  <c r="AO127" i="1"/>
  <c r="AZ126" i="1"/>
  <c r="BD126" i="1" s="1"/>
  <c r="AY126" i="1"/>
  <c r="BC126" i="1" s="1"/>
  <c r="AX126" i="1"/>
  <c r="BB126" i="1" s="1"/>
  <c r="AO126" i="1"/>
  <c r="AX122" i="1"/>
  <c r="BB122" i="1" s="1"/>
  <c r="AY122" i="1"/>
  <c r="BC122" i="1" s="1"/>
  <c r="AZ122" i="1"/>
  <c r="BD122" i="1" s="1"/>
  <c r="AZ125" i="1"/>
  <c r="BD125" i="1" s="1"/>
  <c r="AY125" i="1"/>
  <c r="BC125" i="1" s="1"/>
  <c r="AX125" i="1"/>
  <c r="BB125" i="1" s="1"/>
  <c r="AZ124" i="1"/>
  <c r="BD124" i="1" s="1"/>
  <c r="AY124" i="1"/>
  <c r="BC124" i="1" s="1"/>
  <c r="AX124" i="1"/>
  <c r="BB124" i="1" s="1"/>
  <c r="AZ123" i="1"/>
  <c r="BD123" i="1" s="1"/>
  <c r="AY123" i="1"/>
  <c r="BC123" i="1" s="1"/>
  <c r="AX123" i="1"/>
  <c r="BB123" i="1" s="1"/>
  <c r="AN121" i="1"/>
  <c r="AN120" i="1"/>
  <c r="AX121" i="1" l="1"/>
  <c r="BB121" i="1" s="1"/>
  <c r="AY121" i="1"/>
  <c r="BC121" i="1" s="1"/>
  <c r="AZ121" i="1"/>
  <c r="BD121" i="1" s="1"/>
  <c r="AZ120" i="1"/>
  <c r="BD120" i="1" s="1"/>
  <c r="AY120" i="1"/>
  <c r="BC120" i="1" s="1"/>
  <c r="AX120" i="1"/>
  <c r="BB120" i="1" s="1"/>
  <c r="AO121" i="1"/>
  <c r="AC120" i="1"/>
  <c r="AO120" i="1" s="1"/>
  <c r="AZ119" i="1" l="1"/>
  <c r="BD119" i="1" s="1"/>
  <c r="AY119" i="1"/>
  <c r="BC119" i="1" s="1"/>
  <c r="AX119" i="1"/>
  <c r="BB119" i="1" s="1"/>
  <c r="AC119" i="1"/>
  <c r="AZ118" i="1"/>
  <c r="BD118" i="1" s="1"/>
  <c r="AY118" i="1"/>
  <c r="BC118" i="1" s="1"/>
  <c r="AX118" i="1"/>
  <c r="BB118" i="1" s="1"/>
  <c r="AC118" i="1"/>
  <c r="AC117" i="1"/>
  <c r="AZ115" i="1"/>
  <c r="BD115" i="1" s="1"/>
  <c r="AY115" i="1"/>
  <c r="BC115" i="1" s="1"/>
  <c r="AX115" i="1"/>
  <c r="BB115" i="1" s="1"/>
  <c r="AX114" i="1"/>
  <c r="BB114" i="1" s="1"/>
  <c r="AY114" i="1"/>
  <c r="BC114" i="1" s="1"/>
  <c r="AZ114" i="1"/>
  <c r="BD114" i="1" s="1"/>
  <c r="AC115" i="1"/>
  <c r="AC114" i="1"/>
  <c r="AZ117" i="1"/>
  <c r="BD117" i="1" s="1"/>
  <c r="AY117" i="1"/>
  <c r="BC117" i="1" s="1"/>
  <c r="AX117" i="1"/>
  <c r="BB117" i="1" s="1"/>
  <c r="AC116" i="1"/>
  <c r="AX116" i="1"/>
  <c r="BB116" i="1" s="1"/>
  <c r="AY116" i="1"/>
  <c r="BC116" i="1" s="1"/>
  <c r="AZ116" i="1"/>
  <c r="BD116" i="1" s="1"/>
  <c r="AZ113" i="1"/>
  <c r="BD113" i="1" s="1"/>
  <c r="AY113" i="1"/>
  <c r="BC113" i="1" s="1"/>
  <c r="AX113" i="1"/>
  <c r="BB113" i="1" s="1"/>
  <c r="AC113" i="1"/>
  <c r="AO113" i="1" s="1"/>
  <c r="AZ111" i="1"/>
  <c r="BD111" i="1" s="1"/>
  <c r="AY111" i="1"/>
  <c r="BC111" i="1" s="1"/>
  <c r="AX111" i="1"/>
  <c r="BB111" i="1" s="1"/>
  <c r="AZ110" i="1"/>
  <c r="BD110" i="1" s="1"/>
  <c r="AY110" i="1"/>
  <c r="BC110" i="1" s="1"/>
  <c r="AX110" i="1"/>
  <c r="BB110" i="1" s="1"/>
  <c r="AZ108" i="1"/>
  <c r="BD108" i="1" s="1"/>
  <c r="AY108" i="1"/>
  <c r="BC108" i="1" s="1"/>
  <c r="AX108" i="1"/>
  <c r="BB108" i="1" s="1"/>
  <c r="AZ106" i="1"/>
  <c r="BD106" i="1" s="1"/>
  <c r="AY106" i="1"/>
  <c r="BC106" i="1" s="1"/>
  <c r="AX106" i="1"/>
  <c r="BB106" i="1" s="1"/>
  <c r="AX100" i="1"/>
  <c r="BB100" i="1" s="1"/>
  <c r="AY100" i="1"/>
  <c r="BC100" i="1" s="1"/>
  <c r="AZ100" i="1"/>
  <c r="BD100" i="1" s="1"/>
  <c r="AZ105" i="1"/>
  <c r="BD105" i="1" s="1"/>
  <c r="AY105" i="1"/>
  <c r="BC105" i="1" s="1"/>
  <c r="AX105" i="1"/>
  <c r="BB105" i="1" s="1"/>
  <c r="AZ104" i="1"/>
  <c r="BD104" i="1" s="1"/>
  <c r="AY104" i="1"/>
  <c r="BC104" i="1" s="1"/>
  <c r="AX104" i="1"/>
  <c r="BB104" i="1" s="1"/>
  <c r="AZ103" i="1"/>
  <c r="BD103" i="1" s="1"/>
  <c r="AY103" i="1"/>
  <c r="BC103" i="1" s="1"/>
  <c r="AX103" i="1"/>
  <c r="BB103" i="1" s="1"/>
  <c r="AZ102" i="1"/>
  <c r="BD102" i="1" s="1"/>
  <c r="AY102" i="1"/>
  <c r="BC102" i="1" s="1"/>
  <c r="AX102" i="1"/>
  <c r="BB102" i="1" s="1"/>
  <c r="AZ101" i="1"/>
  <c r="BD101" i="1" s="1"/>
  <c r="AY101" i="1"/>
  <c r="BC101" i="1" s="1"/>
  <c r="AX101" i="1"/>
  <c r="BB101" i="1" s="1"/>
  <c r="AU73" i="1"/>
  <c r="BC73" i="1" s="1"/>
  <c r="AV73" i="1"/>
  <c r="BD73" i="1" s="1"/>
  <c r="AT73" i="1"/>
  <c r="BB73" i="1" s="1"/>
  <c r="AZ70" i="1"/>
  <c r="BD70" i="1" s="1"/>
  <c r="AY70" i="1"/>
  <c r="BC70" i="1" s="1"/>
  <c r="AX70" i="1"/>
  <c r="BB70" i="1" s="1"/>
  <c r="AZ64" i="1"/>
  <c r="AY64" i="1"/>
  <c r="AX64" i="1"/>
  <c r="AO64" i="1"/>
  <c r="AN46" i="1"/>
  <c r="AN44" i="1"/>
  <c r="AN63" i="1"/>
  <c r="AN62" i="1"/>
  <c r="AN61" i="1"/>
  <c r="AN60" i="1"/>
  <c r="AN59" i="1"/>
  <c r="AN58" i="1"/>
  <c r="AN57" i="1"/>
  <c r="AN56" i="1"/>
  <c r="AN55" i="1"/>
  <c r="AN54" i="1"/>
  <c r="AN53" i="1"/>
  <c r="AN52" i="1"/>
  <c r="AN51" i="1"/>
  <c r="AN50" i="1"/>
  <c r="AN49" i="1"/>
  <c r="AN48" i="1"/>
  <c r="AN47" i="1"/>
  <c r="AN45" i="1"/>
  <c r="AN31" i="1"/>
  <c r="AN30" i="1"/>
  <c r="AN29" i="1"/>
  <c r="AN27" i="1"/>
  <c r="AN24" i="1"/>
  <c r="AN23" i="1"/>
  <c r="AN22" i="1"/>
  <c r="AN21" i="1"/>
  <c r="AN20" i="1"/>
  <c r="AN19" i="1"/>
  <c r="AN18" i="1"/>
  <c r="AN17" i="1"/>
  <c r="AN16" i="1"/>
  <c r="AN15" i="1"/>
  <c r="AN12" i="1"/>
  <c r="AN3" i="1"/>
  <c r="AX48" i="1"/>
  <c r="AY48" i="1"/>
  <c r="AZ48" i="1"/>
  <c r="AX49" i="1"/>
  <c r="AY49" i="1"/>
  <c r="AZ49" i="1"/>
  <c r="AX50" i="1"/>
  <c r="AY50" i="1"/>
  <c r="AZ50" i="1"/>
  <c r="AX51" i="1"/>
  <c r="AY51" i="1"/>
  <c r="AZ51" i="1"/>
  <c r="AX52" i="1"/>
  <c r="AY52" i="1"/>
  <c r="AZ52" i="1"/>
  <c r="AX53" i="1"/>
  <c r="AY53" i="1"/>
  <c r="AZ53" i="1"/>
  <c r="AX54" i="1"/>
  <c r="AY54" i="1"/>
  <c r="AZ54" i="1"/>
  <c r="AX55" i="1"/>
  <c r="AY55" i="1"/>
  <c r="AZ55" i="1"/>
  <c r="AX56" i="1"/>
  <c r="AY56" i="1"/>
  <c r="AZ56" i="1"/>
  <c r="AX57" i="1"/>
  <c r="AY57" i="1"/>
  <c r="AZ57" i="1"/>
  <c r="AX58" i="1"/>
  <c r="AY58" i="1"/>
  <c r="AZ58" i="1"/>
  <c r="AX59" i="1"/>
  <c r="AY59" i="1"/>
  <c r="AZ59" i="1"/>
  <c r="AX60" i="1"/>
  <c r="AY60" i="1"/>
  <c r="AZ60" i="1"/>
  <c r="AX61" i="1"/>
  <c r="AY61" i="1"/>
  <c r="AZ61" i="1"/>
  <c r="AX62" i="1"/>
  <c r="AY62" i="1"/>
  <c r="AZ62" i="1"/>
  <c r="AX63" i="1"/>
  <c r="AY63" i="1"/>
  <c r="AZ63" i="1"/>
  <c r="AZ47" i="1"/>
  <c r="AY47" i="1"/>
  <c r="AX47" i="1"/>
  <c r="AC63" i="1"/>
  <c r="AO63" i="1" s="1"/>
  <c r="AC62" i="1"/>
  <c r="AO62" i="1" s="1"/>
  <c r="AC61" i="1"/>
  <c r="AO61" i="1" s="1"/>
  <c r="AC60" i="1"/>
  <c r="AO60" i="1" s="1"/>
  <c r="AC59" i="1"/>
  <c r="AO59" i="1" s="1"/>
  <c r="AC58" i="1"/>
  <c r="AO58" i="1" s="1"/>
  <c r="AC57" i="1"/>
  <c r="AO57" i="1" s="1"/>
  <c r="AC56" i="1"/>
  <c r="AO56" i="1" s="1"/>
  <c r="AC55" i="1"/>
  <c r="AO55" i="1" s="1"/>
  <c r="AC54" i="1"/>
  <c r="AO54" i="1" s="1"/>
  <c r="AC53" i="1"/>
  <c r="AO53" i="1" s="1"/>
  <c r="AC52" i="1"/>
  <c r="AO52" i="1" s="1"/>
  <c r="AC51" i="1"/>
  <c r="AO51" i="1" s="1"/>
  <c r="AC50" i="1"/>
  <c r="AO50" i="1" s="1"/>
  <c r="AC49" i="1"/>
  <c r="AO49" i="1" s="1"/>
  <c r="AC48" i="1"/>
  <c r="AO48" i="1" s="1"/>
  <c r="AC47" i="1"/>
  <c r="AO47" i="1" s="1"/>
  <c r="AZ46" i="1"/>
  <c r="AY46" i="1"/>
  <c r="AX46" i="1"/>
  <c r="AC46" i="1"/>
  <c r="AO46" i="1" s="1"/>
  <c r="AC32" i="1"/>
  <c r="AC2" i="1"/>
  <c r="AC45" i="1"/>
  <c r="AO45" i="1" s="1"/>
  <c r="AX45" i="1"/>
  <c r="AY45" i="1"/>
  <c r="AZ45" i="1"/>
  <c r="AC43" i="1"/>
  <c r="AO43" i="1" s="1"/>
  <c r="AX43" i="1"/>
  <c r="AY43" i="1"/>
  <c r="AZ43" i="1"/>
  <c r="AC44" i="1"/>
  <c r="AO44" i="1" s="1"/>
  <c r="AX44" i="1"/>
  <c r="AY44" i="1"/>
  <c r="AZ44" i="1"/>
  <c r="AC42" i="1"/>
  <c r="AO42" i="1" s="1"/>
  <c r="AX42" i="1"/>
  <c r="AY42" i="1"/>
  <c r="AZ42" i="1"/>
  <c r="AC40" i="1"/>
  <c r="AO40" i="1" s="1"/>
  <c r="AX40" i="1"/>
  <c r="AY40" i="1"/>
  <c r="AZ40" i="1"/>
  <c r="AC41" i="1"/>
  <c r="AO41" i="1" s="1"/>
  <c r="AX41" i="1"/>
  <c r="AY41" i="1"/>
  <c r="AZ41" i="1"/>
  <c r="AC39" i="1"/>
  <c r="AO39" i="1" s="1"/>
  <c r="AX39" i="1"/>
  <c r="AY39" i="1"/>
  <c r="AZ39" i="1"/>
  <c r="AC38" i="1"/>
  <c r="AO38" i="1" s="1"/>
  <c r="AX38" i="1"/>
  <c r="AY38" i="1"/>
  <c r="AZ38" i="1"/>
  <c r="AC37" i="1"/>
  <c r="AO37" i="1" s="1"/>
  <c r="AX37" i="1"/>
  <c r="AY37" i="1"/>
  <c r="AZ37" i="1"/>
  <c r="AX36" i="1"/>
  <c r="AY36" i="1"/>
  <c r="AZ36" i="1"/>
  <c r="AC36" i="1"/>
  <c r="AO36" i="1" s="1"/>
  <c r="AC35" i="1"/>
  <c r="AO35" i="1" s="1"/>
  <c r="AX35" i="1"/>
  <c r="AY35" i="1"/>
  <c r="AZ35" i="1"/>
  <c r="AZ34" i="1"/>
  <c r="AY34" i="1"/>
  <c r="AX34" i="1"/>
  <c r="AZ33" i="1"/>
  <c r="AY33" i="1"/>
  <c r="AX33" i="1"/>
  <c r="AZ32" i="1"/>
  <c r="AY32" i="1"/>
  <c r="AX32" i="1"/>
  <c r="AZ31" i="1"/>
  <c r="AY31" i="1"/>
  <c r="AX31" i="1"/>
  <c r="AZ30" i="1"/>
  <c r="AY30" i="1"/>
  <c r="AX30" i="1"/>
  <c r="AC34" i="1"/>
  <c r="AO34" i="1" s="1"/>
  <c r="AC33" i="1"/>
  <c r="AC31" i="1"/>
  <c r="AC30" i="1"/>
  <c r="AC29" i="1"/>
  <c r="AC28" i="1"/>
  <c r="AC27" i="1"/>
  <c r="AC16" i="1"/>
  <c r="AC4" i="1"/>
  <c r="AC24" i="1"/>
  <c r="AC23" i="1"/>
  <c r="AC22" i="1"/>
  <c r="AC21" i="1"/>
  <c r="AC20" i="1"/>
  <c r="AC19" i="1"/>
  <c r="AC18" i="1"/>
  <c r="AC17" i="1"/>
  <c r="AC15" i="1"/>
  <c r="AC14" i="1"/>
  <c r="AC13" i="1"/>
  <c r="AC12" i="1"/>
  <c r="AC11" i="1"/>
  <c r="AC10" i="1"/>
  <c r="AC9" i="1"/>
  <c r="AC8" i="1"/>
  <c r="AC7" i="1"/>
  <c r="AC6" i="1"/>
  <c r="AC5" i="1"/>
  <c r="AC3" i="1"/>
  <c r="AO33" i="1"/>
  <c r="AO32" i="1"/>
  <c r="AO31" i="1"/>
  <c r="AO30" i="1"/>
  <c r="AO29" i="1"/>
  <c r="AX29" i="1"/>
  <c r="AY29" i="1"/>
  <c r="AZ29" i="1"/>
  <c r="AO28" i="1"/>
  <c r="AX28" i="1"/>
  <c r="AY28" i="1"/>
  <c r="AZ28" i="1"/>
  <c r="AO27" i="1"/>
  <c r="AX27" i="1"/>
  <c r="AY27" i="1"/>
  <c r="AZ27" i="1"/>
  <c r="AV9" i="1"/>
  <c r="AZ9" i="1" s="1"/>
  <c r="AU9" i="1"/>
  <c r="AY9" i="1" s="1"/>
  <c r="AT9" i="1"/>
  <c r="AX9" i="1" s="1"/>
</calcChain>
</file>

<file path=xl/sharedStrings.xml><?xml version="1.0" encoding="utf-8"?>
<sst xmlns="http://schemas.openxmlformats.org/spreadsheetml/2006/main" count="6365" uniqueCount="898">
  <si>
    <t>patch z</t>
  </si>
  <si>
    <t>patch y</t>
  </si>
  <si>
    <t>patch x</t>
  </si>
  <si>
    <t>n images</t>
  </si>
  <si>
    <t>n patches</t>
  </si>
  <si>
    <t>n raw channels</t>
  </si>
  <si>
    <t>230901-0</t>
  </si>
  <si>
    <t>230901-1</t>
  </si>
  <si>
    <t>NA</t>
  </si>
  <si>
    <t>stride = resolution - patch</t>
  </si>
  <si>
    <t>stride = (resolution - patch) + 1</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</si>
  <si>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</si>
  <si>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</si>
  <si>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</si>
  <si>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</si>
  <si>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</si>
  <si>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</si>
  <si>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</si>
  <si>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</si>
  <si>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</si>
  <si>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</si>
  <si>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</si>
  <si>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</si>
  <si>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</si>
  <si>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</si>
  <si>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</si>
  <si>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</si>
  <si>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</si>
  <si>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</si>
  <si>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</si>
  <si>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</si>
  <si>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</si>
  <si>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</si>
  <si>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</si>
  <si>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</si>
  <si>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</si>
  <si>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</si>
  <si>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</si>
  <si>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</si>
  <si>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</si>
  <si>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</si>
  <si>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</si>
  <si>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</si>
  <si>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</si>
  <si>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</si>
  <si>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</si>
  <si>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</si>
  <si>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</si>
  <si>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</si>
  <si>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</si>
  <si>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</si>
  <si>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</si>
  <si>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</si>
  <si>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</si>
  <si>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</si>
  <si>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</si>
  <si>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</si>
  <si>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</si>
  <si>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</si>
  <si>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</si>
  <si>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</si>
  <si>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</si>
  <si>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</si>
  <si>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</si>
  <si>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</si>
  <si>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</si>
  <si>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</si>
  <si>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</si>
  <si>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</si>
  <si>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</si>
  <si>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</si>
  <si>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</si>
  <si>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</si>
  <si>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</si>
  <si>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</si>
  <si>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</si>
  <si>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</si>
  <si>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</si>
  <si>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</si>
  <si>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</si>
  <si>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</si>
  <si>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</si>
  <si>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</si>
  <si>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</si>
  <si>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</si>
  <si>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</si>
  <si>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</si>
  <si>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</si>
  <si>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</si>
  <si>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</si>
  <si>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</si>
  <si>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</si>
  <si>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</si>
  <si>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</si>
  <si>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</si>
  <si>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</si>
  <si>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</si>
  <si>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</si>
  <si>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</si>
  <si>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</si>
  <si>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</si>
  <si>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</si>
  <si>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</si>
  <si>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</si>
  <si>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</si>
  <si>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</si>
  <si>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</si>
  <si>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</si>
  <si>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</si>
  <si>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</si>
  <si>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</si>
  <si>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</si>
  <si>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</si>
  <si>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</si>
  <si>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</si>
  <si>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</si>
  <si>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</si>
  <si>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</si>
  <si>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</si>
  <si>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</si>
  <si>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</si>
  <si>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</si>
  <si>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</si>
  <si>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</si>
  <si>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</si>
  <si>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</si>
  <si>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</si>
  <si>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</si>
  <si>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</si>
  <si>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</si>
  <si>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</si>
  <si>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</si>
  <si>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</si>
  <si>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</si>
  <si>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</si>
  <si>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</si>
  <si>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</si>
  <si>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</si>
  <si>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</si>
  <si>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</si>
  <si>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</si>
  <si>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</si>
  <si>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</si>
  <si>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</si>
  <si>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</si>
  <si>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</si>
  <si>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</si>
  <si>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</si>
  <si>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</si>
  <si>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</si>
  <si>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</si>
  <si>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</si>
  <si>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</si>
  <si>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</si>
  <si>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</si>
  <si>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</si>
  <si>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</si>
  <si>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</si>
  <si>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</si>
  <si>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</si>
  <si>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</si>
  <si>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</si>
  <si>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</si>
  <si>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</si>
  <si>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</si>
  <si>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</si>
  <si>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</si>
  <si>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</si>
  <si>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</si>
  <si>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</si>
  <si>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</si>
  <si>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</si>
  <si>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</si>
  <si>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</si>
  <si>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</si>
  <si>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</si>
  <si>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</si>
  <si>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</si>
  <si>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</si>
  <si>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</si>
  <si>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</si>
  <si>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</si>
  <si>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</si>
  <si>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</si>
  <si>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</si>
  <si>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</si>
  <si>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</si>
  <si>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</si>
  <si>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</si>
  <si>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</si>
  <si>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</si>
  <si>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</si>
  <si>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</si>
  <si>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</si>
  <si>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</si>
  <si>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</si>
  <si>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</si>
  <si>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</si>
  <si>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</si>
  <si>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</si>
  <si>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</si>
  <si>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</si>
  <si>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</si>
  <si>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</si>
  <si>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</si>
  <si>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</si>
  <si>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</si>
  <si>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</si>
  <si>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</si>
  <si>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</si>
  <si>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</si>
  <si>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</si>
  <si>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</si>
  <si>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</si>
  <si>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</si>
  <si>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</si>
  <si>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</si>
  <si>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</si>
  <si>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</si>
  <si>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</si>
  <si>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</si>
  <si>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</si>
  <si>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</si>
  <si>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</si>
  <si>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</si>
  <si>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</si>
  <si>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</si>
  <si>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</si>
  <si>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</si>
  <si>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</si>
  <si>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</si>
  <si>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</si>
  <si>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</si>
  <si>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</si>
  <si>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</si>
  <si>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</si>
  <si>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</si>
  <si>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</si>
  <si>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</si>
  <si>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</si>
  <si>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</si>
  <si>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</si>
  <si>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</si>
  <si>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</si>
  <si>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</si>
  <si>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</si>
  <si>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</si>
  <si>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</si>
  <si>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</si>
  <si>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</si>
  <si>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</si>
  <si>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</si>
  <si>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</si>
  <si>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</si>
  <si>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</si>
  <si>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</si>
  <si>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</si>
  <si>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</si>
  <si>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</si>
  <si>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</si>
  <si>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</si>
  <si>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</si>
  <si>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</si>
  <si>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</si>
  <si>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</si>
  <si>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</si>
  <si>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</si>
  <si>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</si>
  <si>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</si>
  <si>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</si>
  <si>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</si>
  <si>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</si>
  <si>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</si>
  <si>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</si>
  <si>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</si>
  <si>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</si>
  <si>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</si>
  <si>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</si>
  <si>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</si>
  <si>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</si>
  <si>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</si>
  <si>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</si>
  <si>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</si>
  <si>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</si>
  <si>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</si>
  <si>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</si>
  <si>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</si>
  <si>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</si>
  <si>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</si>
  <si>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</si>
  <si>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</si>
  <si>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</si>
  <si>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</si>
  <si>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</si>
  <si>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</si>
  <si>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</si>
  <si>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</si>
  <si>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</si>
  <si>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</si>
  <si>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</si>
  <si>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</si>
  <si>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</si>
  <si>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</si>
  <si>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</si>
  <si>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</si>
  <si>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</si>
  <si>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</si>
  <si>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</si>
  <si>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</si>
  <si>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</si>
  <si>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</si>
  <si>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</si>
  <si>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</si>
  <si>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</si>
  <si>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</si>
  <si>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</si>
  <si>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</si>
  <si>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</si>
  <si>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</si>
  <si>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</si>
  <si>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</si>
  <si>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</si>
  <si>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</si>
  <si>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</si>
  <si>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</si>
  <si>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</si>
  <si>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</si>
  <si>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</si>
  <si>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</si>
  <si>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</si>
  <si>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</si>
  <si>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</si>
  <si>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</si>
  <si>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</si>
  <si>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</si>
  <si>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</si>
  <si>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</si>
  <si>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</si>
  <si>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</si>
  <si>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</si>
  <si>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</si>
  <si>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</si>
  <si>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</si>
  <si>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</si>
  <si>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</si>
  <si>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</si>
  <si>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</si>
  <si>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</si>
  <si>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</si>
  <si>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</si>
  <si>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</si>
  <si>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</si>
  <si>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</si>
  <si>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</si>
  <si>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</si>
  <si>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</si>
  <si>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</si>
  <si>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</si>
  <si>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</si>
  <si>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</si>
  <si>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</si>
  <si>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</si>
  <si>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</si>
  <si>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</si>
  <si>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</si>
  <si>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</si>
  <si>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</si>
  <si>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</si>
  <si>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</si>
  <si>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</si>
  <si>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</si>
  <si>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</si>
  <si>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</si>
  <si>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</si>
  <si>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</si>
  <si>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</si>
  <si>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</si>
  <si>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</si>
  <si>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</si>
  <si>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</si>
  <si>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</si>
  <si>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</si>
  <si>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</si>
  <si>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</si>
  <si>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</si>
  <si>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</si>
  <si>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</si>
  <si>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</si>
  <si>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</si>
  <si>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</si>
  <si>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</si>
  <si>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</si>
  <si>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</si>
  <si>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</si>
  <si>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</si>
  <si>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</si>
  <si>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</si>
  <si>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</si>
  <si>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</si>
  <si>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</si>
  <si>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</si>
  <si>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</si>
  <si>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</si>
  <si>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</si>
  <si>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</si>
  <si>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</si>
  <si>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</si>
  <si>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</si>
  <si>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</si>
  <si>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</si>
  <si>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</si>
  <si>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</si>
  <si>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</si>
  <si>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</si>
  <si>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</si>
  <si>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</si>
  <si>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</si>
  <si>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</si>
  <si>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</si>
  <si>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</si>
  <si>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</si>
  <si>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</si>
  <si>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</si>
  <si>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</si>
  <si>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</si>
  <si>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</si>
  <si>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</si>
  <si>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</si>
  <si>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</si>
  <si>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</si>
  <si>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</si>
  <si>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</si>
  <si>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</si>
  <si>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</si>
  <si>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</si>
  <si>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</si>
  <si>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</si>
  <si>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</si>
  <si>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</si>
  <si>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</si>
  <si>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</si>
  <si>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</si>
  <si>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</si>
  <si>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</si>
  <si>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</si>
  <si>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</si>
  <si>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</si>
  <si>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</si>
  <si>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</si>
  <si>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</si>
  <si>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</si>
  <si>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</si>
  <si>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</si>
  <si>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</si>
  <si>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</si>
  <si>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</si>
  <si>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</si>
  <si>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</si>
  <si>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</si>
  <si>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</si>
  <si>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</si>
  <si>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</si>
  <si>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</si>
  <si>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</si>
  <si>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</si>
  <si>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</si>
  <si>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</si>
  <si>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</si>
  <si>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</si>
  <si>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</si>
  <si>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</si>
  <si>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</si>
  <si>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</si>
  <si>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</si>
  <si>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</si>
  <si>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</si>
  <si>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</si>
  <si>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</si>
  <si>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</si>
  <si>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</si>
  <si>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</si>
  <si>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</si>
  <si>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</si>
  <si>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</si>
  <si>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</si>
  <si>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</si>
  <si>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</si>
  <si>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</si>
  <si>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</si>
  <si>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</si>
  <si>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</si>
  <si>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</si>
  <si>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</si>
  <si>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</si>
  <si>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</si>
  <si>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</si>
  <si>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</si>
  <si>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</si>
  <si>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</si>
  <si>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</si>
  <si>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</si>
  <si>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</si>
  <si>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</si>
  <si>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</si>
  <si>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</si>
  <si>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</si>
  <si>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</si>
  <si>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</si>
  <si>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</si>
  <si>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</si>
  <si>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</si>
  <si>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</si>
  <si>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dataset04.b</t>
  </si>
  <si>
    <t>dataset04.c</t>
  </si>
  <si>
    <t>dataset04.a</t>
  </si>
  <si>
    <t>patch = same as in training of model to be compared to.</t>
  </si>
  <si>
    <t>Success (finish training)</t>
  </si>
  <si>
    <t>Train equivalent models like 3D model 10.a (231225-6) but with different val and test samples.</t>
  </si>
  <si>
    <t>Train equivalent models like 3D model 10.a (231225-6) but with different val and test samples than in both models, 3D model 10.a and 10.b.</t>
  </si>
  <si>
    <t>-</t>
  </si>
  <si>
    <t>240115-0</t>
  </si>
  <si>
    <t>240115-1</t>
  </si>
  <si>
    <t>240115-2</t>
  </si>
  <si>
    <t>240115-3</t>
  </si>
  <si>
    <t>stride = floor (resolution(=min.resolution) - patch) / 2</t>
  </si>
  <si>
    <t>dataset10.b</t>
  </si>
  <si>
    <t>res. Z (min)</t>
  </si>
  <si>
    <t>res. Y (min)</t>
  </si>
  <si>
    <t>res. X (min)</t>
  </si>
  <si>
    <t>240124-0</t>
  </si>
  <si>
    <t>240124-1</t>
  </si>
  <si>
    <t>240124-2</t>
  </si>
  <si>
    <t>240124-3</t>
  </si>
  <si>
    <t>patch = 2^3 &gt; max dz-ROI = 136 (id06), so that only 1 patch is created</t>
  </si>
  <si>
    <t>240124-4</t>
  </si>
  <si>
    <t>Train an autofluo eye segmentation model using manual dense annotations, LR factor 0.4</t>
  </si>
  <si>
    <t>Train an autofluo eye segmentation model using manual dense annotations, LR factor 0.5</t>
  </si>
  <si>
    <t>Train an autofluo eye segmentation model using manual dense annotations, LR factor 0.6</t>
  </si>
  <si>
    <t>Train an autofluo eye segmentation model using manual dense annotations, LR factor 0.7</t>
  </si>
  <si>
    <t>Train a fluo eye segmentation model using manual dense annotations, LR factor 0.5</t>
  </si>
  <si>
    <t>dataset10.c</t>
  </si>
  <si>
    <t>240125-0</t>
  </si>
  <si>
    <t>240125-1</t>
  </si>
  <si>
    <t>240125-2</t>
  </si>
  <si>
    <t>240125-3</t>
  </si>
  <si>
    <t>240125-4</t>
  </si>
  <si>
    <t>240125-5</t>
  </si>
  <si>
    <t>240125-6</t>
  </si>
  <si>
    <t>240125-7</t>
  </si>
  <si>
    <t>240125-8</t>
  </si>
  <si>
    <t>Failure: no label in validation patches =&gt; overfitting training data</t>
  </si>
  <si>
    <t>noticed bad val patch</t>
  </si>
  <si>
    <t>ECC</t>
  </si>
  <si>
    <t>3channel autofluo eye 0</t>
  </si>
  <si>
    <t>3channel autofluo eye 1</t>
  </si>
  <si>
    <t>3channel autofluo eye 2</t>
  </si>
  <si>
    <t>3channel autofluo eye 3</t>
  </si>
  <si>
    <t>3channel autofluo eye 4</t>
  </si>
  <si>
    <t>fluo eye 0</t>
  </si>
  <si>
    <t>3channel autofluo eye fail</t>
  </si>
  <si>
    <t>fluo eye 1</t>
  </si>
  <si>
    <t>Train an autofluo eye segmentation model using manual dense annotations, 6 LR steps</t>
  </si>
  <si>
    <t>Train an autofluo eye segmentation model using manual dense annotations, 8 LR steps</t>
  </si>
  <si>
    <t>Train an autofluo eye segmentation model using manual dense annotations, 10 LR steps</t>
  </si>
  <si>
    <t>Train an autofluo eye segmentation model using manual dense annotations, 12 LR steps</t>
  </si>
  <si>
    <t>Train an autofluo eye segmentation model using manual dense annotations, 14 LR steps</t>
  </si>
  <si>
    <t>Train a fluo eye segmentation model using manual dense annotations, 10 LR steps, difference between autofluo and fluo raw input (although ROI only secondarily stained)</t>
  </si>
  <si>
    <t>Train a fluo eye segmentation model using manual dense annotations, How do predictions look with just 1 LR step (LR 2e-4)?</t>
  </si>
  <si>
    <t>Failure: ECC, cuda / hardware error?</t>
  </si>
  <si>
    <t>error</t>
  </si>
  <si>
    <t>240125-9</t>
  </si>
  <si>
    <t>3channel autofluo eye dataset10.c.1 vall loss curve exp</t>
  </si>
  <si>
    <t>Train an autofluo eye segmentation model using manual dense annotations, How do predictions look with just 1 LR step (LR 2e-4)?</t>
  </si>
  <si>
    <t>Does the val loss curve in tensorboard decrease with higher n_val?</t>
  </si>
  <si>
    <t>Success (finish training &amp; answer question)</t>
  </si>
  <si>
    <t>dataset10.c.1</t>
  </si>
  <si>
    <t>240124-0 best</t>
  </si>
  <si>
    <t>240124-0 last</t>
  </si>
  <si>
    <t>240131-0</t>
  </si>
  <si>
    <t>240131-1</t>
  </si>
  <si>
    <t>240131-2</t>
  </si>
  <si>
    <t>240131-3</t>
  </si>
  <si>
    <t>240131-4</t>
  </si>
  <si>
    <t>240131-5</t>
  </si>
  <si>
    <t>240131-6</t>
  </si>
  <si>
    <t>240131-7</t>
  </si>
  <si>
    <t>240131-8</t>
  </si>
  <si>
    <t>240131-9</t>
  </si>
  <si>
    <t>240131-10</t>
  </si>
  <si>
    <t>240125-0 best</t>
  </si>
  <si>
    <t>240125-0 last</t>
  </si>
  <si>
    <t>240125-5 best</t>
  </si>
  <si>
    <t>240125-5 last</t>
  </si>
  <si>
    <t>240125-7 best</t>
  </si>
  <si>
    <t>240125-7 last</t>
  </si>
  <si>
    <t>Adapt patch shape for eyes to be in the patch for sure (y shape critical)</t>
  </si>
  <si>
    <t>240201-0</t>
  </si>
  <si>
    <t>240201-1</t>
  </si>
  <si>
    <t>Error, in_channels wrong</t>
  </si>
  <si>
    <t>Error, ECC (uncorrectable error…)</t>
  </si>
  <si>
    <t>error wrong hyperparameters</t>
  </si>
  <si>
    <t>error cluster caused</t>
  </si>
  <si>
    <t>240201-2</t>
  </si>
  <si>
    <t>chain autofluo heart (dataset04.a) from fluo heart pre-trained model (dataset07.0) - (id6val id7test) in all chained datasets</t>
  </si>
  <si>
    <t>Will the autofluo heart model improve if fluo pre-trained weights are provided?</t>
  </si>
  <si>
    <t>Success = answer + finish training</t>
  </si>
  <si>
    <t>Segment 3D model 10.b best checkpoint on val &amp; test images</t>
  </si>
  <si>
    <t>Segment 3D model 10.b last checkpoint on val &amp; test images</t>
  </si>
  <si>
    <t>Segment 3D model 10.c best checkpoint on val &amp; test images</t>
  </si>
  <si>
    <t>Segment 3D model 10.c last checkpoint on val &amp; test images</t>
  </si>
  <si>
    <t>240201-3</t>
  </si>
  <si>
    <t>240201-4</t>
  </si>
  <si>
    <t>fluo eye FAIL</t>
  </si>
  <si>
    <t>fluo eye</t>
  </si>
  <si>
    <t>fluo eye 3-2-2 val loss exp FAIL</t>
  </si>
  <si>
    <t>fluo eye 3-2-2 val loss exp</t>
  </si>
  <si>
    <t>1(?)</t>
  </si>
  <si>
    <t>patch = same as first training in model chain (?)</t>
  </si>
  <si>
    <t>stride = same as first training in model chain (?)</t>
  </si>
  <si>
    <t>patch = same as during model training</t>
  </si>
  <si>
    <t>stride = same as during model training</t>
  </si>
  <si>
    <t>240131-8 last, autofluo eye</t>
  </si>
  <si>
    <t>240131-8 best, autofluo eye</t>
  </si>
  <si>
    <t>different LR factor, now 10 steps - better than dataset10.b models with less steps?</t>
  </si>
  <si>
    <t>different LR factor, now 10 steps - better than dataset10.b models with less steps? (expect last_checkpoint to be better because boundary model and volume input labels)</t>
  </si>
  <si>
    <t>Increase LR steps to 10 with a factor of .588. (*this is fine.: Adapt patch shape for eyes to be in the patch for sure (y shape critical) - faulty assumption. Everything fine, just RNG stuff of tensorboard stats that looks weird.)</t>
  </si>
  <si>
    <t>240201-5</t>
  </si>
  <si>
    <t>autofluo eye, 10 LR steps at factor .588, patience 10</t>
  </si>
  <si>
    <t>LR scheduler experiment: Compare with 240131-8 (best &amp; last checkpoint, best checkpoint starts to rival last checkpoint in this model): Increase only patience</t>
  </si>
  <si>
    <t>patch = same as during this experiment's control model training (240131-8)</t>
  </si>
  <si>
    <t>stride = same as during this experiment's control model training (240131-8)</t>
  </si>
  <si>
    <t>autofluo eye, patience 20 (x2), val frequency 30 (x1/1.5) =&gt; 3x train time</t>
  </si>
  <si>
    <t>240202-0</t>
  </si>
  <si>
    <t>240202-1</t>
  </si>
  <si>
    <t>240202-2</t>
  </si>
  <si>
    <t>sample data wolny sample_ovule.h5</t>
  </si>
  <si>
    <t>3DUnet_lightsheet_nuclei</t>
  </si>
  <si>
    <t>Do boundary vs. nuclei models produce different segmentations (edges vs. volumes)?</t>
  </si>
  <si>
    <t>Expect nuclei = volume, boundary = edge segmentation in predict3dunet output</t>
  </si>
  <si>
    <t>patch = arbitrary large number &lt;= min image size - 2</t>
  </si>
  <si>
    <t>hyperparameter experiment invalid due to wrong 3dunet architecture (boundary) chosen for volumetric blob-like eye segmentation</t>
  </si>
  <si>
    <t>time limit reached</t>
  </si>
  <si>
    <t>VRAM experiment/study: n_patch relevant or only patch shape? Change stride</t>
  </si>
  <si>
    <t>expect patch number to be irrelevant</t>
  </si>
  <si>
    <t>VRAM experiment/study: n_patch relevant or only patch shape? Control session.</t>
  </si>
  <si>
    <t>VRAM experiment/study: n_patch relevant or only patch shape? Change patch shape</t>
  </si>
  <si>
    <t>patch = same as in control session 240202-3</t>
  </si>
  <si>
    <r>
      <t xml:space="preserve">stride = floor (resolution(=min.resolution) - patch) / </t>
    </r>
    <r>
      <rPr>
        <b/>
        <i/>
        <u/>
        <sz val="11"/>
        <color theme="1"/>
        <rFont val="Calibri"/>
        <family val="2"/>
        <scheme val="minor"/>
      </rPr>
      <t>6</t>
    </r>
  </si>
  <si>
    <r>
      <t xml:space="preserve">stride = floor (resolution(=min.resolution) - patch) / </t>
    </r>
    <r>
      <rPr>
        <b/>
        <i/>
        <u/>
        <sz val="11"/>
        <color theme="1"/>
        <rFont val="Calibri"/>
        <family val="2"/>
        <scheme val="minor"/>
      </rPr>
      <t>4</t>
    </r>
  </si>
  <si>
    <t>stride = same as in control session 240202-3</t>
  </si>
  <si>
    <t>patch = 1.26 of control session 240202-3 (so patch z*y*x = 2 * (z*y*x)_control)</t>
  </si>
  <si>
    <t>patch = 1.26^2 of control session 240202-3 (so patch z*y*x = 2^2 * (z*y*x)_control)</t>
  </si>
  <si>
    <t>240203-3</t>
  </si>
  <si>
    <t>240203-4</t>
  </si>
  <si>
    <t>240203-0</t>
  </si>
  <si>
    <t>240203-1</t>
  </si>
  <si>
    <t>240203-2</t>
  </si>
  <si>
    <t>21.96% underestimated</t>
  </si>
  <si>
    <t>n_patch irrelevant: correct</t>
  </si>
  <si>
    <t>19.30% underestimated</t>
  </si>
  <si>
    <t>29.08% underestimated, precisely 2* previous run (k^3*vram ~ patch(k*x * k*y * k*z))</t>
  </si>
  <si>
    <t>240203-5</t>
  </si>
  <si>
    <t>Train a model that segments blobs instead of boundaries like previously</t>
  </si>
  <si>
    <t>expect blobs (volumes) where eyes are</t>
  </si>
  <si>
    <t>patch = same as during the analog boundary model (240131-8)</t>
  </si>
  <si>
    <t>stride = same as during the analog boundary model (240131-8)</t>
  </si>
  <si>
    <t>240204-0</t>
  </si>
  <si>
    <t>240204-1</t>
  </si>
  <si>
    <t>autofluo eye, nuclei model type, val=id07, test=06</t>
  </si>
  <si>
    <t>autofluo eye, nuclei model type, val=id03, test=05</t>
  </si>
  <si>
    <t>autofluo eye, nuclei model type, val=id04, test=01</t>
  </si>
  <si>
    <t>expect model of equal predictive power</t>
  </si>
  <si>
    <t>patch = same as for model comparison chpt-240203-5</t>
  </si>
  <si>
    <t>stride = same as for model comparison chpt-240203-5</t>
  </si>
  <si>
    <t>240204-2</t>
  </si>
  <si>
    <t>Successful test run! I think this is the one. Proof of concept.</t>
  </si>
  <si>
    <t>totally adequate model performance (tb train stats)</t>
  </si>
  <si>
    <r>
      <t xml:space="preserve">Exp.: autofluo eye, </t>
    </r>
    <r>
      <rPr>
        <i/>
        <u/>
        <sz val="11"/>
        <color rgb="FF006100"/>
        <rFont val="Calibri"/>
        <family val="2"/>
        <scheme val="minor"/>
      </rPr>
      <t>nuclei model type</t>
    </r>
    <r>
      <rPr>
        <sz val="11"/>
        <color rgb="FF006100"/>
        <rFont val="Calibri"/>
        <family val="2"/>
        <scheme val="minor"/>
      </rPr>
      <t>, val=id04, test=01</t>
    </r>
  </si>
  <si>
    <t>dataset10.b.0</t>
  </si>
  <si>
    <t>dataset10.b.1</t>
  </si>
  <si>
    <t>dataset10.b.2</t>
  </si>
  <si>
    <t>Train the same model (as) again, with 5 LR steps for faster results (model is already overfitting at that point).</t>
  </si>
  <si>
    <t>Vary validation and test sample compared to chpt-240204-0</t>
  </si>
  <si>
    <t>Vary validation and test sample compared to chpt-240204-0 and chpt-240204-1</t>
  </si>
  <si>
    <t>expect model of good predictive power</t>
  </si>
  <si>
    <t>dataset10.b.3</t>
  </si>
  <si>
    <t>240204-2 best, autofluo eye, nuclei model type, val=id03, test=05</t>
  </si>
  <si>
    <t>240204-2 last, autofluo eye, nuclei model type, val=id03, test=05</t>
  </si>
  <si>
    <t>240204-0 best, autofluo eye, nuclei model type, val=id04, test=01</t>
  </si>
  <si>
    <t>240204-1 best, autofluo eye, nuclei model type, val=id07, test=06</t>
  </si>
  <si>
    <t>240204-0 last, autofluo eye, nuclei model type, val=id04, test=01</t>
  </si>
  <si>
    <t>240204-1 last, autofluo eye, nuclei model type, val=id07, test=06</t>
  </si>
  <si>
    <t>240204-3 last, autofluo eye, nuclei model type, val=id02, test=07</t>
  </si>
  <si>
    <t>240204-3 best, autofluo eye, nuclei model type, val=id02, test=07</t>
  </si>
  <si>
    <t>240204-3</t>
  </si>
  <si>
    <t>autofluo eye, nuclei model type, val=id02(?), test=07</t>
  </si>
  <si>
    <t>Vary validation and test sample compared to chpt-240204-0, chpt-240204-1 and chpt-240204-2</t>
  </si>
  <si>
    <t>240209-0</t>
  </si>
  <si>
    <t>240209-1</t>
  </si>
  <si>
    <t>240209-2</t>
  </si>
  <si>
    <t>240209-3</t>
  </si>
  <si>
    <t>240209-4</t>
  </si>
  <si>
    <t>240209-5</t>
  </si>
  <si>
    <t>240209-6</t>
  </si>
  <si>
    <t>240209-7</t>
  </si>
  <si>
    <t>240213-0</t>
  </si>
  <si>
    <t>240220-0</t>
  </si>
  <si>
    <t>240220-1</t>
  </si>
  <si>
    <t>240220-2</t>
  </si>
  <si>
    <t>240220-3</t>
  </si>
  <si>
    <t>240220-4</t>
  </si>
  <si>
    <t>240220-5</t>
  </si>
  <si>
    <t>autofluo kidney, boundary model type, id07 test, id05 val</t>
  </si>
  <si>
    <t>autofluo kidney, nuclei model type, id07 test, id05 val</t>
  </si>
  <si>
    <t>autofluo kidney, boundary model type, id02 test, id01 val</t>
  </si>
  <si>
    <t>autofluo kidney, boundary model type, id04 test, id06 val</t>
  </si>
  <si>
    <t>autofluo kidney, nuclei model type, id02 test, id01 val</t>
  </si>
  <si>
    <t>autofluo kidney, nuclei model type, id04 test, id06 val</t>
  </si>
  <si>
    <t>dataset11.a.0</t>
  </si>
  <si>
    <t>dataset11.b.0</t>
  </si>
  <si>
    <t>dataset11.a.1</t>
  </si>
  <si>
    <t>dataset11.a.2</t>
  </si>
  <si>
    <t>dataset11.b.1</t>
  </si>
  <si>
    <t>dataset11.b.2</t>
  </si>
  <si>
    <t>patch = arbitrary number as close to embryo size as possible (z smaller, y &amp; x bigger than embryo)</t>
  </si>
  <si>
    <t>stride = arbitrary number as close to embryo size as possible (z smaller, y &amp; x bigger than embryo)</t>
  </si>
  <si>
    <t>patch = same as for model comparison chpt-240220-0</t>
  </si>
  <si>
    <t>stride = same as for model comparison chpt-240220-0</t>
  </si>
  <si>
    <t>240221-0</t>
  </si>
  <si>
    <t>240221-1</t>
  </si>
  <si>
    <t>240221-2</t>
  </si>
  <si>
    <t>240221-3</t>
  </si>
  <si>
    <t>240221-4</t>
  </si>
  <si>
    <t>240221-5</t>
  </si>
  <si>
    <t>out of memory (probably cpu)</t>
  </si>
  <si>
    <t>0 (no  log file)</t>
  </si>
  <si>
    <t>240226-0</t>
  </si>
  <si>
    <t>240226-1</t>
  </si>
  <si>
    <t>240226-2</t>
  </si>
  <si>
    <t>240226-3</t>
  </si>
  <si>
    <t>240226-4</t>
  </si>
  <si>
    <t>240226-5</t>
  </si>
  <si>
    <t>240226-6</t>
  </si>
  <si>
    <t>240226-7</t>
  </si>
  <si>
    <t>240226-8</t>
  </si>
  <si>
    <t>240226-9</t>
  </si>
  <si>
    <t>240226-10</t>
  </si>
  <si>
    <t>240226-11</t>
  </si>
  <si>
    <t>240221-0 best, autofluo kidney, boundary model type, id07 test, id05 val</t>
  </si>
  <si>
    <t>240221-0 last, autofluo kidney, boundary model type, id07 test, id05 val</t>
  </si>
  <si>
    <t>240221-1 best, autofluo kidney, boundary model type, id02 test, id01 val</t>
  </si>
  <si>
    <t>240221-2 best, autofluo kidney, boundary model type, id04 test, id06 val</t>
  </si>
  <si>
    <t>240221-2 last, autofluo kidney, boundary model type, id04 test, id06 val</t>
  </si>
  <si>
    <t>240221-3 best, autofluo kidney, nuclei model type, id07 test, id05 val</t>
  </si>
  <si>
    <t>240221-1 last, autofluo kidney, boundary model type, id02 test, id01 val</t>
  </si>
  <si>
    <t>240221-4 best, autofluo kidney, nuclei model type, id02 test, id01 val</t>
  </si>
  <si>
    <t>240221-3 last, autofluo kidney, nuclei model type, id07 test, id05 val</t>
  </si>
  <si>
    <t>240221-4 last, autofluo kidney, nuclei model type, id02 test, id01 val</t>
  </si>
  <si>
    <t>240221-5 best, autofluo kidney, nuclei model type, id04 test, id06 val</t>
  </si>
  <si>
    <t>240221-5 last, autofluo kidney, nuclei model type, id04 test, id06 val</t>
  </si>
  <si>
    <t>240304-0</t>
  </si>
  <si>
    <t>240304-1</t>
  </si>
  <si>
    <t>240304-2</t>
  </si>
  <si>
    <t>model 11.b.0, autofluo kidney, nuclei model type, id07 test, id05 val</t>
  </si>
  <si>
    <t>model 11.b.1, autofluo kidney, nuclei model type, id02 test, id01 val</t>
  </si>
  <si>
    <t>model 11.b.0, autofluo kidney, nuclei model type, id04 test, id06 val</t>
  </si>
  <si>
    <t>dataset11.c.0</t>
  </si>
  <si>
    <t>dataset11.c.1</t>
  </si>
  <si>
    <t>dataset11.c.2</t>
  </si>
  <si>
    <t>TBD (no log file(?))</t>
  </si>
  <si>
    <t>patch = same as similar previous (chpt-240221-0 - arbitrary number as close to embryo size as possible (z smaller, y &amp; x bigger than embryo))</t>
  </si>
  <si>
    <t>stride = same as similar previous (chpt-240221-0 - arbitrary number as close to embryo size as possible (z smaller, y &amp; x bigger than embryo))</t>
  </si>
  <si>
    <t>patch = same as for model comparison chpt-240304-0</t>
  </si>
  <si>
    <t>stride = same as for model comparison chpt-240304-0</t>
  </si>
  <si>
    <t>240304-3</t>
  </si>
  <si>
    <t>240304-4</t>
  </si>
  <si>
    <t>240304-5</t>
  </si>
  <si>
    <t>240304-6</t>
  </si>
  <si>
    <t>240304-7</t>
  </si>
  <si>
    <t>240304-8</t>
  </si>
  <si>
    <t>model 11.c.0, autofluo kidney, nuclei model type, id07 test, id05 val, 4 LR steps</t>
  </si>
  <si>
    <t>model 11.c.1, autofluo kidney, nuclei model type, id02 test, id01 val, 4 LR steps</t>
  </si>
  <si>
    <t>model 11.c.2, autofluo kidney, nuclei model type, id04 test, id06 val, 4 LR steps</t>
  </si>
  <si>
    <t>same model as before (11.b) but with (mostly) filled labels now</t>
  </si>
  <si>
    <t>240304-0 best, model 11.c.0</t>
  </si>
  <si>
    <t>240304-0 last, model 11.c.0</t>
  </si>
  <si>
    <t>240304-1 best, model 11.c.1</t>
  </si>
  <si>
    <t>240304-1 last, model 11.c.1</t>
  </si>
  <si>
    <t>240304-2 best, model 11.c.2</t>
  </si>
  <si>
    <t>240304-2 last, model 11.c.2</t>
  </si>
  <si>
    <t>find best model of the 3 train/val/test divisions to tune patience hyperparameters</t>
  </si>
  <si>
    <t>240308-0</t>
  </si>
  <si>
    <t>240204-3 last, model 10.b.3 last, best eye model</t>
  </si>
  <si>
    <t>dataset11.d</t>
  </si>
  <si>
    <t>patch = same as during model training (240204-3)</t>
  </si>
  <si>
    <t>stride = same as during model training (240204-3)</t>
  </si>
  <si>
    <t>240309-0</t>
  </si>
  <si>
    <t>patch = same as during model training (240204-3) (fail, didn't update test config)</t>
  </si>
  <si>
    <t>stride = same as during model training (240204-3) (fail, didn't update test config)</t>
  </si>
  <si>
    <t xml:space="preserve">  File "/home/dwalth/data/conda/envs/3dunet1.8.2/lib/python3.11/site-packages/torch/nn/functional.py", line 3985, in interpolate
    return torch._C._nn.upsample_nearest3d(input, output_size, scale_factors)
           ^^^^^^^^^^^^^^^^^^^^^^^^^^^^^^^^^^^^^^^^^^^^^^^^^^^^^^^^^^^^^^^^^^</t>
  </si>
  <si>
    <t>torch.cuda.OutOfMemoryError: CUDA out of memory. Tried to allocate 3.64 GiB. GPU 0 has a total capacty of 15.77 GiB of which 437.38 MiB is free. Including non-PyTorch memory, this process has 15.33 GiB memory in use. Of the allocated memory 9.66 GiB is allocated by PyTorch, and 5.30 GiB is reserved by PyTorch but unallocated. If reserved but unallocated memory is large try setting max_split_size_mb to avoid fragmentation.  See documentation for Memory Management and PYTORCH_CUDA_ALLOC_CONF</t>
  </si>
  <si>
    <t>n images VRAM</t>
  </si>
  <si>
    <t>240309-1</t>
  </si>
  <si>
    <t>240309-2</t>
  </si>
  <si>
    <t>cuda memory error (oom)</t>
  </si>
  <si>
    <t>dataset11.d.0</t>
  </si>
  <si>
    <t>dataset11.d.1</t>
  </si>
  <si>
    <t>240204-3 last, model 10.b.3 last, best eye model, segmenting id01-04</t>
  </si>
  <si>
    <t>240204-3 last, model 10.b.3 last, best eye model, segmenting id05-07</t>
  </si>
  <si>
    <t>240310-0</t>
  </si>
  <si>
    <t>240310-1</t>
  </si>
  <si>
    <t>dataset11.d.2</t>
  </si>
  <si>
    <t>240204-3 last, model 10.b.3 last, best eye model, dataset11.d.2 = dataset11.c</t>
  </si>
  <si>
    <t>stride = usual stride rule: floor((size - patch)/2)</t>
  </si>
  <si>
    <t>240311-0</t>
  </si>
  <si>
    <t>240311-1</t>
  </si>
  <si>
    <t>single channel eye model, labels from dataset10.b, train,val,test like 240204-3 (id07 test)</t>
  </si>
  <si>
    <t>dataset10.d.3</t>
  </si>
  <si>
    <t>patch = same as for model comparison chpt-240204-3</t>
  </si>
  <si>
    <t>stride = same formula as for model comparison chpt-240204-3</t>
  </si>
  <si>
    <t>240312-0</t>
  </si>
  <si>
    <t>240312-1</t>
  </si>
  <si>
    <t>240311-1 best, single channel eye model, labels from dataset10.b, train,val,test like 240204-3 (id07 test)</t>
  </si>
  <si>
    <t>240311-1 last, single channel eye model, labels from dataset10.b, train,val,test like 240204-3 (id07 test)</t>
  </si>
  <si>
    <t>patch = same as during model training (240311-1)</t>
  </si>
  <si>
    <t>stride = same formula as during model training (240311-1)</t>
  </si>
  <si>
    <t>240313-0</t>
  </si>
  <si>
    <t>240313-1</t>
  </si>
  <si>
    <t>240311-1 last, single channel eye model, labels from dataset10.b</t>
  </si>
  <si>
    <t>240311-1 best, single channel eye model, labels from dataset10.b</t>
  </si>
  <si>
    <t>dataset11.d.3</t>
  </si>
  <si>
    <t>240314-0</t>
  </si>
  <si>
    <t>240314-1</t>
  </si>
  <si>
    <t>240314-2</t>
  </si>
  <si>
    <t>240314-3</t>
  </si>
  <si>
    <t>dataset13.a</t>
  </si>
  <si>
    <t>dataset13.b</t>
  </si>
  <si>
    <t>patch = arbitrary maximal numbers so VRAM &lt; 80'000 MiB</t>
  </si>
  <si>
    <t>patch = same as during working eye model training (240311-1)</t>
  </si>
  <si>
    <t>single channel eye &amp; kidney model, 12 LR steps, validate after 20, patience 10</t>
  </si>
  <si>
    <t>multichannel eye &amp; kidney model 12 LR steps, validate after 20, patience 10</t>
  </si>
  <si>
    <t>single channel eye &amp; kidney model, 12 LR steps, validate after 20, patience 20</t>
  </si>
  <si>
    <t>single channel eye &amp; kidney model, 12 LR steps, validate after 40, patience 10</t>
  </si>
  <si>
    <t>single channel eye &amp; kidney model, 12 LR steps, validate after 40, patience 20</t>
  </si>
  <si>
    <t>multichannel eye &amp; kidney model 12 LR steps, validate after 20, patience 20</t>
  </si>
  <si>
    <t>multichannel eye &amp; kidney model 12 LR steps, validate after 40, patience 10</t>
  </si>
  <si>
    <t>multichannel eye &amp; kidney model 12 LR steps, validate after 40, patience 20</t>
  </si>
  <si>
    <t>240314-4</t>
  </si>
  <si>
    <t>240314-5</t>
  </si>
  <si>
    <t>240314-6</t>
  </si>
  <si>
    <t>240314-7</t>
  </si>
  <si>
    <t>slurm time estimate max (hr)</t>
  </si>
  <si>
    <t>slurm time</t>
  </si>
  <si>
    <t>2-06:19:35</t>
  </si>
  <si>
    <t>3-00:00:00</t>
  </si>
  <si>
    <t>2-00:00:00</t>
  </si>
  <si>
    <t>1-00:00:00</t>
  </si>
  <si>
    <t>1-22:30:05</t>
  </si>
  <si>
    <t>1-04:45:39</t>
  </si>
  <si>
    <t>1-03:50:59</t>
  </si>
  <si>
    <t>1-03:39:41</t>
  </si>
  <si>
    <t>0-14:46:01</t>
  </si>
  <si>
    <t>0-23:51:12</t>
  </si>
  <si>
    <t>0-12:24:44</t>
  </si>
  <si>
    <t>0-16:00:00</t>
  </si>
  <si>
    <t>0-00:10:00</t>
  </si>
  <si>
    <t>240320-0</t>
  </si>
  <si>
    <t>240320-1</t>
  </si>
  <si>
    <t>240320-2</t>
  </si>
  <si>
    <t>240320-3</t>
  </si>
  <si>
    <t>240320-4</t>
  </si>
  <si>
    <t>240320-5</t>
  </si>
  <si>
    <t>240320-6</t>
  </si>
  <si>
    <t>240320-7</t>
  </si>
  <si>
    <t>240314-0 best, single channel eye &amp; kidney model, 12 LR steps, validate after 20, patience 10</t>
  </si>
  <si>
    <t>240314-1 best, single channel eye &amp; kidney model, 12 LR steps, validate after 20, patience 20</t>
  </si>
  <si>
    <t>240314-2 best, single channel eye &amp; kidney model, 12 LR steps, validate after 40, patience 10</t>
  </si>
  <si>
    <t>240314-3 best, single channel eye &amp; kidney model, 12 LR steps, validate after 40, patience 20</t>
  </si>
  <si>
    <t>240314-4 best, multichannel eye &amp; kidney model 12 LR steps, validate after 20, patience 10</t>
  </si>
  <si>
    <t>240314-5 best, multichannel eye &amp; kidney model 12 LR steps, validate after 20, patience 20</t>
  </si>
  <si>
    <t>240314-6 best, multichannel eye &amp; kidney model 12 LR steps, validate after 40, patience 10</t>
  </si>
  <si>
    <t>240314-7 best, multichannel eye &amp; kidney model 12 LR steps, validate after 40, patience 20</t>
  </si>
  <si>
    <t>240321-0</t>
  </si>
  <si>
    <t>240321-1</t>
  </si>
  <si>
    <t>240321-2</t>
  </si>
  <si>
    <t>240321-3</t>
  </si>
  <si>
    <t>240321-4</t>
  </si>
  <si>
    <t>240321-5</t>
  </si>
  <si>
    <t>240321-6</t>
  </si>
  <si>
    <t>240321-7</t>
  </si>
  <si>
    <t>240314-0 last, single channel eye &amp; kidney model, 12 LR steps, validate after 20, patience 10</t>
  </si>
  <si>
    <t>240314-1 last, single channel eye &amp; kidney model, 12 LR steps, validate after 20, patience 20</t>
  </si>
  <si>
    <t>240314-2 last, single channel eye &amp; kidney model, 12 LR steps, validate after 40, patience 10</t>
  </si>
  <si>
    <t>240314-3 last, single channel eye &amp; kidney model, 12 LR steps, validate after 40, patience 20</t>
  </si>
  <si>
    <t>240314-4 last, multichannel eye &amp; kidney model 12 LR steps, validate after 20, patience 10</t>
  </si>
  <si>
    <t>240314-5 last, multichannel eye &amp; kidney model 12 LR steps, validate after 20, patience 20</t>
  </si>
  <si>
    <t>240314-6 last, multichannel eye &amp; kidney model 12 LR steps, validate after 40, patience 10</t>
  </si>
  <si>
    <t>240314-7 last, multichannel eye &amp; kidney model 12 LR steps, validate after 40, patience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</si>
</sst>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i/>
      <sz val="11"/>
      <name val="Calibri"/>
      <family val="2"/>
      <scheme val="minor"/>
    </font>
    <font>
      <i/>
      <sz val="11"/>
      <color theme="1"/>
      <name val="Calibri"/>
      <family val="2"/>
      <scheme val="minor"/>
    </font>
    <font>
      <sz val="11"/>
      <color rgb="FF9C0006"/>
      <name val="Calibri"/>
      <family val="2"/>
      <scheme val="minor"/>
    </font>
    <font>
      <b/>
      <i/>
      <sz val="11"/>
      <color theme="1"/>
      <name val="Calibri"/>
      <family val="2"/>
      <scheme val="minor"/>
    </font>
    <font>
      <b/>
      <i/>
      <u/>
      <sz val="11"/>
      <color theme="1"/>
      <name val="Calibri"/>
      <family val="2"/>
      <scheme val="minor"/>
    </font>
    <font>
      <b/>
      <i/>
      <sz val="11"/>
      <name val="Calibri"/>
      <family val="2"/>
      <scheme val="minor"/>
    </font>
    <font>
      <sz val="11"/>
      <color rgb="FF006100"/>
      <name val="Calibri"/>
      <family val="2"/>
      <scheme val="minor"/>
    </font>
    <font>
      <sz val="11"/>
      <color rgb="FF00B050"/>
      <name val="Calibri"/>
      <family val="2"/>
      <scheme val="minor"/>
    </font>
    <font>
      <sz val="11"/>
      <color theme="1"/>
      <name val="Calibri"/>
      <family val="2"/>
      <scheme val="minor"/>
    </font>
    <font>
      <i/>
      <u/>
      <sz val="11"/>
      <color rgb="FF006100"/>
      <name val="Calibri"/>
      <family val="2"/>
      <scheme val="minor"/>
    </font>
    <font>
      <sz val="11"/>
      <color rgb="FF9C5700"/>
      <name val="Calibri"/>
      <family val="2"/>
      <scheme val="minor"/>
    </font>
    <font>
      <b/>
      <sz val="11"/>
      <name val="Calibri"/>
      <family val="2"/>
      <scheme val="minor"/>
    </font>
  </fonts>
  <fills count="7">
    <fill>
      <patternFill patternType="none"/>
    </fill>
    <fill>
      <patternFill patternType="gray125"/>
    </fill>
    <fill>
      <patternFill patternType="solid">
        <fgColor rgb="FFFFC7CE"/>
      </patternFill>
    </fill>
    <fill>
      <patternFill patternType="solid">
        <fgColor rgb="FFFFEB9C"/>
      </patternFill>
    </fill>
    <fill>
      <patternFill patternType="solid">
        <fgColor rgb="FFD6EE8A"/>
        <bgColor indexed="64"/>
      </patternFill>
    </fill>
    <fill>
      <patternFill patternType="solid">
        <fgColor theme="4" tint="0.59999389629810485"/>
        <bgColor indexed="65"/>
      </patternFill>
    </fill>
    <fill>
      <patternFill patternType="solid">
        <fgColor rgb="FFC6EFCE"/>
      </patternFill>
    </fill>
  </fills>
  <borders count="29">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ck">
        <color indexed="64"/>
      </left>
      <right/>
      <top style="thin">
        <color indexed="64"/>
      </top>
      <bottom/>
      <diagonal/>
    </border>
    <border>
      <left/>
      <right style="thick">
        <color indexed="64"/>
      </right>
      <top style="thin">
        <color indexed="64"/>
      </top>
      <bottom/>
      <diagonal/>
    </border>
  </borders>
  <cellStyleXfs count="7">
    <xf numFmtId="0" fontId="0" fillId="0" borderId="0"/>
    <xf numFmtId="0" fontId="6" fillId="2" borderId="0" applyNumberFormat="0" applyBorder="0" applyAlignment="0" applyProtection="0"/>
    <xf numFmtId="0" fontId="10" fillId="4" borderId="0" applyFont="0"/>
    <xf numFmtId="0" fontId="11" fillId="3" borderId="0" applyBorder="0" applyAlignment="0" applyProtection="0"/>
    <xf numFmtId="0" fontId="12" fillId="5" borderId="0" applyNumberFormat="0" applyBorder="0" applyAlignment="0" applyProtection="0"/>
    <xf numFmtId="0" fontId="10" fillId="6" borderId="0" applyNumberFormat="0" applyBorder="0" applyAlignment="0" applyProtection="0"/>
    <xf numFmtId="0" fontId="14" fillId="3" borderId="0" applyNumberFormat="0" applyBorder="0" applyAlignment="0" applyProtection="0"/>
  </cellStyleXfs>
  <cellXfs count="89">
    <xf numFmtId="0" fontId="0" fillId="0" borderId="0" xfId="0"/>
    <xf numFmtId="0" fontId="0" fillId="0" borderId="0" xfId="0" applyAlignment="1">
      <alignment wrapText="1"/>
    </xf>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6" xfId="0" applyFont="1" applyBorder="1"/>
    <xf numFmtId="0" fontId="3" fillId="0" borderId="12" xfId="0" applyFont="1" applyBorder="1"/>
    <xf numFmtId="0" fontId="0" fillId="0" borderId="11" xfId="0" applyBorder="1"/>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3" fillId="0" borderId="11" xfId="0" applyFont="1" applyBorder="1" applyAlignment="1">
      <alignment vertical="center"/>
    </xf>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0" fillId="0" borderId="19" xfId="0" applyBorder="1"/>
    <xf numFmtId="0" fontId="0" fillId="0" borderId="23" xfId="0" applyBorder="1"/>
    <xf numFmtId="0" fontId="0" fillId="0" borderId="24" xfId="0" applyBorder="1"/>
    <xf numFmtId="0" fontId="3" fillId="0" borderId="23" xfId="0" applyFont="1" applyBorder="1" applyAlignment="1">
      <alignment vertical="center"/>
    </xf>
    <xf numFmtId="0" fontId="3" fillId="0" borderId="19" xfId="0" applyFont="1" applyBorder="1" applyAlignment="1">
      <alignment vertical="center"/>
    </xf>
    <xf numFmtId="0" fontId="3" fillId="0" borderId="25" xfId="0" applyFont="1" applyBorder="1" applyAlignment="1">
      <alignment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4" xfId="0" applyFont="1" applyBorder="1" applyAlignment="1">
      <alignment vertical="center"/>
    </xf>
    <xf numFmtId="0" fontId="3" fillId="0" borderId="10" xfId="0" applyFont="1" applyBorder="1"/>
    <xf numFmtId="0" fontId="3" fillId="0" borderId="8" xfId="0" applyFont="1" applyBorder="1" applyAlignment="1">
      <alignment vertical="center"/>
    </xf>
    <xf numFmtId="0" fontId="3" fillId="0" borderId="9" xfId="0" applyFont="1" applyBorder="1" applyAlignment="1">
      <alignment vertical="center"/>
    </xf>
    <xf numFmtId="0" fontId="0" fillId="0" borderId="18" xfId="0" applyBorder="1"/>
    <xf numFmtId="0" fontId="5" fillId="0" borderId="18" xfId="0" applyFont="1" applyBorder="1"/>
    <xf numFmtId="0" fontId="4" fillId="0" borderId="8" xfId="0" applyFont="1" applyBorder="1" applyAlignment="1">
      <alignment vertical="center"/>
    </xf>
    <xf numFmtId="0" fontId="5" fillId="0" borderId="4" xfId="0" applyFont="1" applyBorder="1"/>
    <xf numFmtId="0" fontId="5" fillId="0" borderId="10" xfId="0" applyFont="1" applyBorder="1"/>
    <xf numFmtId="0" fontId="4" fillId="0" borderId="10" xfId="0" applyFont="1" applyBorder="1" applyAlignment="1">
      <alignment vertical="center"/>
    </xf>
    <xf numFmtId="0" fontId="0" fillId="0" borderId="21" xfId="0" applyBorder="1"/>
    <xf numFmtId="0" fontId="3" fillId="0" borderId="22" xfId="0" applyFont="1" applyBorder="1" applyAlignment="1">
      <alignment vertical="center"/>
    </xf>
    <xf numFmtId="0" fontId="0" fillId="0" borderId="20" xfId="0" applyBorder="1"/>
    <xf numFmtId="0" fontId="5" fillId="0" borderId="5" xfId="0" applyFont="1" applyBorder="1"/>
    <xf numFmtId="0" fontId="5" fillId="0" borderId="12" xfId="0" applyFont="1" applyBorder="1"/>
    <xf numFmtId="0" fontId="0" fillId="0" borderId="2" xfId="0" quotePrefix="1" applyBorder="1"/>
    <xf numFmtId="0" fontId="6" fillId="2" borderId="0" xfId="1"/>
    <xf numFmtId="0" fontId="6" fillId="2" borderId="0" xfId="1" applyBorder="1"/>
    <xf numFmtId="0" fontId="0" fillId="0" borderId="12" xfId="0" applyBorder="1"/>
    <xf numFmtId="0" fontId="7" fillId="0" borderId="0" xfId="0" applyFont="1"/>
    <xf numFmtId="0" fontId="9" fillId="0" borderId="8" xfId="0" applyFont="1" applyBorder="1" applyAlignment="1">
      <alignment vertical="center"/>
    </xf>
    <xf numFmtId="0" fontId="11" fillId="3" borderId="0" xfId="3"/>
    <xf numFmtId="0" fontId="12" fillId="5" borderId="0" xfId="4"/>
    <xf numFmtId="0" fontId="10" fillId="6" borderId="0" xfId="5" applyAlignment="1">
      <alignment vertical="center"/>
    </xf>
    <xf numFmtId="0" fontId="10" fillId="6" borderId="0" xfId="5"/>
    <xf numFmtId="0" fontId="10" fillId="6" borderId="17" xfId="5" applyBorder="1" applyAlignment="1">
      <alignment vertical="center"/>
    </xf>
    <xf numFmtId="0" fontId="10" fillId="6" borderId="17" xfId="5" applyBorder="1"/>
    <xf numFmtId="0" fontId="3" fillId="0" borderId="26" xfId="0" applyFont="1" applyBorder="1" applyAlignment="1">
      <alignment vertical="center"/>
    </xf>
    <xf numFmtId="0" fontId="3" fillId="0" borderId="17" xfId="0" applyFont="1" applyBorder="1" applyAlignment="1">
      <alignment vertical="center"/>
    </xf>
    <xf numFmtId="0" fontId="4" fillId="0" borderId="17" xfId="0" applyFont="1" applyBorder="1" applyAlignment="1">
      <alignment vertical="center"/>
    </xf>
    <xf numFmtId="0" fontId="0" fillId="0" borderId="27" xfId="0" applyBorder="1"/>
    <xf numFmtId="0" fontId="0" fillId="0" borderId="22" xfId="0" applyBorder="1"/>
    <xf numFmtId="0" fontId="0" fillId="0" borderId="28" xfId="0" applyBorder="1"/>
    <xf numFmtId="0" fontId="12" fillId="5" borderId="17" xfId="4" applyBorder="1"/>
    <xf numFmtId="0" fontId="6" fillId="2" borderId="8" xfId="1" applyBorder="1"/>
    <xf numFmtId="0" fontId="10" fillId="6" borderId="8" xfId="5" applyBorder="1"/>
    <xf numFmtId="0" fontId="14" fillId="3" borderId="0" xfId="6"/>
    <xf numFmtId="0" fontId="15" fillId="0" borderId="0" xfId="0" applyFont="1" applyAlignment="1">
      <alignment vertical="center"/>
    </xf>
    <xf numFmtId="0" fontId="15" fillId="0" borderId="23" xfId="0" applyFont="1" applyBorder="1" applyAlignment="1">
      <alignment vertical="center"/>
    </xf>
    <xf numFmtId="0" fontId="1" fillId="0" borderId="2" xfId="0" applyFont="1" applyBorder="1"/>
    <xf numFmtId="0" fontId="1" fillId="0" borderId="8" xfId="0" applyFont="1" applyBorder="1"/>
    <xf numFmtId="0" fontId="1" fillId="0" borderId="6" xfId="0" applyFont="1" applyBorder="1"/>
    <xf numFmtId="0" fontId="15" fillId="0" borderId="8" xfId="0" applyFont="1" applyBorder="1" applyAlignment="1">
      <alignment vertical="center"/>
    </xf>
    <xf numFmtId="21" fontId="0" fillId="0" borderId="0" xfId="0" applyNumberFormat="1"/>
  </cellXfs>
  <cellStyles count="7">
    <cellStyle name="40% - Accent1" xfId="4" builtinId="31"/>
    <cellStyle name="Bad" xfId="1" builtinId="27"/>
    <cellStyle name="gelb grün" xfId="2" xr:uid="{C6C8E641-F74F-4C6C-A8F4-FD2B0DFFAC6F}"/>
    <cellStyle name="Good" xfId="5" builtinId="26"/>
    <cellStyle name="Neutral" xfId="6" builtinId="28"/>
    <cellStyle name="Neutral-Good" xfId="3" xr:uid="{7D20F6EC-0149-4C40-9844-566C0E598255}"/>
    <cellStyle name="Normal" xfId="0" builtinId="0"/>
  </cellStyles>
  <dxfs count="0"/>
  <tableStyles count="0" defaultTableStyle="TableStyleMedium2" defaultPivotStyle="PivotStyleLight16"/>
  <colors>
    <mruColors>
      <color rgb="FFD6EE8A"/>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J251"/>
  <sheetViews>
    <sheetView tabSelected="1" zoomScaleNormal="100" workbookViewId="0">
      <pane xSplit="1" ySplit="1" topLeftCell="P220" activePane="bottomRight" state="frozen"/>
      <selection pane="topRight" activeCell="B1" sqref="B1"/>
      <selection pane="bottomLeft" activeCell="A2" sqref="A2"/>
      <selection pane="bottomRight" activeCell="AF244" sqref="AF244"/>
    </sheetView>
  </sheetViews>
  <sheetFormatPr defaultRowHeight="14.4" outlineLevelRow="1" outlineLevelCol="1" x14ac:dyDescent="0.3"/>
  <cols>
    <col min="1" max="1" width="11.109375" customWidth="1"/>
    <col min="2" max="2" width="94.6640625" customWidth="1"/>
    <col min="3" max="3" width="13.33203125" customWidth="1"/>
    <col min="4" max="4" width="10.44140625" customWidth="1"/>
    <col min="5" max="5" width="15.109375" customWidth="1"/>
    <col min="6" max="6" width="18.44140625" customWidth="1"/>
    <col min="7" max="7" width="6.5546875" customWidth="1"/>
    <col min="8" max="8" width="30.109375" customWidth="1"/>
    <col min="9" max="9" width="75.5546875" style="38" hidden="1" customWidth="1" outlineLevel="1"/>
    <col min="10" max="10" width="35.5546875" hidden="1" customWidth="1" outlineLevel="1"/>
    <col min="11" max="11" width="64.5546875" hidden="1" customWidth="1" outlineLevel="1"/>
    <col min="12" max="12" width="14.5546875" style="4" customWidth="1" collapsed="1"/>
    <col min="13" max="13" width="8.5546875" customWidth="1"/>
    <col min="14" max="14" width="30.6640625" customWidth="1"/>
    <col min="15" max="15" width="9.44140625" customWidth="1"/>
    <col min="16" max="16" width="33" customWidth="1"/>
    <col min="17" max="23" width="9.109375" hidden="1" customWidth="1" outlineLevel="1"/>
    <col min="24" max="24" width="9.109375" style="17" collapsed="1"/>
    <col min="25" max="25" width="9.109375" customWidth="1"/>
    <col min="26" max="26" width="6.6640625" customWidth="1"/>
    <col min="27" max="27" width="5.109375" customWidth="1"/>
    <col min="28" max="28" width="6" customWidth="1"/>
    <col min="29" max="29" width="11.109375" customWidth="1"/>
    <col min="32" max="32" width="7.6640625" customWidth="1"/>
    <col min="33" max="33" width="9.5546875" customWidth="1"/>
    <col min="34" max="34" width="9" customWidth="1"/>
    <col min="35" max="35" width="8.88671875" customWidth="1"/>
    <col min="36" max="36" width="9.88671875" customWidth="1"/>
    <col min="37" max="37" width="9.6640625" style="8" customWidth="1"/>
    <col min="38" max="38" width="11.6640625" customWidth="1"/>
    <col min="39" max="39" width="10.44140625" customWidth="1"/>
    <col min="40" max="40" width="9.6640625" customWidth="1"/>
    <col min="41" max="41" width="15.44140625" customWidth="1"/>
    <col min="42" max="42" width="26.33203125" style="8" hidden="1" customWidth="1" outlineLevel="1"/>
    <col min="43" max="43" width="6.5546875" customWidth="1" collapsed="1"/>
    <col min="44" max="44" width="6.6640625" customWidth="1"/>
    <col min="45" max="45" width="6.6640625" style="17" customWidth="1"/>
    <col min="46" max="46" width="5.33203125" customWidth="1"/>
    <col min="47" max="47" width="6.109375" customWidth="1"/>
    <col min="48" max="48" width="5" customWidth="1"/>
    <col min="49" max="49" width="5" style="17" customWidth="1"/>
    <col min="50" max="50" width="6.109375" customWidth="1"/>
    <col min="51" max="51" width="6.5546875" customWidth="1"/>
    <col min="52" max="52" width="5" customWidth="1"/>
    <col min="53" max="53" width="6" style="17" customWidth="1"/>
    <col min="54" max="55" width="6" hidden="1" customWidth="1" outlineLevel="1"/>
    <col min="56" max="56" width="6" style="8" hidden="1" customWidth="1" outlineLevel="1"/>
    <col min="57" max="57" width="55" customWidth="1" collapsed="1"/>
    <col min="58" max="58" width="63.33203125" customWidth="1"/>
    <col min="59" max="59" width="5.109375" customWidth="1"/>
    <col min="60" max="60" width="135.33203125" hidden="1" customWidth="1" outlineLevel="1"/>
    <col min="61" max="61" width="206" hidden="1" customWidth="1" outlineLevel="1"/>
    <col min="62" max="62" width="20.109375" bestFit="1" customWidth="1" collapsed="1"/>
    <col min="63" max="63" width="14.33203125" bestFit="1" customWidth="1"/>
    <col min="64" max="64" width="20.33203125" bestFit="1" customWidth="1"/>
    <col min="65" max="65" width="12.6640625" customWidth="1"/>
    <col min="66" max="66" width="12.109375" customWidth="1"/>
  </cols>
  <sheetData>
    <row r="1" spans="1:61" s="3" customFormat="1" x14ac:dyDescent="0.3">
      <c r="A1" s="3" t="s">
        <v>33</v>
      </c>
      <c r="B1" s="3" t="s">
        <v>491</v>
      </c>
      <c r="C1" s="3" t="s">
        <v>851</v>
      </c>
      <c r="D1" s="3" t="s">
        <v>852</v>
      </c>
      <c r="E1" s="3" t="s">
        <v>66</v>
      </c>
      <c r="F1" s="3" t="s">
        <v>411</v>
      </c>
      <c r="G1" s="3" t="s">
        <v>408</v>
      </c>
      <c r="H1" s="3" t="s">
        <v>410</v>
      </c>
      <c r="I1" s="37" t="s">
        <v>52</v>
      </c>
      <c r="J1" s="3" t="s">
        <v>64</v>
      </c>
      <c r="K1" s="3" t="s">
        <v>157</v>
      </c>
      <c r="L1" s="5" t="s">
        <v>396</v>
      </c>
      <c r="M1" s="3" t="s">
        <v>130</v>
      </c>
      <c r="N1" s="3" t="s">
        <v>132</v>
      </c>
      <c r="O1" s="3" t="s">
        <v>129</v>
      </c>
      <c r="P1" s="3" t="s">
        <v>131</v>
      </c>
      <c r="Q1" s="3" t="s">
        <v>115</v>
      </c>
      <c r="R1" s="3" t="s">
        <v>260</v>
      </c>
      <c r="S1" s="3" t="s">
        <v>259</v>
      </c>
      <c r="T1" s="3" t="s">
        <v>114</v>
      </c>
      <c r="U1" s="3" t="s">
        <v>256</v>
      </c>
      <c r="V1" s="3" t="s">
        <v>257</v>
      </c>
      <c r="W1" s="3" t="s">
        <v>258</v>
      </c>
      <c r="X1" s="19" t="s">
        <v>116</v>
      </c>
      <c r="Y1" s="3" t="s">
        <v>3</v>
      </c>
      <c r="Z1" s="3" t="s">
        <v>74</v>
      </c>
      <c r="AA1" s="3" t="s">
        <v>75</v>
      </c>
      <c r="AB1" s="3" t="s">
        <v>208</v>
      </c>
      <c r="AC1" s="3" t="s">
        <v>171</v>
      </c>
      <c r="AD1" s="3" t="s">
        <v>4</v>
      </c>
      <c r="AE1" s="3" t="s">
        <v>801</v>
      </c>
      <c r="AF1" s="3" t="s">
        <v>5</v>
      </c>
      <c r="AG1" s="3" t="s">
        <v>77</v>
      </c>
      <c r="AH1" s="3" t="s">
        <v>97</v>
      </c>
      <c r="AI1" s="3" t="s">
        <v>76</v>
      </c>
      <c r="AJ1" s="3" t="s">
        <v>78</v>
      </c>
      <c r="AK1" s="23" t="s">
        <v>95</v>
      </c>
      <c r="AL1" s="3" t="s">
        <v>110</v>
      </c>
      <c r="AM1" s="3" t="s">
        <v>207</v>
      </c>
      <c r="AN1" s="3" t="s">
        <v>253</v>
      </c>
      <c r="AO1" s="3" t="s">
        <v>147</v>
      </c>
      <c r="AP1" s="23" t="s">
        <v>34</v>
      </c>
      <c r="AQ1" s="3" t="s">
        <v>526</v>
      </c>
      <c r="AR1" s="3" t="s">
        <v>527</v>
      </c>
      <c r="AS1" s="19" t="s">
        <v>528</v>
      </c>
      <c r="AT1" s="3" t="s">
        <v>0</v>
      </c>
      <c r="AU1" s="3" t="s">
        <v>1</v>
      </c>
      <c r="AV1" s="3" t="s">
        <v>2</v>
      </c>
      <c r="AW1" s="19" t="s">
        <v>49</v>
      </c>
      <c r="AX1" s="3" t="s">
        <v>71</v>
      </c>
      <c r="AY1" s="3" t="s">
        <v>72</v>
      </c>
      <c r="AZ1" s="3" t="s">
        <v>73</v>
      </c>
      <c r="BA1" s="19" t="s">
        <v>50</v>
      </c>
      <c r="BB1" s="3" t="s">
        <v>305</v>
      </c>
      <c r="BC1" s="3" t="s">
        <v>306</v>
      </c>
      <c r="BD1" s="23" t="s">
        <v>307</v>
      </c>
      <c r="BE1" s="3" t="s">
        <v>20</v>
      </c>
      <c r="BF1" s="3" t="s">
        <v>19</v>
      </c>
      <c r="BG1" s="3" t="s">
        <v>148</v>
      </c>
      <c r="BH1" s="3" t="s">
        <v>149</v>
      </c>
      <c r="BI1" s="3" t="s">
        <v>282</v>
      </c>
    </row>
    <row r="2" spans="1:61" hidden="1" outlineLevel="1" x14ac:dyDescent="0.3">
      <c r="A2" t="s">
        <v>122</v>
      </c>
      <c r="E2" t="s">
        <v>67</v>
      </c>
      <c r="F2" t="s">
        <v>400</v>
      </c>
      <c r="G2" t="s">
        <v>406</v>
      </c>
      <c r="H2" t="s">
        <v>409</v>
      </c>
      <c r="I2" s="38" t="s">
        <v>124</v>
      </c>
      <c r="J2" t="s">
        <v>126</v>
      </c>
      <c r="K2" t="s">
        <v>127</v>
      </c>
      <c r="L2" s="4">
        <v>0</v>
      </c>
      <c r="M2">
        <v>0</v>
      </c>
      <c r="N2" t="s">
        <v>8</v>
      </c>
      <c r="O2">
        <v>1</v>
      </c>
      <c r="P2" t="s">
        <v>134</v>
      </c>
      <c r="Q2" t="s">
        <v>8</v>
      </c>
      <c r="R2" t="s">
        <v>8</v>
      </c>
      <c r="S2" t="s">
        <v>8</v>
      </c>
      <c r="T2" t="s">
        <v>8</v>
      </c>
      <c r="U2" t="s">
        <v>8</v>
      </c>
      <c r="V2" t="s">
        <v>8</v>
      </c>
      <c r="W2" t="s">
        <v>8</v>
      </c>
      <c r="X2" s="17">
        <v>0</v>
      </c>
      <c r="Y2">
        <v>5</v>
      </c>
      <c r="Z2">
        <v>3</v>
      </c>
      <c r="AA2">
        <v>2</v>
      </c>
      <c r="AB2">
        <v>2</v>
      </c>
      <c r="AC2">
        <f t="shared" ref="AC2:AC24" si="0" xml:space="preserve"> Z2 + AA2</f>
        <v>5</v>
      </c>
      <c r="AD2">
        <v>5</v>
      </c>
      <c r="AF2">
        <v>3</v>
      </c>
      <c r="AG2">
        <v>16</v>
      </c>
      <c r="AH2" t="s">
        <v>94</v>
      </c>
      <c r="AI2">
        <v>1</v>
      </c>
      <c r="AJ2">
        <v>8</v>
      </c>
      <c r="AK2" s="8" t="s">
        <v>96</v>
      </c>
      <c r="AL2" t="s">
        <v>8</v>
      </c>
      <c r="AM2" s="11" t="s">
        <v>8</v>
      </c>
      <c r="AN2" t="s">
        <v>8</v>
      </c>
      <c r="AO2" s="11" t="s">
        <v>8</v>
      </c>
      <c r="AP2" s="21" t="s">
        <v>8</v>
      </c>
      <c r="AQ2" s="11">
        <v>125</v>
      </c>
      <c r="AR2" s="11">
        <v>1169</v>
      </c>
      <c r="AS2" s="20">
        <v>414</v>
      </c>
      <c r="AT2" s="11">
        <v>64</v>
      </c>
      <c r="AU2" s="11">
        <v>896</v>
      </c>
      <c r="AV2" s="11">
        <v>160</v>
      </c>
      <c r="AW2" s="20" t="s">
        <v>45</v>
      </c>
      <c r="AX2" s="11">
        <v>32</v>
      </c>
      <c r="AY2" s="11">
        <v>128</v>
      </c>
      <c r="AZ2" s="11">
        <v>80</v>
      </c>
      <c r="BA2" s="20" t="s">
        <v>45</v>
      </c>
      <c r="BB2" s="11"/>
      <c r="BC2" s="11"/>
      <c r="BD2" s="11"/>
      <c r="BE2" s="11" t="s">
        <v>261</v>
      </c>
      <c r="BF2" s="11" t="s">
        <v>262</v>
      </c>
      <c r="BG2">
        <v>1</v>
      </c>
      <c r="BH2" t="s">
        <v>135</v>
      </c>
      <c r="BI2" t="s">
        <v>8</v>
      </c>
    </row>
    <row r="3" spans="1:61" hidden="1" outlineLevel="1" x14ac:dyDescent="0.3">
      <c r="A3" t="s">
        <v>123</v>
      </c>
      <c r="E3" t="s">
        <v>67</v>
      </c>
      <c r="F3" t="s">
        <v>400</v>
      </c>
      <c r="G3" t="s">
        <v>406</v>
      </c>
      <c r="H3" t="s">
        <v>409</v>
      </c>
      <c r="I3" s="38" t="s">
        <v>124</v>
      </c>
      <c r="J3" t="s">
        <v>126</v>
      </c>
      <c r="K3" t="s">
        <v>128</v>
      </c>
      <c r="L3" s="4">
        <v>0</v>
      </c>
      <c r="M3">
        <v>0</v>
      </c>
      <c r="N3" t="s">
        <v>8</v>
      </c>
      <c r="O3">
        <v>1</v>
      </c>
      <c r="P3" t="s">
        <v>138</v>
      </c>
      <c r="Q3">
        <v>0</v>
      </c>
      <c r="R3">
        <v>0</v>
      </c>
      <c r="S3">
        <v>0</v>
      </c>
      <c r="T3">
        <v>1</v>
      </c>
      <c r="U3">
        <v>0</v>
      </c>
      <c r="V3" t="s">
        <v>8</v>
      </c>
      <c r="W3" t="s">
        <v>8</v>
      </c>
      <c r="X3" s="17">
        <v>1</v>
      </c>
      <c r="Y3">
        <v>5</v>
      </c>
      <c r="Z3">
        <v>3</v>
      </c>
      <c r="AA3">
        <v>2</v>
      </c>
      <c r="AB3">
        <v>2</v>
      </c>
      <c r="AC3">
        <f t="shared" si="0"/>
        <v>5</v>
      </c>
      <c r="AD3">
        <v>5</v>
      </c>
      <c r="AF3">
        <v>3</v>
      </c>
      <c r="AG3">
        <v>16</v>
      </c>
      <c r="AH3" t="s">
        <v>94</v>
      </c>
      <c r="AI3">
        <v>1</v>
      </c>
      <c r="AJ3">
        <v>8</v>
      </c>
      <c r="AK3" s="8" t="s">
        <v>96</v>
      </c>
      <c r="AL3">
        <v>20769</v>
      </c>
      <c r="AM3" s="11">
        <v>11731</v>
      </c>
      <c r="AN3">
        <f>AL3+AM3</f>
        <v>32500</v>
      </c>
      <c r="AO3" s="11" t="s">
        <v>8</v>
      </c>
      <c r="AP3" s="21" t="s">
        <v>30</v>
      </c>
      <c r="AQ3" s="11">
        <v>125</v>
      </c>
      <c r="AR3" s="11">
        <v>1169</v>
      </c>
      <c r="AS3" s="20">
        <v>414</v>
      </c>
      <c r="AT3" s="11">
        <v>64</v>
      </c>
      <c r="AU3" s="11">
        <v>896</v>
      </c>
      <c r="AV3" s="11">
        <v>160</v>
      </c>
      <c r="AW3" s="20" t="s">
        <v>45</v>
      </c>
      <c r="AX3" s="11">
        <v>32</v>
      </c>
      <c r="AY3" s="11">
        <v>128</v>
      </c>
      <c r="AZ3" s="11">
        <v>80</v>
      </c>
      <c r="BA3" s="20" t="s">
        <v>45</v>
      </c>
      <c r="BB3" s="11"/>
      <c r="BC3" s="11"/>
      <c r="BD3" s="21"/>
      <c r="BE3" s="11" t="s">
        <v>261</v>
      </c>
      <c r="BF3" s="11" t="s">
        <v>262</v>
      </c>
      <c r="BG3">
        <v>0</v>
      </c>
      <c r="BH3" t="s">
        <v>8</v>
      </c>
      <c r="BI3" t="s">
        <v>8</v>
      </c>
    </row>
    <row r="4" spans="1:61" s="6" customFormat="1" ht="15" hidden="1" outlineLevel="1" thickBot="1" x14ac:dyDescent="0.35">
      <c r="A4" s="6" t="s">
        <v>51</v>
      </c>
      <c r="E4" s="6" t="s">
        <v>67</v>
      </c>
      <c r="F4" s="6" t="s">
        <v>400</v>
      </c>
      <c r="G4" s="6" t="s">
        <v>406</v>
      </c>
      <c r="H4" s="6" t="s">
        <v>409</v>
      </c>
      <c r="I4" s="39" t="s">
        <v>118</v>
      </c>
      <c r="J4" s="6" t="s">
        <v>125</v>
      </c>
      <c r="K4" s="6" t="s">
        <v>79</v>
      </c>
      <c r="L4" s="7">
        <v>0</v>
      </c>
      <c r="M4" s="6">
        <v>1</v>
      </c>
      <c r="N4" s="6" t="s">
        <v>79</v>
      </c>
      <c r="O4" s="6">
        <v>0</v>
      </c>
      <c r="P4" s="6" t="s">
        <v>8</v>
      </c>
      <c r="Q4" s="6" t="s">
        <v>8</v>
      </c>
      <c r="R4" s="6" t="s">
        <v>8</v>
      </c>
      <c r="S4" s="6" t="s">
        <v>8</v>
      </c>
      <c r="T4" s="6" t="s">
        <v>8</v>
      </c>
      <c r="U4" s="6" t="s">
        <v>8</v>
      </c>
      <c r="V4" s="6" t="s">
        <v>8</v>
      </c>
      <c r="W4" s="6" t="s">
        <v>8</v>
      </c>
      <c r="X4" s="18">
        <v>0</v>
      </c>
      <c r="Y4" s="6">
        <v>5</v>
      </c>
      <c r="Z4" s="6">
        <v>3</v>
      </c>
      <c r="AA4" s="6">
        <v>2</v>
      </c>
      <c r="AB4" s="6">
        <v>2</v>
      </c>
      <c r="AC4" s="6">
        <f t="shared" si="0"/>
        <v>5</v>
      </c>
      <c r="AD4" s="6">
        <v>5</v>
      </c>
      <c r="AF4" s="6">
        <v>3</v>
      </c>
      <c r="AG4" s="6">
        <v>16</v>
      </c>
      <c r="AH4" s="6" t="s">
        <v>94</v>
      </c>
      <c r="AI4" s="6">
        <v>1</v>
      </c>
      <c r="AJ4" s="6">
        <v>8</v>
      </c>
      <c r="AK4" s="63" t="s">
        <v>96</v>
      </c>
      <c r="AL4" s="6">
        <v>-1</v>
      </c>
      <c r="AM4" s="14">
        <v>-1</v>
      </c>
      <c r="AN4" s="6">
        <v>32500</v>
      </c>
      <c r="AO4" s="14" t="s">
        <v>8</v>
      </c>
      <c r="AP4" s="22" t="s">
        <v>30</v>
      </c>
      <c r="AQ4" s="14">
        <v>125</v>
      </c>
      <c r="AR4" s="14">
        <v>1169</v>
      </c>
      <c r="AS4" s="46">
        <v>414</v>
      </c>
      <c r="AT4" s="14">
        <v>105</v>
      </c>
      <c r="AU4" s="14">
        <v>1149</v>
      </c>
      <c r="AV4" s="14">
        <v>394</v>
      </c>
      <c r="AW4" s="46" t="s">
        <v>45</v>
      </c>
      <c r="AX4" s="14">
        <v>10</v>
      </c>
      <c r="AY4" s="14">
        <v>10</v>
      </c>
      <c r="AZ4" s="14">
        <v>10</v>
      </c>
      <c r="BA4" s="46" t="s">
        <v>45</v>
      </c>
      <c r="BB4" s="14"/>
      <c r="BC4" s="14"/>
      <c r="BD4" s="22"/>
      <c r="BE4" s="14" t="s">
        <v>21</v>
      </c>
      <c r="BF4" s="14" t="s">
        <v>12</v>
      </c>
      <c r="BG4" s="6">
        <v>0</v>
      </c>
      <c r="BH4" s="6" t="s">
        <v>8</v>
      </c>
      <c r="BI4" s="6" t="s">
        <v>8</v>
      </c>
    </row>
    <row r="5" spans="1:61" hidden="1" outlineLevel="1" x14ac:dyDescent="0.3">
      <c r="A5" t="s">
        <v>6</v>
      </c>
      <c r="E5" t="s">
        <v>67</v>
      </c>
      <c r="F5" t="s">
        <v>400</v>
      </c>
      <c r="G5" t="s">
        <v>406</v>
      </c>
      <c r="H5" t="s">
        <v>409</v>
      </c>
      <c r="I5" s="38" t="s">
        <v>119</v>
      </c>
      <c r="J5" t="s">
        <v>98</v>
      </c>
      <c r="K5" t="s">
        <v>79</v>
      </c>
      <c r="L5" s="4">
        <v>0</v>
      </c>
      <c r="M5">
        <v>1</v>
      </c>
      <c r="N5" t="s">
        <v>79</v>
      </c>
      <c r="O5" s="9">
        <v>0</v>
      </c>
      <c r="P5" t="s">
        <v>8</v>
      </c>
      <c r="Q5" t="s">
        <v>8</v>
      </c>
      <c r="R5" t="s">
        <v>8</v>
      </c>
      <c r="S5" t="s">
        <v>8</v>
      </c>
      <c r="T5" t="s">
        <v>8</v>
      </c>
      <c r="U5" t="s">
        <v>8</v>
      </c>
      <c r="V5" t="s">
        <v>8</v>
      </c>
      <c r="W5" t="s">
        <v>8</v>
      </c>
      <c r="X5" s="17">
        <v>0</v>
      </c>
      <c r="Y5">
        <v>5</v>
      </c>
      <c r="Z5">
        <v>3</v>
      </c>
      <c r="AA5">
        <v>2</v>
      </c>
      <c r="AB5">
        <v>2</v>
      </c>
      <c r="AC5">
        <f t="shared" si="0"/>
        <v>5</v>
      </c>
      <c r="AD5">
        <v>10</v>
      </c>
      <c r="AF5">
        <v>3</v>
      </c>
      <c r="AG5">
        <v>16</v>
      </c>
      <c r="AH5" t="s">
        <v>94</v>
      </c>
      <c r="AI5">
        <v>1</v>
      </c>
      <c r="AJ5">
        <v>8</v>
      </c>
      <c r="AK5" s="8" t="s">
        <v>96</v>
      </c>
      <c r="AL5">
        <v>-1</v>
      </c>
      <c r="AM5" s="11">
        <v>-1</v>
      </c>
      <c r="AN5">
        <v>32500</v>
      </c>
      <c r="AO5" t="s">
        <v>8</v>
      </c>
      <c r="AP5" s="8" t="s">
        <v>30</v>
      </c>
      <c r="AQ5">
        <v>125</v>
      </c>
      <c r="AR5">
        <v>1169</v>
      </c>
      <c r="AS5" s="17">
        <v>414</v>
      </c>
      <c r="AT5">
        <v>100</v>
      </c>
      <c r="AU5">
        <v>1100</v>
      </c>
      <c r="AV5">
        <v>390</v>
      </c>
      <c r="AW5" s="17" t="s">
        <v>45</v>
      </c>
      <c r="AX5">
        <v>10</v>
      </c>
      <c r="AY5">
        <v>10</v>
      </c>
      <c r="AZ5">
        <v>10</v>
      </c>
      <c r="BA5" s="17" t="s">
        <v>45</v>
      </c>
      <c r="BE5" s="11" t="s">
        <v>21</v>
      </c>
      <c r="BF5" s="11" t="s">
        <v>12</v>
      </c>
      <c r="BG5">
        <v>0</v>
      </c>
      <c r="BH5" t="s">
        <v>8</v>
      </c>
      <c r="BI5" t="s">
        <v>8</v>
      </c>
    </row>
    <row r="6" spans="1:61" hidden="1" outlineLevel="1" x14ac:dyDescent="0.3">
      <c r="A6" t="s">
        <v>7</v>
      </c>
      <c r="E6" t="s">
        <v>67</v>
      </c>
      <c r="F6" t="s">
        <v>400</v>
      </c>
      <c r="G6" t="s">
        <v>406</v>
      </c>
      <c r="H6" t="s">
        <v>409</v>
      </c>
      <c r="I6" s="38" t="s">
        <v>81</v>
      </c>
      <c r="J6" t="s">
        <v>44</v>
      </c>
      <c r="K6" t="s">
        <v>83</v>
      </c>
      <c r="L6" s="4">
        <v>0</v>
      </c>
      <c r="M6">
        <v>1</v>
      </c>
      <c r="N6" t="s">
        <v>185</v>
      </c>
      <c r="O6">
        <v>0</v>
      </c>
      <c r="P6" t="s">
        <v>8</v>
      </c>
      <c r="Q6" t="s">
        <v>8</v>
      </c>
      <c r="R6" t="s">
        <v>8</v>
      </c>
      <c r="S6" t="s">
        <v>8</v>
      </c>
      <c r="T6" t="s">
        <v>8</v>
      </c>
      <c r="U6" t="s">
        <v>8</v>
      </c>
      <c r="V6" t="s">
        <v>8</v>
      </c>
      <c r="W6" t="s">
        <v>8</v>
      </c>
      <c r="X6" s="17">
        <v>0</v>
      </c>
      <c r="Y6">
        <v>5</v>
      </c>
      <c r="Z6">
        <v>3</v>
      </c>
      <c r="AA6">
        <v>2</v>
      </c>
      <c r="AB6">
        <v>2</v>
      </c>
      <c r="AC6">
        <f t="shared" si="0"/>
        <v>5</v>
      </c>
      <c r="AD6" t="s">
        <v>8</v>
      </c>
      <c r="AF6">
        <v>3</v>
      </c>
      <c r="AG6">
        <v>16</v>
      </c>
      <c r="AH6" t="s">
        <v>94</v>
      </c>
      <c r="AI6">
        <v>1</v>
      </c>
      <c r="AJ6">
        <v>8</v>
      </c>
      <c r="AK6" s="8" t="s">
        <v>96</v>
      </c>
      <c r="AL6" t="s">
        <v>8</v>
      </c>
      <c r="AM6" s="11" t="s">
        <v>8</v>
      </c>
      <c r="AN6">
        <v>32500</v>
      </c>
      <c r="AO6" t="s">
        <v>8</v>
      </c>
      <c r="AP6" s="8" t="s">
        <v>30</v>
      </c>
      <c r="AQ6">
        <v>125</v>
      </c>
      <c r="AR6">
        <v>1169</v>
      </c>
      <c r="AS6" s="17">
        <v>414</v>
      </c>
      <c r="AT6">
        <v>100</v>
      </c>
      <c r="AU6">
        <v>1100</v>
      </c>
      <c r="AV6">
        <v>390</v>
      </c>
      <c r="AW6" s="17" t="s">
        <v>45</v>
      </c>
      <c r="AX6">
        <v>26</v>
      </c>
      <c r="AY6">
        <v>70</v>
      </c>
      <c r="AZ6">
        <v>25</v>
      </c>
      <c r="BA6" s="17" t="s">
        <v>45</v>
      </c>
      <c r="BE6" t="s">
        <v>21</v>
      </c>
      <c r="BF6" t="s">
        <v>10</v>
      </c>
      <c r="BG6">
        <v>1</v>
      </c>
      <c r="BH6" t="s">
        <v>11</v>
      </c>
      <c r="BI6" t="s">
        <v>8</v>
      </c>
    </row>
    <row r="7" spans="1:61" hidden="1" outlineLevel="1" x14ac:dyDescent="0.3">
      <c r="A7" t="s">
        <v>13</v>
      </c>
      <c r="E7" t="s">
        <v>67</v>
      </c>
      <c r="F7" t="s">
        <v>400</v>
      </c>
      <c r="G7" t="s">
        <v>406</v>
      </c>
      <c r="H7" t="s">
        <v>409</v>
      </c>
      <c r="I7" s="38" t="s">
        <v>82</v>
      </c>
      <c r="J7" t="s">
        <v>44</v>
      </c>
      <c r="K7" t="s">
        <v>83</v>
      </c>
      <c r="L7" s="4">
        <v>0</v>
      </c>
      <c r="M7">
        <v>1</v>
      </c>
      <c r="N7" t="s">
        <v>185</v>
      </c>
      <c r="O7">
        <v>0</v>
      </c>
      <c r="P7" t="s">
        <v>8</v>
      </c>
      <c r="Q7" t="s">
        <v>8</v>
      </c>
      <c r="R7" t="s">
        <v>8</v>
      </c>
      <c r="S7" t="s">
        <v>8</v>
      </c>
      <c r="T7" t="s">
        <v>8</v>
      </c>
      <c r="U7" t="s">
        <v>8</v>
      </c>
      <c r="V7" t="s">
        <v>8</v>
      </c>
      <c r="W7" t="s">
        <v>8</v>
      </c>
      <c r="X7" s="17">
        <v>0</v>
      </c>
      <c r="Y7">
        <v>5</v>
      </c>
      <c r="Z7">
        <v>3</v>
      </c>
      <c r="AA7">
        <v>2</v>
      </c>
      <c r="AB7">
        <v>2</v>
      </c>
      <c r="AC7">
        <f t="shared" si="0"/>
        <v>5</v>
      </c>
      <c r="AD7" t="s">
        <v>8</v>
      </c>
      <c r="AF7">
        <v>3</v>
      </c>
      <c r="AG7">
        <v>16</v>
      </c>
      <c r="AH7" t="s">
        <v>94</v>
      </c>
      <c r="AI7">
        <v>1</v>
      </c>
      <c r="AJ7">
        <v>8</v>
      </c>
      <c r="AK7" s="8" t="s">
        <v>96</v>
      </c>
      <c r="AL7" t="s">
        <v>8</v>
      </c>
      <c r="AM7" s="11" t="s">
        <v>8</v>
      </c>
      <c r="AN7">
        <v>32500</v>
      </c>
      <c r="AO7" t="s">
        <v>8</v>
      </c>
      <c r="AP7" s="8" t="s">
        <v>30</v>
      </c>
      <c r="AQ7">
        <v>125</v>
      </c>
      <c r="AR7">
        <v>1169</v>
      </c>
      <c r="AS7" s="17">
        <v>414</v>
      </c>
      <c r="AT7">
        <v>100</v>
      </c>
      <c r="AU7">
        <v>1100</v>
      </c>
      <c r="AV7">
        <v>390</v>
      </c>
      <c r="AW7" s="17" t="s">
        <v>45</v>
      </c>
      <c r="AX7">
        <v>25</v>
      </c>
      <c r="AY7">
        <v>69</v>
      </c>
      <c r="AZ7">
        <v>24</v>
      </c>
      <c r="BA7" s="17" t="s">
        <v>45</v>
      </c>
      <c r="BE7" t="s">
        <v>21</v>
      </c>
      <c r="BF7" t="s">
        <v>9</v>
      </c>
      <c r="BG7">
        <v>1</v>
      </c>
      <c r="BH7" t="s">
        <v>11</v>
      </c>
      <c r="BI7" t="s">
        <v>8</v>
      </c>
    </row>
    <row r="8" spans="1:61" hidden="1" outlineLevel="1" x14ac:dyDescent="0.3">
      <c r="A8" t="s">
        <v>14</v>
      </c>
      <c r="E8" t="s">
        <v>67</v>
      </c>
      <c r="F8" t="s">
        <v>400</v>
      </c>
      <c r="G8" t="s">
        <v>406</v>
      </c>
      <c r="H8" t="s">
        <v>409</v>
      </c>
      <c r="I8" s="38" t="s">
        <v>85</v>
      </c>
      <c r="J8" t="s">
        <v>45</v>
      </c>
      <c r="K8" t="s">
        <v>84</v>
      </c>
      <c r="L8" s="4">
        <v>0</v>
      </c>
      <c r="M8">
        <v>1</v>
      </c>
      <c r="N8" t="s">
        <v>79</v>
      </c>
      <c r="O8">
        <v>0</v>
      </c>
      <c r="P8" t="s">
        <v>8</v>
      </c>
      <c r="Q8" t="s">
        <v>8</v>
      </c>
      <c r="R8" t="s">
        <v>8</v>
      </c>
      <c r="S8" t="s">
        <v>8</v>
      </c>
      <c r="T8" t="s">
        <v>8</v>
      </c>
      <c r="U8" t="s">
        <v>8</v>
      </c>
      <c r="V8" t="s">
        <v>8</v>
      </c>
      <c r="W8" t="s">
        <v>8</v>
      </c>
      <c r="X8" s="17">
        <v>0</v>
      </c>
      <c r="Y8">
        <v>5</v>
      </c>
      <c r="Z8">
        <v>3</v>
      </c>
      <c r="AA8">
        <v>2</v>
      </c>
      <c r="AB8">
        <v>2</v>
      </c>
      <c r="AC8">
        <f t="shared" si="0"/>
        <v>5</v>
      </c>
      <c r="AD8">
        <v>5</v>
      </c>
      <c r="AF8">
        <v>3</v>
      </c>
      <c r="AG8">
        <v>16</v>
      </c>
      <c r="AH8" t="s">
        <v>94</v>
      </c>
      <c r="AI8">
        <v>1</v>
      </c>
      <c r="AJ8">
        <v>8</v>
      </c>
      <c r="AK8" s="8" t="s">
        <v>96</v>
      </c>
      <c r="AL8">
        <v>-1</v>
      </c>
      <c r="AM8" s="11">
        <v>-1</v>
      </c>
      <c r="AN8">
        <v>32500</v>
      </c>
      <c r="AO8" t="s">
        <v>8</v>
      </c>
      <c r="AP8" s="8" t="s">
        <v>30</v>
      </c>
      <c r="AQ8">
        <v>125</v>
      </c>
      <c r="AR8">
        <v>1169</v>
      </c>
      <c r="AS8" s="17">
        <v>414</v>
      </c>
      <c r="AT8">
        <v>101</v>
      </c>
      <c r="AU8">
        <v>1009</v>
      </c>
      <c r="AV8">
        <v>400</v>
      </c>
      <c r="AW8" s="17" t="s">
        <v>45</v>
      </c>
      <c r="AX8">
        <v>12</v>
      </c>
      <c r="AY8">
        <v>90</v>
      </c>
      <c r="AZ8">
        <v>7</v>
      </c>
      <c r="BA8" s="17" t="s">
        <v>45</v>
      </c>
      <c r="BE8" t="s">
        <v>21</v>
      </c>
      <c r="BF8" t="s">
        <v>12</v>
      </c>
      <c r="BG8">
        <v>1</v>
      </c>
      <c r="BH8" t="s">
        <v>18</v>
      </c>
      <c r="BI8" t="s">
        <v>8</v>
      </c>
    </row>
    <row r="9" spans="1:61" hidden="1" outlineLevel="1" x14ac:dyDescent="0.3">
      <c r="A9" t="s">
        <v>15</v>
      </c>
      <c r="E9" t="s">
        <v>67</v>
      </c>
      <c r="F9" t="s">
        <v>400</v>
      </c>
      <c r="G9" t="s">
        <v>406</v>
      </c>
      <c r="H9" t="s">
        <v>409</v>
      </c>
      <c r="I9" s="38" t="s">
        <v>119</v>
      </c>
      <c r="J9" t="s">
        <v>45</v>
      </c>
      <c r="K9" t="s">
        <v>80</v>
      </c>
      <c r="L9" s="4">
        <v>0</v>
      </c>
      <c r="M9">
        <v>1</v>
      </c>
      <c r="N9" t="s">
        <v>185</v>
      </c>
      <c r="O9">
        <v>0</v>
      </c>
      <c r="P9" t="s">
        <v>8</v>
      </c>
      <c r="Q9" t="s">
        <v>8</v>
      </c>
      <c r="R9" t="s">
        <v>8</v>
      </c>
      <c r="S9" t="s">
        <v>8</v>
      </c>
      <c r="T9" t="s">
        <v>8</v>
      </c>
      <c r="U9" t="s">
        <v>8</v>
      </c>
      <c r="V9" t="s">
        <v>8</v>
      </c>
      <c r="W9" t="s">
        <v>8</v>
      </c>
      <c r="X9" s="17">
        <v>0</v>
      </c>
      <c r="Y9">
        <v>5</v>
      </c>
      <c r="Z9">
        <v>3</v>
      </c>
      <c r="AA9">
        <v>2</v>
      </c>
      <c r="AB9">
        <v>2</v>
      </c>
      <c r="AC9">
        <f t="shared" si="0"/>
        <v>5</v>
      </c>
      <c r="AD9">
        <v>5</v>
      </c>
      <c r="AF9">
        <v>3</v>
      </c>
      <c r="AG9">
        <v>16</v>
      </c>
      <c r="AH9" t="s">
        <v>94</v>
      </c>
      <c r="AI9">
        <v>1</v>
      </c>
      <c r="AJ9">
        <v>8</v>
      </c>
      <c r="AK9" s="8" t="s">
        <v>96</v>
      </c>
      <c r="AL9">
        <v>20319</v>
      </c>
      <c r="AM9" s="11">
        <v>12181</v>
      </c>
      <c r="AN9">
        <v>32500</v>
      </c>
      <c r="AO9" t="s">
        <v>8</v>
      </c>
      <c r="AP9" s="8" t="s">
        <v>30</v>
      </c>
      <c r="AQ9">
        <v>125</v>
      </c>
      <c r="AR9">
        <v>1169</v>
      </c>
      <c r="AS9" s="17">
        <v>414</v>
      </c>
      <c r="AT9">
        <f>AQ9-50</f>
        <v>75</v>
      </c>
      <c r="AU9">
        <f>AR9-240</f>
        <v>929</v>
      </c>
      <c r="AV9">
        <f>AS9-110</f>
        <v>304</v>
      </c>
      <c r="AW9" s="17" t="s">
        <v>45</v>
      </c>
      <c r="AX9">
        <f>(AQ9-AT9)/2</f>
        <v>25</v>
      </c>
      <c r="AY9">
        <f>(AR9-AU9)/2</f>
        <v>120</v>
      </c>
      <c r="AZ9">
        <f>(AS9-AV9)/2</f>
        <v>55</v>
      </c>
      <c r="BA9" s="17" t="s">
        <v>45</v>
      </c>
      <c r="BE9" t="s">
        <v>21</v>
      </c>
      <c r="BF9" t="s">
        <v>12</v>
      </c>
      <c r="BG9">
        <v>1</v>
      </c>
      <c r="BH9" t="s">
        <v>22</v>
      </c>
      <c r="BI9" t="s">
        <v>8</v>
      </c>
    </row>
    <row r="10" spans="1:61" hidden="1" outlineLevel="1" x14ac:dyDescent="0.3">
      <c r="A10" t="s">
        <v>16</v>
      </c>
      <c r="E10" t="s">
        <v>67</v>
      </c>
      <c r="F10" t="s">
        <v>400</v>
      </c>
      <c r="G10" t="s">
        <v>406</v>
      </c>
      <c r="H10" t="s">
        <v>409</v>
      </c>
      <c r="I10" s="38" t="s">
        <v>87</v>
      </c>
      <c r="J10" t="s">
        <v>45</v>
      </c>
      <c r="K10" t="s">
        <v>80</v>
      </c>
      <c r="L10" s="4">
        <v>0</v>
      </c>
      <c r="M10">
        <v>1</v>
      </c>
      <c r="N10" t="s">
        <v>185</v>
      </c>
      <c r="O10">
        <v>0</v>
      </c>
      <c r="P10" t="s">
        <v>8</v>
      </c>
      <c r="Q10" t="s">
        <v>8</v>
      </c>
      <c r="R10" t="s">
        <v>8</v>
      </c>
      <c r="S10" t="s">
        <v>8</v>
      </c>
      <c r="T10" t="s">
        <v>8</v>
      </c>
      <c r="U10" t="s">
        <v>8</v>
      </c>
      <c r="V10" t="s">
        <v>8</v>
      </c>
      <c r="W10" t="s">
        <v>8</v>
      </c>
      <c r="X10" s="17">
        <v>0</v>
      </c>
      <c r="Y10">
        <v>5</v>
      </c>
      <c r="Z10">
        <v>3</v>
      </c>
      <c r="AA10">
        <v>2</v>
      </c>
      <c r="AB10">
        <v>2</v>
      </c>
      <c r="AC10">
        <f t="shared" si="0"/>
        <v>5</v>
      </c>
      <c r="AD10">
        <v>5</v>
      </c>
      <c r="AF10">
        <v>3</v>
      </c>
      <c r="AG10">
        <v>16</v>
      </c>
      <c r="AH10" t="s">
        <v>94</v>
      </c>
      <c r="AI10">
        <v>1</v>
      </c>
      <c r="AJ10">
        <v>8</v>
      </c>
      <c r="AK10" s="8" t="s">
        <v>96</v>
      </c>
      <c r="AL10">
        <v>19417</v>
      </c>
      <c r="AM10" s="11">
        <v>13083</v>
      </c>
      <c r="AN10">
        <v>32500</v>
      </c>
      <c r="AO10" t="s">
        <v>8</v>
      </c>
      <c r="AP10" s="8" t="s">
        <v>30</v>
      </c>
      <c r="AQ10">
        <v>125</v>
      </c>
      <c r="AR10">
        <v>1169</v>
      </c>
      <c r="AS10" s="17">
        <v>414</v>
      </c>
      <c r="AT10">
        <v>72</v>
      </c>
      <c r="AU10">
        <v>928</v>
      </c>
      <c r="AV10">
        <v>304</v>
      </c>
      <c r="AW10" s="17" t="s">
        <v>45</v>
      </c>
      <c r="AX10">
        <v>24</v>
      </c>
      <c r="AY10">
        <v>120</v>
      </c>
      <c r="AZ10">
        <v>48</v>
      </c>
      <c r="BA10" s="17" t="s">
        <v>45</v>
      </c>
      <c r="BE10" t="s">
        <v>25</v>
      </c>
      <c r="BF10" t="s">
        <v>69</v>
      </c>
      <c r="BG10">
        <v>1</v>
      </c>
      <c r="BH10" t="s">
        <v>22</v>
      </c>
      <c r="BI10" t="s">
        <v>23</v>
      </c>
    </row>
    <row r="11" spans="1:61" ht="15.75" hidden="1" customHeight="1" outlineLevel="1" x14ac:dyDescent="0.3">
      <c r="A11" t="s">
        <v>17</v>
      </c>
      <c r="E11" t="s">
        <v>67</v>
      </c>
      <c r="F11" t="s">
        <v>400</v>
      </c>
      <c r="G11" t="s">
        <v>406</v>
      </c>
      <c r="H11" t="s">
        <v>409</v>
      </c>
      <c r="I11" s="38" t="s">
        <v>92</v>
      </c>
      <c r="J11" t="s">
        <v>45</v>
      </c>
      <c r="K11" t="s">
        <v>84</v>
      </c>
      <c r="L11" s="4">
        <v>0</v>
      </c>
      <c r="M11">
        <v>1</v>
      </c>
      <c r="N11" t="s">
        <v>79</v>
      </c>
      <c r="O11">
        <v>0</v>
      </c>
      <c r="P11" t="s">
        <v>8</v>
      </c>
      <c r="Q11" t="s">
        <v>8</v>
      </c>
      <c r="R11" t="s">
        <v>8</v>
      </c>
      <c r="S11" t="s">
        <v>8</v>
      </c>
      <c r="T11" t="s">
        <v>8</v>
      </c>
      <c r="U11" t="s">
        <v>8</v>
      </c>
      <c r="V11" t="s">
        <v>8</v>
      </c>
      <c r="W11" t="s">
        <v>8</v>
      </c>
      <c r="X11" s="17">
        <v>0</v>
      </c>
      <c r="Y11">
        <v>5</v>
      </c>
      <c r="Z11">
        <v>3</v>
      </c>
      <c r="AA11">
        <v>2</v>
      </c>
      <c r="AB11">
        <v>2</v>
      </c>
      <c r="AC11">
        <f t="shared" si="0"/>
        <v>5</v>
      </c>
      <c r="AD11">
        <v>5</v>
      </c>
      <c r="AF11">
        <v>3</v>
      </c>
      <c r="AG11">
        <v>16</v>
      </c>
      <c r="AH11" t="s">
        <v>94</v>
      </c>
      <c r="AI11">
        <v>1</v>
      </c>
      <c r="AJ11">
        <v>8</v>
      </c>
      <c r="AK11" s="8" t="s">
        <v>96</v>
      </c>
      <c r="AL11">
        <v>-1</v>
      </c>
      <c r="AM11" s="11">
        <v>-1</v>
      </c>
      <c r="AN11">
        <v>32500</v>
      </c>
      <c r="AO11" t="s">
        <v>8</v>
      </c>
      <c r="AP11" s="8" t="s">
        <v>30</v>
      </c>
      <c r="AQ11">
        <v>125</v>
      </c>
      <c r="AR11">
        <v>1169</v>
      </c>
      <c r="AS11" s="17">
        <v>414</v>
      </c>
      <c r="AT11">
        <v>64</v>
      </c>
      <c r="AU11">
        <v>928</v>
      </c>
      <c r="AV11">
        <v>304</v>
      </c>
      <c r="AW11" s="17" t="s">
        <v>45</v>
      </c>
      <c r="AX11">
        <v>24</v>
      </c>
      <c r="AY11">
        <v>120</v>
      </c>
      <c r="AZ11">
        <v>40</v>
      </c>
      <c r="BA11" s="17" t="s">
        <v>45</v>
      </c>
      <c r="BE11" t="s">
        <v>24</v>
      </c>
      <c r="BF11" t="s">
        <v>26</v>
      </c>
      <c r="BG11">
        <v>1</v>
      </c>
      <c r="BH11" t="s">
        <v>27</v>
      </c>
      <c r="BI11" s="1" t="s">
        <v>29</v>
      </c>
    </row>
    <row r="12" spans="1:61" hidden="1" outlineLevel="1" x14ac:dyDescent="0.3">
      <c r="A12" t="s">
        <v>28</v>
      </c>
      <c r="E12" t="s">
        <v>67</v>
      </c>
      <c r="F12" t="s">
        <v>400</v>
      </c>
      <c r="G12" t="s">
        <v>406</v>
      </c>
      <c r="H12" t="s">
        <v>409</v>
      </c>
      <c r="I12" s="38" t="s">
        <v>93</v>
      </c>
      <c r="J12" t="s">
        <v>45</v>
      </c>
      <c r="K12" t="s">
        <v>45</v>
      </c>
      <c r="L12" s="4">
        <v>0</v>
      </c>
      <c r="M12">
        <v>0</v>
      </c>
      <c r="N12" t="s">
        <v>8</v>
      </c>
      <c r="O12">
        <v>1</v>
      </c>
      <c r="P12" t="s">
        <v>137</v>
      </c>
      <c r="Q12">
        <v>0</v>
      </c>
      <c r="R12">
        <v>0</v>
      </c>
      <c r="S12">
        <v>0</v>
      </c>
      <c r="T12">
        <v>0</v>
      </c>
      <c r="U12">
        <v>0</v>
      </c>
      <c r="V12" t="s">
        <v>8</v>
      </c>
      <c r="W12" t="s">
        <v>8</v>
      </c>
      <c r="X12" s="17">
        <v>1</v>
      </c>
      <c r="Y12">
        <v>5</v>
      </c>
      <c r="Z12">
        <v>3</v>
      </c>
      <c r="AA12">
        <v>2</v>
      </c>
      <c r="AB12">
        <v>2</v>
      </c>
      <c r="AC12">
        <f t="shared" si="0"/>
        <v>5</v>
      </c>
      <c r="AD12">
        <v>5</v>
      </c>
      <c r="AF12">
        <v>3</v>
      </c>
      <c r="AG12">
        <v>16</v>
      </c>
      <c r="AH12" t="s">
        <v>94</v>
      </c>
      <c r="AI12">
        <v>1</v>
      </c>
      <c r="AJ12">
        <v>8</v>
      </c>
      <c r="AK12" s="8" t="s">
        <v>96</v>
      </c>
      <c r="AL12">
        <v>10135</v>
      </c>
      <c r="AM12" s="11">
        <v>22365</v>
      </c>
      <c r="AN12">
        <f>AL12+AM12</f>
        <v>32500</v>
      </c>
      <c r="AO12" t="s">
        <v>8</v>
      </c>
      <c r="AP12" s="8" t="s">
        <v>30</v>
      </c>
      <c r="AQ12">
        <v>125</v>
      </c>
      <c r="AR12">
        <v>1169</v>
      </c>
      <c r="AS12" s="17">
        <v>414</v>
      </c>
      <c r="AT12">
        <v>64</v>
      </c>
      <c r="AU12">
        <v>400</v>
      </c>
      <c r="AV12">
        <v>160</v>
      </c>
      <c r="AW12" s="17" t="s">
        <v>45</v>
      </c>
      <c r="AX12">
        <v>24</v>
      </c>
      <c r="AY12">
        <v>376</v>
      </c>
      <c r="AZ12">
        <v>120</v>
      </c>
      <c r="BA12" s="17" t="s">
        <v>45</v>
      </c>
      <c r="BE12" t="s">
        <v>24</v>
      </c>
      <c r="BF12" t="s">
        <v>26</v>
      </c>
      <c r="BG12">
        <v>0</v>
      </c>
      <c r="BH12" t="s">
        <v>8</v>
      </c>
      <c r="BI12" t="s">
        <v>8</v>
      </c>
    </row>
    <row r="13" spans="1:61" hidden="1" outlineLevel="1" x14ac:dyDescent="0.3">
      <c r="A13" t="s">
        <v>32</v>
      </c>
      <c r="E13" t="s">
        <v>67</v>
      </c>
      <c r="F13" t="s">
        <v>400</v>
      </c>
      <c r="G13" t="s">
        <v>406</v>
      </c>
      <c r="H13" t="s">
        <v>409</v>
      </c>
      <c r="I13" s="38" t="s">
        <v>36</v>
      </c>
      <c r="J13" t="s">
        <v>88</v>
      </c>
      <c r="K13" t="s">
        <v>44</v>
      </c>
      <c r="L13" s="4">
        <v>0</v>
      </c>
      <c r="M13">
        <v>1</v>
      </c>
      <c r="N13" t="s">
        <v>185</v>
      </c>
      <c r="O13">
        <v>0</v>
      </c>
      <c r="P13" t="s">
        <v>8</v>
      </c>
      <c r="Q13" t="s">
        <v>8</v>
      </c>
      <c r="R13" t="s">
        <v>8</v>
      </c>
      <c r="S13" t="s">
        <v>8</v>
      </c>
      <c r="T13" t="s">
        <v>8</v>
      </c>
      <c r="U13" t="s">
        <v>8</v>
      </c>
      <c r="V13" t="s">
        <v>8</v>
      </c>
      <c r="W13" t="s">
        <v>8</v>
      </c>
      <c r="X13" s="17">
        <v>0</v>
      </c>
      <c r="Y13">
        <v>5</v>
      </c>
      <c r="Z13">
        <v>3</v>
      </c>
      <c r="AA13">
        <v>2</v>
      </c>
      <c r="AB13">
        <v>2</v>
      </c>
      <c r="AC13">
        <f t="shared" si="0"/>
        <v>5</v>
      </c>
      <c r="AD13">
        <v>5</v>
      </c>
      <c r="AF13">
        <v>3</v>
      </c>
      <c r="AG13">
        <v>16</v>
      </c>
      <c r="AH13" t="s">
        <v>94</v>
      </c>
      <c r="AI13">
        <v>1</v>
      </c>
      <c r="AJ13">
        <v>8</v>
      </c>
      <c r="AK13" s="8" t="s">
        <v>96</v>
      </c>
      <c r="AL13" t="s">
        <v>8</v>
      </c>
      <c r="AM13" s="11" t="s">
        <v>8</v>
      </c>
      <c r="AN13">
        <v>32500</v>
      </c>
      <c r="AO13" t="s">
        <v>8</v>
      </c>
      <c r="AP13" s="8" t="s">
        <v>30</v>
      </c>
      <c r="AQ13">
        <v>125</v>
      </c>
      <c r="AR13">
        <v>1169</v>
      </c>
      <c r="AS13" s="17">
        <v>414</v>
      </c>
      <c r="AT13">
        <v>72</v>
      </c>
      <c r="AU13">
        <v>408</v>
      </c>
      <c r="AV13">
        <v>168</v>
      </c>
      <c r="AW13" s="17" t="s">
        <v>45</v>
      </c>
      <c r="AX13">
        <v>24</v>
      </c>
      <c r="AY13">
        <v>376</v>
      </c>
      <c r="AZ13">
        <v>120</v>
      </c>
      <c r="BA13" s="17" t="s">
        <v>45</v>
      </c>
      <c r="BE13" t="s">
        <v>31</v>
      </c>
      <c r="BF13" t="s">
        <v>26</v>
      </c>
      <c r="BG13">
        <v>1</v>
      </c>
      <c r="BH13" t="s">
        <v>35</v>
      </c>
      <c r="BI13" t="s">
        <v>23</v>
      </c>
    </row>
    <row r="14" spans="1:61" hidden="1" outlineLevel="1" x14ac:dyDescent="0.3">
      <c r="A14" t="s">
        <v>40</v>
      </c>
      <c r="E14" t="s">
        <v>67</v>
      </c>
      <c r="F14" t="s">
        <v>400</v>
      </c>
      <c r="G14" t="s">
        <v>406</v>
      </c>
      <c r="H14" t="s">
        <v>409</v>
      </c>
      <c r="I14" s="38" t="s">
        <v>37</v>
      </c>
      <c r="J14" t="s">
        <v>88</v>
      </c>
      <c r="K14" t="s">
        <v>44</v>
      </c>
      <c r="L14" s="4">
        <v>0</v>
      </c>
      <c r="M14">
        <v>1</v>
      </c>
      <c r="N14" t="s">
        <v>185</v>
      </c>
      <c r="O14">
        <v>0</v>
      </c>
      <c r="P14" t="s">
        <v>8</v>
      </c>
      <c r="Q14" t="s">
        <v>8</v>
      </c>
      <c r="R14" t="s">
        <v>8</v>
      </c>
      <c r="S14" t="s">
        <v>8</v>
      </c>
      <c r="T14" t="s">
        <v>8</v>
      </c>
      <c r="U14" t="s">
        <v>8</v>
      </c>
      <c r="V14" t="s">
        <v>8</v>
      </c>
      <c r="W14" t="s">
        <v>8</v>
      </c>
      <c r="X14" s="17">
        <v>0</v>
      </c>
      <c r="Y14">
        <v>5</v>
      </c>
      <c r="Z14">
        <v>3</v>
      </c>
      <c r="AA14">
        <v>2</v>
      </c>
      <c r="AB14">
        <v>2</v>
      </c>
      <c r="AC14">
        <f t="shared" si="0"/>
        <v>5</v>
      </c>
      <c r="AD14">
        <v>5</v>
      </c>
      <c r="AF14">
        <v>3</v>
      </c>
      <c r="AG14">
        <v>16</v>
      </c>
      <c r="AH14" t="s">
        <v>94</v>
      </c>
      <c r="AI14">
        <v>1</v>
      </c>
      <c r="AJ14">
        <v>8</v>
      </c>
      <c r="AK14" s="8" t="s">
        <v>96</v>
      </c>
      <c r="AL14" t="s">
        <v>8</v>
      </c>
      <c r="AM14" s="11" t="s">
        <v>8</v>
      </c>
      <c r="AN14">
        <v>32500</v>
      </c>
      <c r="AO14" t="s">
        <v>8</v>
      </c>
      <c r="AP14" s="8" t="s">
        <v>30</v>
      </c>
      <c r="AQ14">
        <v>125</v>
      </c>
      <c r="AR14">
        <v>1169</v>
      </c>
      <c r="AS14" s="17">
        <v>414</v>
      </c>
      <c r="AT14">
        <v>72</v>
      </c>
      <c r="AU14">
        <v>408</v>
      </c>
      <c r="AV14">
        <v>168</v>
      </c>
      <c r="AW14" s="17" t="s">
        <v>45</v>
      </c>
      <c r="AX14">
        <v>16</v>
      </c>
      <c r="AY14">
        <v>368</v>
      </c>
      <c r="AZ14">
        <v>112</v>
      </c>
      <c r="BA14" s="17" t="s">
        <v>45</v>
      </c>
      <c r="BE14" t="s">
        <v>31</v>
      </c>
      <c r="BF14" t="s">
        <v>43</v>
      </c>
      <c r="BG14">
        <v>1</v>
      </c>
      <c r="BH14" t="s">
        <v>35</v>
      </c>
      <c r="BI14" t="s">
        <v>23</v>
      </c>
    </row>
    <row r="15" spans="1:61" hidden="1" outlineLevel="1" x14ac:dyDescent="0.3">
      <c r="A15" t="s">
        <v>41</v>
      </c>
      <c r="E15" t="s">
        <v>67</v>
      </c>
      <c r="F15" t="s">
        <v>400</v>
      </c>
      <c r="G15" t="s">
        <v>406</v>
      </c>
      <c r="H15" t="s">
        <v>409</v>
      </c>
      <c r="I15" s="38" t="s">
        <v>38</v>
      </c>
      <c r="J15" t="s">
        <v>89</v>
      </c>
      <c r="K15" t="s">
        <v>45</v>
      </c>
      <c r="L15" s="4">
        <v>0</v>
      </c>
      <c r="M15">
        <v>0</v>
      </c>
      <c r="N15" t="s">
        <v>8</v>
      </c>
      <c r="O15">
        <v>1</v>
      </c>
      <c r="P15" t="s">
        <v>137</v>
      </c>
      <c r="Q15">
        <v>0</v>
      </c>
      <c r="R15">
        <v>0</v>
      </c>
      <c r="S15">
        <v>0</v>
      </c>
      <c r="T15">
        <v>0</v>
      </c>
      <c r="U15">
        <v>0</v>
      </c>
      <c r="V15" t="s">
        <v>8</v>
      </c>
      <c r="W15" t="s">
        <v>8</v>
      </c>
      <c r="X15" s="17">
        <v>1</v>
      </c>
      <c r="Y15">
        <v>5</v>
      </c>
      <c r="Z15">
        <v>3</v>
      </c>
      <c r="AA15">
        <v>2</v>
      </c>
      <c r="AB15">
        <v>2</v>
      </c>
      <c r="AC15">
        <f t="shared" si="0"/>
        <v>5</v>
      </c>
      <c r="AD15">
        <v>5</v>
      </c>
      <c r="AF15">
        <v>3</v>
      </c>
      <c r="AG15">
        <v>16</v>
      </c>
      <c r="AH15" t="s">
        <v>94</v>
      </c>
      <c r="AI15">
        <v>1</v>
      </c>
      <c r="AJ15">
        <v>8</v>
      </c>
      <c r="AK15" s="8" t="s">
        <v>96</v>
      </c>
      <c r="AL15">
        <v>13843</v>
      </c>
      <c r="AM15" s="11">
        <v>18657</v>
      </c>
      <c r="AN15">
        <f t="shared" ref="AN15:AN24" si="1">AL15+AM15</f>
        <v>32500</v>
      </c>
      <c r="AO15" t="s">
        <v>8</v>
      </c>
      <c r="AP15" s="8" t="s">
        <v>30</v>
      </c>
      <c r="AQ15">
        <v>125</v>
      </c>
      <c r="AR15">
        <v>1169</v>
      </c>
      <c r="AS15" s="17">
        <v>414</v>
      </c>
      <c r="AT15">
        <v>80</v>
      </c>
      <c r="AU15">
        <v>416</v>
      </c>
      <c r="AV15">
        <v>176</v>
      </c>
      <c r="AW15" s="17" t="s">
        <v>45</v>
      </c>
      <c r="AX15">
        <v>8</v>
      </c>
      <c r="AY15">
        <v>376</v>
      </c>
      <c r="AZ15">
        <v>104</v>
      </c>
      <c r="BA15" s="17" t="s">
        <v>45</v>
      </c>
      <c r="BE15" t="s">
        <v>24</v>
      </c>
      <c r="BF15" t="s">
        <v>26</v>
      </c>
      <c r="BG15">
        <v>0</v>
      </c>
      <c r="BH15" t="s">
        <v>8</v>
      </c>
      <c r="BI15" t="s">
        <v>8</v>
      </c>
    </row>
    <row r="16" spans="1:61" s="3" customFormat="1" hidden="1" outlineLevel="1" x14ac:dyDescent="0.3">
      <c r="A16" s="3" t="s">
        <v>42</v>
      </c>
      <c r="E16" s="3" t="s">
        <v>67</v>
      </c>
      <c r="F16" s="3" t="s">
        <v>400</v>
      </c>
      <c r="G16" s="3" t="s">
        <v>406</v>
      </c>
      <c r="H16" s="3" t="s">
        <v>409</v>
      </c>
      <c r="I16" s="37" t="s">
        <v>39</v>
      </c>
      <c r="J16" s="3" t="s">
        <v>89</v>
      </c>
      <c r="K16" s="3" t="s">
        <v>45</v>
      </c>
      <c r="L16" s="5">
        <v>0</v>
      </c>
      <c r="M16" s="3">
        <v>0</v>
      </c>
      <c r="N16" s="3" t="s">
        <v>8</v>
      </c>
      <c r="O16" s="3">
        <v>1</v>
      </c>
      <c r="P16" s="3" t="s">
        <v>137</v>
      </c>
      <c r="Q16" s="3">
        <v>0</v>
      </c>
      <c r="R16" s="3">
        <v>0</v>
      </c>
      <c r="S16" s="3">
        <v>0</v>
      </c>
      <c r="T16" s="3">
        <v>0</v>
      </c>
      <c r="U16" s="3">
        <v>0</v>
      </c>
      <c r="V16" s="3" t="s">
        <v>8</v>
      </c>
      <c r="W16" s="3" t="s">
        <v>8</v>
      </c>
      <c r="X16" s="19">
        <v>1</v>
      </c>
      <c r="Y16" s="3">
        <v>5</v>
      </c>
      <c r="Z16" s="3">
        <v>3</v>
      </c>
      <c r="AA16" s="3">
        <v>2</v>
      </c>
      <c r="AB16" s="3">
        <v>2</v>
      </c>
      <c r="AC16" s="3">
        <f t="shared" si="0"/>
        <v>5</v>
      </c>
      <c r="AD16" s="3">
        <v>5</v>
      </c>
      <c r="AF16" s="3">
        <v>3</v>
      </c>
      <c r="AG16" s="3">
        <v>16</v>
      </c>
      <c r="AH16" s="3" t="s">
        <v>94</v>
      </c>
      <c r="AI16" s="3">
        <v>1</v>
      </c>
      <c r="AJ16" s="3">
        <v>8</v>
      </c>
      <c r="AK16" s="23" t="s">
        <v>96</v>
      </c>
      <c r="AL16" s="3">
        <v>13843</v>
      </c>
      <c r="AM16" s="12">
        <v>18657</v>
      </c>
      <c r="AN16" s="3">
        <f t="shared" si="1"/>
        <v>32500</v>
      </c>
      <c r="AO16" s="3" t="s">
        <v>8</v>
      </c>
      <c r="AP16" s="23" t="s">
        <v>30</v>
      </c>
      <c r="AQ16" s="3">
        <v>125</v>
      </c>
      <c r="AR16" s="3">
        <v>1169</v>
      </c>
      <c r="AS16" s="19">
        <v>414</v>
      </c>
      <c r="AT16" s="3">
        <v>80</v>
      </c>
      <c r="AU16" s="3">
        <v>416</v>
      </c>
      <c r="AV16" s="3">
        <v>176</v>
      </c>
      <c r="AW16" s="19" t="s">
        <v>45</v>
      </c>
      <c r="AX16" s="3">
        <v>16</v>
      </c>
      <c r="AY16" s="3">
        <v>368</v>
      </c>
      <c r="AZ16" s="3">
        <v>112</v>
      </c>
      <c r="BA16" s="19" t="s">
        <v>45</v>
      </c>
      <c r="BD16" s="23"/>
      <c r="BE16" s="3" t="s">
        <v>63</v>
      </c>
      <c r="BF16" s="3" t="s">
        <v>43</v>
      </c>
      <c r="BG16" s="3">
        <v>0</v>
      </c>
      <c r="BH16" s="3" t="s">
        <v>8</v>
      </c>
      <c r="BI16" s="3" t="s">
        <v>8</v>
      </c>
    </row>
    <row r="17" spans="1:61" hidden="1" outlineLevel="1" x14ac:dyDescent="0.3">
      <c r="A17" t="s">
        <v>46</v>
      </c>
      <c r="E17" t="s">
        <v>67</v>
      </c>
      <c r="F17" t="s">
        <v>400</v>
      </c>
      <c r="G17" t="s">
        <v>406</v>
      </c>
      <c r="H17" t="s">
        <v>409</v>
      </c>
      <c r="I17" s="38" t="s">
        <v>57</v>
      </c>
      <c r="J17" t="s">
        <v>86</v>
      </c>
      <c r="K17" t="s">
        <v>61</v>
      </c>
      <c r="L17" s="4">
        <v>0</v>
      </c>
      <c r="M17">
        <v>0</v>
      </c>
      <c r="N17" t="s">
        <v>8</v>
      </c>
      <c r="O17">
        <v>1</v>
      </c>
      <c r="P17" t="s">
        <v>136</v>
      </c>
      <c r="Q17">
        <v>0</v>
      </c>
      <c r="R17">
        <v>0</v>
      </c>
      <c r="S17">
        <v>0</v>
      </c>
      <c r="T17">
        <v>0</v>
      </c>
      <c r="U17">
        <v>0</v>
      </c>
      <c r="V17" t="s">
        <v>8</v>
      </c>
      <c r="W17" t="s">
        <v>8</v>
      </c>
      <c r="X17" s="17">
        <v>1</v>
      </c>
      <c r="Y17">
        <v>5</v>
      </c>
      <c r="Z17">
        <v>3</v>
      </c>
      <c r="AA17">
        <v>2</v>
      </c>
      <c r="AB17">
        <v>2</v>
      </c>
      <c r="AC17">
        <f t="shared" si="0"/>
        <v>5</v>
      </c>
      <c r="AD17" s="2">
        <v>10</v>
      </c>
      <c r="AE17" s="2"/>
      <c r="AF17">
        <v>3</v>
      </c>
      <c r="AG17">
        <v>16</v>
      </c>
      <c r="AH17" t="s">
        <v>94</v>
      </c>
      <c r="AI17">
        <v>1</v>
      </c>
      <c r="AJ17">
        <v>8</v>
      </c>
      <c r="AK17" s="8" t="s">
        <v>96</v>
      </c>
      <c r="AL17">
        <v>10135</v>
      </c>
      <c r="AM17" s="11">
        <v>22365</v>
      </c>
      <c r="AN17">
        <f t="shared" si="1"/>
        <v>32500</v>
      </c>
      <c r="AO17" t="s">
        <v>8</v>
      </c>
      <c r="AP17" s="8" t="s">
        <v>30</v>
      </c>
      <c r="AQ17">
        <v>125</v>
      </c>
      <c r="AR17">
        <v>1169</v>
      </c>
      <c r="AS17" s="17">
        <v>414</v>
      </c>
      <c r="AT17">
        <v>64</v>
      </c>
      <c r="AU17">
        <v>400</v>
      </c>
      <c r="AV17">
        <v>160</v>
      </c>
      <c r="AW17" s="17" t="s">
        <v>45</v>
      </c>
      <c r="AX17">
        <v>8</v>
      </c>
      <c r="AY17">
        <v>368</v>
      </c>
      <c r="AZ17">
        <v>96</v>
      </c>
      <c r="BA17" s="17" t="s">
        <v>45</v>
      </c>
      <c r="BE17" t="s">
        <v>63</v>
      </c>
      <c r="BF17" t="s">
        <v>70</v>
      </c>
      <c r="BG17">
        <v>0</v>
      </c>
      <c r="BH17" t="s">
        <v>8</v>
      </c>
      <c r="BI17" t="s">
        <v>8</v>
      </c>
    </row>
    <row r="18" spans="1:61" hidden="1" outlineLevel="1" x14ac:dyDescent="0.3">
      <c r="A18" t="s">
        <v>47</v>
      </c>
      <c r="E18" t="s">
        <v>67</v>
      </c>
      <c r="F18" t="s">
        <v>400</v>
      </c>
      <c r="G18" t="s">
        <v>406</v>
      </c>
      <c r="H18" t="s">
        <v>409</v>
      </c>
      <c r="I18" s="38" t="s">
        <v>57</v>
      </c>
      <c r="J18" t="s">
        <v>90</v>
      </c>
      <c r="K18" t="s">
        <v>45</v>
      </c>
      <c r="L18" s="4">
        <v>0</v>
      </c>
      <c r="M18">
        <v>0</v>
      </c>
      <c r="N18" t="s">
        <v>8</v>
      </c>
      <c r="O18">
        <v>1</v>
      </c>
      <c r="P18" t="s">
        <v>136</v>
      </c>
      <c r="Q18">
        <v>0</v>
      </c>
      <c r="R18">
        <v>0</v>
      </c>
      <c r="S18">
        <v>0</v>
      </c>
      <c r="T18">
        <v>0</v>
      </c>
      <c r="U18">
        <v>0</v>
      </c>
      <c r="V18" t="s">
        <v>8</v>
      </c>
      <c r="W18" t="s">
        <v>8</v>
      </c>
      <c r="X18" s="17">
        <v>1</v>
      </c>
      <c r="Y18">
        <v>5</v>
      </c>
      <c r="Z18">
        <v>3</v>
      </c>
      <c r="AA18">
        <v>2</v>
      </c>
      <c r="AB18">
        <v>2</v>
      </c>
      <c r="AC18">
        <f t="shared" si="0"/>
        <v>5</v>
      </c>
      <c r="AD18">
        <v>5</v>
      </c>
      <c r="AF18">
        <v>3</v>
      </c>
      <c r="AG18">
        <v>16</v>
      </c>
      <c r="AH18" t="s">
        <v>94</v>
      </c>
      <c r="AI18">
        <v>1</v>
      </c>
      <c r="AJ18">
        <v>8</v>
      </c>
      <c r="AK18" s="8" t="s">
        <v>96</v>
      </c>
      <c r="AL18">
        <v>10135</v>
      </c>
      <c r="AM18" s="11">
        <v>22365</v>
      </c>
      <c r="AN18">
        <f t="shared" si="1"/>
        <v>32500</v>
      </c>
      <c r="AO18" t="s">
        <v>8</v>
      </c>
      <c r="AP18" s="8" t="s">
        <v>30</v>
      </c>
      <c r="AQ18">
        <v>125</v>
      </c>
      <c r="AR18">
        <v>1169</v>
      </c>
      <c r="AS18" s="17">
        <v>414</v>
      </c>
      <c r="AT18">
        <v>64</v>
      </c>
      <c r="AU18">
        <v>400</v>
      </c>
      <c r="AV18">
        <v>160</v>
      </c>
      <c r="AW18" s="17" t="s">
        <v>45</v>
      </c>
      <c r="AX18">
        <v>24</v>
      </c>
      <c r="AY18">
        <v>384</v>
      </c>
      <c r="AZ18">
        <v>120</v>
      </c>
      <c r="BA18" s="17" t="s">
        <v>45</v>
      </c>
      <c r="BE18" t="s">
        <v>63</v>
      </c>
      <c r="BF18" t="s">
        <v>68</v>
      </c>
      <c r="BG18">
        <v>0</v>
      </c>
      <c r="BH18" t="s">
        <v>8</v>
      </c>
      <c r="BI18" t="s">
        <v>8</v>
      </c>
    </row>
    <row r="19" spans="1:61" hidden="1" outlineLevel="1" x14ac:dyDescent="0.3">
      <c r="A19" t="s">
        <v>48</v>
      </c>
      <c r="E19" t="s">
        <v>67</v>
      </c>
      <c r="F19" t="s">
        <v>400</v>
      </c>
      <c r="G19" t="s">
        <v>406</v>
      </c>
      <c r="H19" t="s">
        <v>409</v>
      </c>
      <c r="I19" s="38" t="s">
        <v>58</v>
      </c>
      <c r="J19" t="s">
        <v>91</v>
      </c>
      <c r="K19" t="s">
        <v>45</v>
      </c>
      <c r="L19" s="4">
        <v>0</v>
      </c>
      <c r="M19">
        <v>0</v>
      </c>
      <c r="N19" t="s">
        <v>8</v>
      </c>
      <c r="O19">
        <v>1</v>
      </c>
      <c r="P19" t="s">
        <v>136</v>
      </c>
      <c r="Q19">
        <v>0</v>
      </c>
      <c r="R19">
        <v>0</v>
      </c>
      <c r="S19">
        <v>0</v>
      </c>
      <c r="T19">
        <v>0</v>
      </c>
      <c r="U19">
        <v>0</v>
      </c>
      <c r="V19" t="s">
        <v>8</v>
      </c>
      <c r="W19" t="s">
        <v>8</v>
      </c>
      <c r="X19" s="17">
        <v>1</v>
      </c>
      <c r="Y19">
        <v>5</v>
      </c>
      <c r="Z19">
        <v>3</v>
      </c>
      <c r="AA19">
        <v>2</v>
      </c>
      <c r="AB19">
        <v>2</v>
      </c>
      <c r="AC19">
        <f t="shared" si="0"/>
        <v>5</v>
      </c>
      <c r="AD19">
        <v>5</v>
      </c>
      <c r="AF19">
        <v>3</v>
      </c>
      <c r="AG19">
        <v>16</v>
      </c>
      <c r="AH19" t="s">
        <v>94</v>
      </c>
      <c r="AI19">
        <v>1</v>
      </c>
      <c r="AJ19">
        <v>8</v>
      </c>
      <c r="AK19" s="8" t="s">
        <v>96</v>
      </c>
      <c r="AL19">
        <v>10999</v>
      </c>
      <c r="AM19" s="11">
        <v>21501</v>
      </c>
      <c r="AN19">
        <f t="shared" si="1"/>
        <v>32500</v>
      </c>
      <c r="AO19" t="s">
        <v>8</v>
      </c>
      <c r="AP19" s="8" t="s">
        <v>30</v>
      </c>
      <c r="AQ19">
        <v>125</v>
      </c>
      <c r="AR19">
        <v>1169</v>
      </c>
      <c r="AS19" s="17">
        <v>414</v>
      </c>
      <c r="AT19">
        <v>64</v>
      </c>
      <c r="AU19">
        <v>400</v>
      </c>
      <c r="AV19">
        <v>176</v>
      </c>
      <c r="AW19" s="17" t="s">
        <v>45</v>
      </c>
      <c r="AX19">
        <v>24</v>
      </c>
      <c r="AY19">
        <v>384</v>
      </c>
      <c r="AZ19">
        <v>112</v>
      </c>
      <c r="BA19" s="17" t="s">
        <v>45</v>
      </c>
      <c r="BE19" t="s">
        <v>63</v>
      </c>
      <c r="BF19" t="s">
        <v>68</v>
      </c>
      <c r="BG19">
        <v>0</v>
      </c>
      <c r="BH19" t="s">
        <v>8</v>
      </c>
      <c r="BI19" t="s">
        <v>8</v>
      </c>
    </row>
    <row r="20" spans="1:61" hidden="1" outlineLevel="1" x14ac:dyDescent="0.3">
      <c r="A20" t="s">
        <v>53</v>
      </c>
      <c r="E20" t="s">
        <v>67</v>
      </c>
      <c r="F20" t="s">
        <v>400</v>
      </c>
      <c r="G20" t="s">
        <v>406</v>
      </c>
      <c r="H20" t="s">
        <v>409</v>
      </c>
      <c r="I20" s="38" t="s">
        <v>58</v>
      </c>
      <c r="J20" t="s">
        <v>91</v>
      </c>
      <c r="K20" t="s">
        <v>45</v>
      </c>
      <c r="L20" s="4">
        <v>0</v>
      </c>
      <c r="M20">
        <v>0</v>
      </c>
      <c r="N20" t="s">
        <v>8</v>
      </c>
      <c r="O20">
        <v>1</v>
      </c>
      <c r="P20" t="s">
        <v>136</v>
      </c>
      <c r="Q20">
        <v>0</v>
      </c>
      <c r="R20">
        <v>0</v>
      </c>
      <c r="S20">
        <v>0</v>
      </c>
      <c r="T20">
        <v>0</v>
      </c>
      <c r="U20">
        <v>0</v>
      </c>
      <c r="V20" t="s">
        <v>8</v>
      </c>
      <c r="W20" t="s">
        <v>8</v>
      </c>
      <c r="X20" s="17">
        <v>1</v>
      </c>
      <c r="Y20">
        <v>5</v>
      </c>
      <c r="Z20">
        <v>3</v>
      </c>
      <c r="AA20">
        <v>2</v>
      </c>
      <c r="AB20">
        <v>2</v>
      </c>
      <c r="AC20">
        <f t="shared" si="0"/>
        <v>5</v>
      </c>
      <c r="AD20">
        <v>5</v>
      </c>
      <c r="AF20">
        <v>3</v>
      </c>
      <c r="AG20">
        <v>16</v>
      </c>
      <c r="AH20" t="s">
        <v>94</v>
      </c>
      <c r="AI20">
        <v>1</v>
      </c>
      <c r="AJ20">
        <v>8</v>
      </c>
      <c r="AK20" s="8" t="s">
        <v>96</v>
      </c>
      <c r="AL20">
        <v>11843</v>
      </c>
      <c r="AM20" s="11">
        <v>20657</v>
      </c>
      <c r="AN20">
        <f t="shared" si="1"/>
        <v>32500</v>
      </c>
      <c r="AO20" t="s">
        <v>8</v>
      </c>
      <c r="AP20" s="8" t="s">
        <v>30</v>
      </c>
      <c r="AQ20">
        <v>125</v>
      </c>
      <c r="AR20">
        <v>1169</v>
      </c>
      <c r="AS20" s="17">
        <v>414</v>
      </c>
      <c r="AT20">
        <v>64</v>
      </c>
      <c r="AU20">
        <v>400</v>
      </c>
      <c r="AV20">
        <v>192</v>
      </c>
      <c r="AW20" s="17" t="s">
        <v>45</v>
      </c>
      <c r="AX20">
        <v>24</v>
      </c>
      <c r="AY20">
        <v>384</v>
      </c>
      <c r="AZ20">
        <v>104</v>
      </c>
      <c r="BA20" s="17" t="s">
        <v>45</v>
      </c>
      <c r="BE20" t="s">
        <v>63</v>
      </c>
      <c r="BF20" t="s">
        <v>68</v>
      </c>
      <c r="BG20">
        <v>0</v>
      </c>
      <c r="BH20" t="s">
        <v>8</v>
      </c>
      <c r="BI20" t="s">
        <v>8</v>
      </c>
    </row>
    <row r="21" spans="1:61" hidden="1" outlineLevel="1" x14ac:dyDescent="0.3">
      <c r="A21" t="s">
        <v>54</v>
      </c>
      <c r="E21" t="s">
        <v>67</v>
      </c>
      <c r="F21" t="s">
        <v>400</v>
      </c>
      <c r="G21" t="s">
        <v>406</v>
      </c>
      <c r="H21" t="s">
        <v>409</v>
      </c>
      <c r="I21" s="38" t="s">
        <v>59</v>
      </c>
      <c r="J21" t="s">
        <v>91</v>
      </c>
      <c r="K21" t="s">
        <v>45</v>
      </c>
      <c r="L21" s="4">
        <v>0</v>
      </c>
      <c r="M21">
        <v>0</v>
      </c>
      <c r="N21" t="s">
        <v>8</v>
      </c>
      <c r="O21">
        <v>1</v>
      </c>
      <c r="P21" t="s">
        <v>136</v>
      </c>
      <c r="Q21">
        <v>0</v>
      </c>
      <c r="R21">
        <v>0</v>
      </c>
      <c r="S21">
        <v>0</v>
      </c>
      <c r="T21">
        <v>0</v>
      </c>
      <c r="U21">
        <v>0</v>
      </c>
      <c r="V21" t="s">
        <v>8</v>
      </c>
      <c r="W21" t="s">
        <v>8</v>
      </c>
      <c r="X21" s="17">
        <v>1</v>
      </c>
      <c r="Y21">
        <v>5</v>
      </c>
      <c r="Z21">
        <v>3</v>
      </c>
      <c r="AA21">
        <v>2</v>
      </c>
      <c r="AB21">
        <v>2</v>
      </c>
      <c r="AC21">
        <f t="shared" si="0"/>
        <v>5</v>
      </c>
      <c r="AD21">
        <v>5</v>
      </c>
      <c r="AF21">
        <v>3</v>
      </c>
      <c r="AG21">
        <v>16</v>
      </c>
      <c r="AH21" t="s">
        <v>94</v>
      </c>
      <c r="AI21">
        <v>1</v>
      </c>
      <c r="AJ21">
        <v>8</v>
      </c>
      <c r="AK21" s="8" t="s">
        <v>96</v>
      </c>
      <c r="AL21">
        <v>10473</v>
      </c>
      <c r="AM21" s="11">
        <v>22027</v>
      </c>
      <c r="AN21">
        <f t="shared" si="1"/>
        <v>32500</v>
      </c>
      <c r="AO21" t="s">
        <v>8</v>
      </c>
      <c r="AP21" s="8" t="s">
        <v>30</v>
      </c>
      <c r="AQ21">
        <v>125</v>
      </c>
      <c r="AR21">
        <v>1169</v>
      </c>
      <c r="AS21" s="17">
        <v>414</v>
      </c>
      <c r="AT21">
        <v>64</v>
      </c>
      <c r="AU21">
        <v>416</v>
      </c>
      <c r="AV21">
        <v>160</v>
      </c>
      <c r="AW21" s="17" t="s">
        <v>45</v>
      </c>
      <c r="AX21">
        <v>24</v>
      </c>
      <c r="AY21">
        <v>376</v>
      </c>
      <c r="AZ21">
        <v>120</v>
      </c>
      <c r="BA21" s="17" t="s">
        <v>45</v>
      </c>
      <c r="BE21" t="s">
        <v>63</v>
      </c>
      <c r="BF21" t="s">
        <v>68</v>
      </c>
      <c r="BG21">
        <v>0</v>
      </c>
      <c r="BH21" t="s">
        <v>8</v>
      </c>
      <c r="BI21" t="s">
        <v>8</v>
      </c>
    </row>
    <row r="22" spans="1:61" hidden="1" outlineLevel="1" x14ac:dyDescent="0.3">
      <c r="A22" t="s">
        <v>55</v>
      </c>
      <c r="E22" t="s">
        <v>67</v>
      </c>
      <c r="F22" t="s">
        <v>400</v>
      </c>
      <c r="G22" t="s">
        <v>406</v>
      </c>
      <c r="H22" t="s">
        <v>409</v>
      </c>
      <c r="I22" s="38" t="s">
        <v>59</v>
      </c>
      <c r="J22" t="s">
        <v>91</v>
      </c>
      <c r="K22" t="s">
        <v>45</v>
      </c>
      <c r="L22" s="4">
        <v>0</v>
      </c>
      <c r="M22">
        <v>0</v>
      </c>
      <c r="N22" t="s">
        <v>8</v>
      </c>
      <c r="O22">
        <v>1</v>
      </c>
      <c r="P22" t="s">
        <v>136</v>
      </c>
      <c r="Q22">
        <v>0</v>
      </c>
      <c r="R22">
        <v>0</v>
      </c>
      <c r="S22">
        <v>0</v>
      </c>
      <c r="T22">
        <v>0</v>
      </c>
      <c r="U22">
        <v>0</v>
      </c>
      <c r="V22" t="s">
        <v>8</v>
      </c>
      <c r="W22" t="s">
        <v>8</v>
      </c>
      <c r="X22" s="17">
        <v>1</v>
      </c>
      <c r="Y22">
        <v>5</v>
      </c>
      <c r="Z22">
        <v>3</v>
      </c>
      <c r="AA22">
        <v>2</v>
      </c>
      <c r="AB22">
        <v>2</v>
      </c>
      <c r="AC22">
        <f t="shared" si="0"/>
        <v>5</v>
      </c>
      <c r="AD22">
        <v>5</v>
      </c>
      <c r="AF22">
        <v>3</v>
      </c>
      <c r="AG22">
        <v>16</v>
      </c>
      <c r="AH22" t="s">
        <v>94</v>
      </c>
      <c r="AI22">
        <v>1</v>
      </c>
      <c r="AJ22">
        <v>8</v>
      </c>
      <c r="AK22" s="8" t="s">
        <v>96</v>
      </c>
      <c r="AL22">
        <v>10825</v>
      </c>
      <c r="AM22" s="11">
        <v>21675</v>
      </c>
      <c r="AN22">
        <f t="shared" si="1"/>
        <v>32500</v>
      </c>
      <c r="AO22" t="s">
        <v>8</v>
      </c>
      <c r="AP22" s="8" t="s">
        <v>30</v>
      </c>
      <c r="AQ22">
        <v>125</v>
      </c>
      <c r="AR22">
        <v>1169</v>
      </c>
      <c r="AS22" s="17">
        <v>414</v>
      </c>
      <c r="AT22">
        <v>64</v>
      </c>
      <c r="AU22">
        <v>432</v>
      </c>
      <c r="AV22">
        <v>160</v>
      </c>
      <c r="AW22" s="17" t="s">
        <v>45</v>
      </c>
      <c r="AX22">
        <v>24</v>
      </c>
      <c r="AY22">
        <v>368</v>
      </c>
      <c r="AZ22">
        <v>120</v>
      </c>
      <c r="BA22" s="17" t="s">
        <v>45</v>
      </c>
      <c r="BE22" t="s">
        <v>63</v>
      </c>
      <c r="BF22" t="s">
        <v>68</v>
      </c>
      <c r="BG22">
        <v>0</v>
      </c>
      <c r="BH22" t="s">
        <v>8</v>
      </c>
      <c r="BI22" t="s">
        <v>8</v>
      </c>
    </row>
    <row r="23" spans="1:61" hidden="1" outlineLevel="1" x14ac:dyDescent="0.3">
      <c r="A23" t="s">
        <v>56</v>
      </c>
      <c r="E23" t="s">
        <v>67</v>
      </c>
      <c r="F23" t="s">
        <v>400</v>
      </c>
      <c r="G23" t="s">
        <v>406</v>
      </c>
      <c r="H23" t="s">
        <v>409</v>
      </c>
      <c r="I23" s="38" t="s">
        <v>60</v>
      </c>
      <c r="J23" t="s">
        <v>91</v>
      </c>
      <c r="K23" t="s">
        <v>45</v>
      </c>
      <c r="L23" s="4">
        <v>0</v>
      </c>
      <c r="M23">
        <v>0</v>
      </c>
      <c r="N23" t="s">
        <v>8</v>
      </c>
      <c r="O23">
        <v>1</v>
      </c>
      <c r="P23" t="s">
        <v>136</v>
      </c>
      <c r="Q23">
        <v>0</v>
      </c>
      <c r="R23">
        <v>0</v>
      </c>
      <c r="S23">
        <v>0</v>
      </c>
      <c r="T23">
        <v>0</v>
      </c>
      <c r="U23">
        <v>0</v>
      </c>
      <c r="V23" t="s">
        <v>8</v>
      </c>
      <c r="W23" t="s">
        <v>8</v>
      </c>
      <c r="X23" s="17">
        <v>1</v>
      </c>
      <c r="Y23">
        <v>5</v>
      </c>
      <c r="Z23">
        <v>3</v>
      </c>
      <c r="AA23">
        <v>2</v>
      </c>
      <c r="AB23">
        <v>2</v>
      </c>
      <c r="AC23">
        <f t="shared" si="0"/>
        <v>5</v>
      </c>
      <c r="AD23">
        <v>5</v>
      </c>
      <c r="AF23">
        <v>3</v>
      </c>
      <c r="AG23">
        <v>16</v>
      </c>
      <c r="AH23" t="s">
        <v>94</v>
      </c>
      <c r="AI23">
        <v>1</v>
      </c>
      <c r="AJ23">
        <v>8</v>
      </c>
      <c r="AK23" s="8" t="s">
        <v>96</v>
      </c>
      <c r="AL23">
        <v>12317</v>
      </c>
      <c r="AM23" s="11">
        <v>20183</v>
      </c>
      <c r="AN23">
        <f t="shared" si="1"/>
        <v>32500</v>
      </c>
      <c r="AO23" t="s">
        <v>8</v>
      </c>
      <c r="AP23" s="8" t="s">
        <v>30</v>
      </c>
      <c r="AQ23">
        <v>125</v>
      </c>
      <c r="AR23">
        <v>1169</v>
      </c>
      <c r="AS23" s="17">
        <v>414</v>
      </c>
      <c r="AT23">
        <v>80</v>
      </c>
      <c r="AU23">
        <v>400</v>
      </c>
      <c r="AV23">
        <v>160</v>
      </c>
      <c r="AW23" s="17" t="s">
        <v>45</v>
      </c>
      <c r="AX23">
        <v>16</v>
      </c>
      <c r="AY23">
        <v>384</v>
      </c>
      <c r="AZ23">
        <v>120</v>
      </c>
      <c r="BA23" s="17" t="s">
        <v>45</v>
      </c>
      <c r="BE23" t="s">
        <v>63</v>
      </c>
      <c r="BF23" t="s">
        <v>68</v>
      </c>
      <c r="BG23">
        <v>0</v>
      </c>
      <c r="BH23" t="s">
        <v>8</v>
      </c>
      <c r="BI23" t="s">
        <v>8</v>
      </c>
    </row>
    <row r="24" spans="1:61" hidden="1" outlineLevel="1" x14ac:dyDescent="0.3">
      <c r="A24" t="s">
        <v>62</v>
      </c>
      <c r="E24" t="s">
        <v>67</v>
      </c>
      <c r="F24" t="s">
        <v>400</v>
      </c>
      <c r="G24" t="s">
        <v>406</v>
      </c>
      <c r="H24" t="s">
        <v>409</v>
      </c>
      <c r="I24" s="38" t="s">
        <v>60</v>
      </c>
      <c r="J24" t="s">
        <v>91</v>
      </c>
      <c r="K24" t="s">
        <v>45</v>
      </c>
      <c r="L24" s="4">
        <v>0</v>
      </c>
      <c r="M24">
        <v>0</v>
      </c>
      <c r="N24" t="s">
        <v>8</v>
      </c>
      <c r="O24">
        <v>1</v>
      </c>
      <c r="P24" t="s">
        <v>136</v>
      </c>
      <c r="Q24">
        <v>0</v>
      </c>
      <c r="R24">
        <v>0</v>
      </c>
      <c r="S24">
        <v>0</v>
      </c>
      <c r="T24">
        <v>0</v>
      </c>
      <c r="U24">
        <v>0</v>
      </c>
      <c r="V24" t="s">
        <v>8</v>
      </c>
      <c r="W24" t="s">
        <v>8</v>
      </c>
      <c r="X24" s="17">
        <v>1</v>
      </c>
      <c r="Y24">
        <v>5</v>
      </c>
      <c r="Z24">
        <v>3</v>
      </c>
      <c r="AA24">
        <v>2</v>
      </c>
      <c r="AB24">
        <v>2</v>
      </c>
      <c r="AC24">
        <f t="shared" si="0"/>
        <v>5</v>
      </c>
      <c r="AD24">
        <v>5</v>
      </c>
      <c r="AF24">
        <v>3</v>
      </c>
      <c r="AG24">
        <v>16</v>
      </c>
      <c r="AH24" t="s">
        <v>94</v>
      </c>
      <c r="AI24">
        <v>1</v>
      </c>
      <c r="AJ24">
        <v>8</v>
      </c>
      <c r="AK24" s="8" t="s">
        <v>96</v>
      </c>
      <c r="AL24">
        <v>14443</v>
      </c>
      <c r="AM24" s="11">
        <v>18057</v>
      </c>
      <c r="AN24">
        <f t="shared" si="1"/>
        <v>32500</v>
      </c>
      <c r="AO24" t="s">
        <v>8</v>
      </c>
      <c r="AP24" s="8" t="s">
        <v>30</v>
      </c>
      <c r="AQ24">
        <v>125</v>
      </c>
      <c r="AR24">
        <v>1169</v>
      </c>
      <c r="AS24" s="17">
        <v>414</v>
      </c>
      <c r="AT24">
        <v>96</v>
      </c>
      <c r="AU24">
        <v>400</v>
      </c>
      <c r="AV24">
        <v>160</v>
      </c>
      <c r="AW24" s="17" t="s">
        <v>45</v>
      </c>
      <c r="AX24">
        <v>8</v>
      </c>
      <c r="AY24">
        <v>384</v>
      </c>
      <c r="AZ24">
        <v>120</v>
      </c>
      <c r="BA24" s="17" t="s">
        <v>45</v>
      </c>
      <c r="BE24" t="s">
        <v>63</v>
      </c>
      <c r="BF24" t="s">
        <v>68</v>
      </c>
      <c r="BG24">
        <v>0</v>
      </c>
      <c r="BH24" t="s">
        <v>8</v>
      </c>
      <c r="BI24" t="s">
        <v>8</v>
      </c>
    </row>
    <row r="25" spans="1:61" hidden="1" outlineLevel="1" x14ac:dyDescent="0.3">
      <c r="A25" t="s">
        <v>99</v>
      </c>
      <c r="E25" t="s">
        <v>8</v>
      </c>
      <c r="F25" t="s">
        <v>8</v>
      </c>
      <c r="I25" s="38" t="s">
        <v>8</v>
      </c>
      <c r="J25" t="s">
        <v>101</v>
      </c>
      <c r="K25" t="s">
        <v>102</v>
      </c>
      <c r="L25" s="4" t="s">
        <v>8</v>
      </c>
      <c r="M25" t="s">
        <v>8</v>
      </c>
      <c r="N25" t="s">
        <v>8</v>
      </c>
      <c r="O25" t="s">
        <v>8</v>
      </c>
      <c r="P25" t="s">
        <v>8</v>
      </c>
      <c r="Q25" t="s">
        <v>8</v>
      </c>
      <c r="R25" t="s">
        <v>8</v>
      </c>
      <c r="S25" t="s">
        <v>8</v>
      </c>
      <c r="T25" t="s">
        <v>8</v>
      </c>
      <c r="U25" t="s">
        <v>8</v>
      </c>
      <c r="V25" t="s">
        <v>8</v>
      </c>
      <c r="W25" t="s">
        <v>8</v>
      </c>
      <c r="X25" s="17" t="s">
        <v>8</v>
      </c>
      <c r="Y25" t="s">
        <v>8</v>
      </c>
      <c r="Z25" t="s">
        <v>8</v>
      </c>
      <c r="AA25" t="s">
        <v>8</v>
      </c>
      <c r="AB25" t="s">
        <v>8</v>
      </c>
      <c r="AC25" t="s">
        <v>8</v>
      </c>
      <c r="AD25" t="s">
        <v>8</v>
      </c>
      <c r="AF25" t="s">
        <v>8</v>
      </c>
      <c r="AG25" t="s">
        <v>8</v>
      </c>
      <c r="AH25" t="s">
        <v>8</v>
      </c>
      <c r="AI25" t="s">
        <v>8</v>
      </c>
      <c r="AJ25" t="s">
        <v>8</v>
      </c>
      <c r="AK25" s="8" t="s">
        <v>8</v>
      </c>
      <c r="AL25" t="s">
        <v>8</v>
      </c>
      <c r="AM25" t="s">
        <v>8</v>
      </c>
      <c r="AN25" t="s">
        <v>8</v>
      </c>
      <c r="AO25" t="s">
        <v>8</v>
      </c>
      <c r="AP25" s="8" t="s">
        <v>8</v>
      </c>
      <c r="AQ25" t="s">
        <v>8</v>
      </c>
      <c r="AR25" t="s">
        <v>8</v>
      </c>
      <c r="AS25" s="17" t="s">
        <v>8</v>
      </c>
      <c r="AT25" t="s">
        <v>8</v>
      </c>
      <c r="AU25" t="s">
        <v>8</v>
      </c>
      <c r="AV25" t="s">
        <v>8</v>
      </c>
      <c r="AW25" s="17" t="s">
        <v>8</v>
      </c>
      <c r="AX25" t="s">
        <v>8</v>
      </c>
      <c r="AY25" t="s">
        <v>8</v>
      </c>
      <c r="AZ25" t="s">
        <v>8</v>
      </c>
      <c r="BA25" s="17" t="s">
        <v>8</v>
      </c>
      <c r="BB25" t="s">
        <v>8</v>
      </c>
      <c r="BC25" t="s">
        <v>8</v>
      </c>
      <c r="BD25" s="8" t="s">
        <v>8</v>
      </c>
      <c r="BE25" t="s">
        <v>8</v>
      </c>
      <c r="BF25" t="s">
        <v>8</v>
      </c>
      <c r="BG25">
        <v>0</v>
      </c>
      <c r="BH25" t="s">
        <v>8</v>
      </c>
      <c r="BI25" t="s">
        <v>8</v>
      </c>
    </row>
    <row r="26" spans="1:61" s="3" customFormat="1" hidden="1" outlineLevel="1" x14ac:dyDescent="0.3">
      <c r="A26" s="3" t="s">
        <v>99</v>
      </c>
      <c r="E26" s="3" t="s">
        <v>8</v>
      </c>
      <c r="F26" s="3" t="s">
        <v>8</v>
      </c>
      <c r="I26" s="37" t="s">
        <v>8</v>
      </c>
      <c r="J26" s="3" t="s">
        <v>65</v>
      </c>
      <c r="K26" s="3" t="s">
        <v>103</v>
      </c>
      <c r="L26" s="5" t="s">
        <v>8</v>
      </c>
      <c r="M26" s="3" t="s">
        <v>8</v>
      </c>
      <c r="N26" s="3" t="s">
        <v>8</v>
      </c>
      <c r="O26" s="3" t="s">
        <v>8</v>
      </c>
      <c r="P26" s="3" t="s">
        <v>8</v>
      </c>
      <c r="Q26" s="3" t="s">
        <v>8</v>
      </c>
      <c r="R26" s="3" t="s">
        <v>8</v>
      </c>
      <c r="S26" s="3" t="s">
        <v>8</v>
      </c>
      <c r="T26" s="3" t="s">
        <v>8</v>
      </c>
      <c r="U26" s="3" t="s">
        <v>8</v>
      </c>
      <c r="V26" s="3" t="s">
        <v>8</v>
      </c>
      <c r="W26" s="3" t="s">
        <v>8</v>
      </c>
      <c r="X26" s="19" t="s">
        <v>8</v>
      </c>
      <c r="Y26" s="3" t="s">
        <v>8</v>
      </c>
      <c r="Z26" s="3" t="s">
        <v>8</v>
      </c>
      <c r="AA26" s="3" t="s">
        <v>8</v>
      </c>
      <c r="AB26" s="3" t="s">
        <v>8</v>
      </c>
      <c r="AC26" s="3" t="s">
        <v>8</v>
      </c>
      <c r="AD26" s="3" t="s">
        <v>8</v>
      </c>
      <c r="AF26" s="3" t="s">
        <v>8</v>
      </c>
      <c r="AG26" s="3" t="s">
        <v>8</v>
      </c>
      <c r="AH26" s="3" t="s">
        <v>8</v>
      </c>
      <c r="AI26" s="3" t="s">
        <v>8</v>
      </c>
      <c r="AJ26" s="3" t="s">
        <v>8</v>
      </c>
      <c r="AK26" s="23" t="s">
        <v>8</v>
      </c>
      <c r="AL26" s="3" t="s">
        <v>8</v>
      </c>
      <c r="AM26" s="3" t="s">
        <v>8</v>
      </c>
      <c r="AN26" s="3" t="s">
        <v>8</v>
      </c>
      <c r="AO26" s="3" t="s">
        <v>8</v>
      </c>
      <c r="AP26" s="23" t="s">
        <v>8</v>
      </c>
      <c r="AQ26" s="3" t="s">
        <v>8</v>
      </c>
      <c r="AR26" s="3" t="s">
        <v>8</v>
      </c>
      <c r="AS26" s="19" t="s">
        <v>8</v>
      </c>
      <c r="AT26" s="3" t="s">
        <v>8</v>
      </c>
      <c r="AU26" s="3" t="s">
        <v>8</v>
      </c>
      <c r="AV26" s="3" t="s">
        <v>8</v>
      </c>
      <c r="AW26" s="19" t="s">
        <v>8</v>
      </c>
      <c r="AX26" s="3" t="s">
        <v>8</v>
      </c>
      <c r="AY26" s="3" t="s">
        <v>8</v>
      </c>
      <c r="AZ26" s="3" t="s">
        <v>8</v>
      </c>
      <c r="BA26" s="19" t="s">
        <v>8</v>
      </c>
      <c r="BB26" s="3" t="s">
        <v>8</v>
      </c>
      <c r="BC26" s="3" t="s">
        <v>8</v>
      </c>
      <c r="BD26" s="23" t="s">
        <v>8</v>
      </c>
      <c r="BE26" s="3" t="s">
        <v>8</v>
      </c>
      <c r="BF26" s="3" t="s">
        <v>8</v>
      </c>
      <c r="BG26" s="3">
        <v>0</v>
      </c>
      <c r="BH26" s="3" t="s">
        <v>8</v>
      </c>
      <c r="BI26" s="3" t="s">
        <v>8</v>
      </c>
    </row>
    <row r="27" spans="1:61" hidden="1" outlineLevel="1" x14ac:dyDescent="0.3">
      <c r="A27" t="s">
        <v>100</v>
      </c>
      <c r="E27" t="s">
        <v>67</v>
      </c>
      <c r="F27" t="s">
        <v>400</v>
      </c>
      <c r="G27" t="s">
        <v>406</v>
      </c>
      <c r="H27" t="s">
        <v>409</v>
      </c>
      <c r="I27" s="38" t="s">
        <v>120</v>
      </c>
      <c r="J27" t="s">
        <v>107</v>
      </c>
      <c r="K27" t="s">
        <v>112</v>
      </c>
      <c r="L27" s="4">
        <v>0</v>
      </c>
      <c r="M27">
        <v>0</v>
      </c>
      <c r="N27" t="s">
        <v>8</v>
      </c>
      <c r="O27">
        <v>1</v>
      </c>
      <c r="P27" t="s">
        <v>133</v>
      </c>
      <c r="Q27">
        <v>0</v>
      </c>
      <c r="R27">
        <v>0</v>
      </c>
      <c r="S27">
        <v>0</v>
      </c>
      <c r="T27">
        <v>0</v>
      </c>
      <c r="U27">
        <v>0</v>
      </c>
      <c r="V27" t="s">
        <v>8</v>
      </c>
      <c r="W27" t="s">
        <v>8</v>
      </c>
      <c r="X27" s="17">
        <v>0</v>
      </c>
      <c r="Y27">
        <v>5</v>
      </c>
      <c r="Z27">
        <v>3</v>
      </c>
      <c r="AA27">
        <v>2</v>
      </c>
      <c r="AB27">
        <v>2</v>
      </c>
      <c r="AC27">
        <f t="shared" ref="AC27:AC63" si="2" xml:space="preserve"> Z27 + AA27</f>
        <v>5</v>
      </c>
      <c r="AD27">
        <v>5</v>
      </c>
      <c r="AF27">
        <v>3</v>
      </c>
      <c r="AG27">
        <v>16</v>
      </c>
      <c r="AH27" t="s">
        <v>94</v>
      </c>
      <c r="AI27">
        <v>1</v>
      </c>
      <c r="AJ27">
        <v>8</v>
      </c>
      <c r="AK27" s="8" t="s">
        <v>96</v>
      </c>
      <c r="AL27" s="11">
        <v>80545</v>
      </c>
      <c r="AM27" s="11">
        <v>507</v>
      </c>
      <c r="AN27">
        <f>AL27+AM27</f>
        <v>81052</v>
      </c>
      <c r="AO27">
        <f t="shared" ref="AO27:AO33" si="3" xml:space="preserve"> 1508.06553301511 + 0.00210606006752809 * (AT27*AU27*AV27)</f>
        <v>83027.753778838392</v>
      </c>
      <c r="AP27" s="8" t="s">
        <v>105</v>
      </c>
      <c r="AQ27">
        <v>125</v>
      </c>
      <c r="AR27">
        <v>1169</v>
      </c>
      <c r="AS27" s="17">
        <v>414</v>
      </c>
      <c r="AT27">
        <v>112</v>
      </c>
      <c r="AU27">
        <v>864</v>
      </c>
      <c r="AV27">
        <v>400</v>
      </c>
      <c r="AW27" s="17" t="s">
        <v>45</v>
      </c>
      <c r="AX27">
        <f t="shared" ref="AX27:AX64" si="4" xml:space="preserve"> _xlfn.FLOOR.MATH((AQ27 - AT27) / 2)</f>
        <v>6</v>
      </c>
      <c r="AY27">
        <f t="shared" ref="AY27:AY64" si="5" xml:space="preserve"> _xlfn.FLOOR.MATH((AR27 - AU27) / 2)</f>
        <v>152</v>
      </c>
      <c r="AZ27">
        <f t="shared" ref="AZ27:AZ64" si="6" xml:space="preserve"> _xlfn.FLOOR.MATH((AS27 - AV27) / 2)</f>
        <v>7</v>
      </c>
      <c r="BA27" s="17" t="s">
        <v>45</v>
      </c>
      <c r="BE27" t="s">
        <v>63</v>
      </c>
      <c r="BF27" t="s">
        <v>160</v>
      </c>
      <c r="BG27">
        <v>0</v>
      </c>
      <c r="BH27" t="s">
        <v>8</v>
      </c>
      <c r="BI27" t="s">
        <v>8</v>
      </c>
    </row>
    <row r="28" spans="1:61" hidden="1" outlineLevel="1" x14ac:dyDescent="0.3">
      <c r="A28" t="s">
        <v>104</v>
      </c>
      <c r="E28" t="s">
        <v>67</v>
      </c>
      <c r="F28" t="s">
        <v>400</v>
      </c>
      <c r="G28" t="s">
        <v>406</v>
      </c>
      <c r="H28" t="s">
        <v>409</v>
      </c>
      <c r="I28" s="38" t="s">
        <v>142</v>
      </c>
      <c r="J28" t="s">
        <v>106</v>
      </c>
      <c r="K28" t="s">
        <v>113</v>
      </c>
      <c r="L28" s="4">
        <v>0</v>
      </c>
      <c r="M28">
        <v>1</v>
      </c>
      <c r="N28" t="s">
        <v>79</v>
      </c>
      <c r="O28">
        <v>0</v>
      </c>
      <c r="P28" t="s">
        <v>8</v>
      </c>
      <c r="Q28" t="s">
        <v>8</v>
      </c>
      <c r="R28" t="s">
        <v>8</v>
      </c>
      <c r="S28" t="s">
        <v>8</v>
      </c>
      <c r="T28" t="s">
        <v>8</v>
      </c>
      <c r="U28" t="s">
        <v>8</v>
      </c>
      <c r="V28" t="s">
        <v>8</v>
      </c>
      <c r="W28" t="s">
        <v>8</v>
      </c>
      <c r="X28" s="17">
        <v>0</v>
      </c>
      <c r="Y28">
        <v>5</v>
      </c>
      <c r="Z28">
        <v>3</v>
      </c>
      <c r="AA28">
        <v>2</v>
      </c>
      <c r="AB28">
        <v>2</v>
      </c>
      <c r="AC28">
        <f t="shared" si="2"/>
        <v>5</v>
      </c>
      <c r="AD28">
        <v>5</v>
      </c>
      <c r="AF28">
        <v>3</v>
      </c>
      <c r="AG28">
        <v>16</v>
      </c>
      <c r="AH28" t="s">
        <v>94</v>
      </c>
      <c r="AI28">
        <v>1</v>
      </c>
      <c r="AJ28">
        <v>8</v>
      </c>
      <c r="AK28" s="8" t="s">
        <v>96</v>
      </c>
      <c r="AL28" s="11">
        <v>-1</v>
      </c>
      <c r="AM28" s="11">
        <v>-1</v>
      </c>
      <c r="AN28">
        <v>81052</v>
      </c>
      <c r="AO28">
        <f t="shared" si="3"/>
        <v>81518.129922434266</v>
      </c>
      <c r="AP28" s="8" t="s">
        <v>105</v>
      </c>
      <c r="AQ28">
        <v>125</v>
      </c>
      <c r="AR28">
        <v>1169</v>
      </c>
      <c r="AS28" s="17">
        <v>414</v>
      </c>
      <c r="AT28">
        <v>112</v>
      </c>
      <c r="AU28">
        <v>848</v>
      </c>
      <c r="AV28">
        <v>400</v>
      </c>
      <c r="AW28" s="17" t="s">
        <v>45</v>
      </c>
      <c r="AX28">
        <f t="shared" si="4"/>
        <v>6</v>
      </c>
      <c r="AY28">
        <f t="shared" si="5"/>
        <v>160</v>
      </c>
      <c r="AZ28">
        <f t="shared" si="6"/>
        <v>7</v>
      </c>
      <c r="BA28" s="17" t="s">
        <v>45</v>
      </c>
      <c r="BE28" t="s">
        <v>63</v>
      </c>
      <c r="BF28" t="s">
        <v>160</v>
      </c>
      <c r="BG28">
        <v>1</v>
      </c>
      <c r="BH28" t="s">
        <v>108</v>
      </c>
      <c r="BI28" t="s">
        <v>109</v>
      </c>
    </row>
    <row r="29" spans="1:61" hidden="1" outlineLevel="1" x14ac:dyDescent="0.3">
      <c r="A29" t="s">
        <v>111</v>
      </c>
      <c r="E29" t="s">
        <v>67</v>
      </c>
      <c r="F29" t="s">
        <v>400</v>
      </c>
      <c r="G29" t="s">
        <v>406</v>
      </c>
      <c r="H29" t="s">
        <v>409</v>
      </c>
      <c r="I29" s="38" t="s">
        <v>121</v>
      </c>
      <c r="J29" t="s">
        <v>140</v>
      </c>
      <c r="K29" t="s">
        <v>139</v>
      </c>
      <c r="L29" s="4">
        <v>0</v>
      </c>
      <c r="M29">
        <v>1</v>
      </c>
      <c r="N29" t="s">
        <v>158</v>
      </c>
      <c r="O29">
        <v>0</v>
      </c>
      <c r="P29" t="s">
        <v>8</v>
      </c>
      <c r="Q29">
        <v>1</v>
      </c>
      <c r="R29">
        <v>1</v>
      </c>
      <c r="S29" t="s">
        <v>8</v>
      </c>
      <c r="T29" t="s">
        <v>8</v>
      </c>
      <c r="U29" t="s">
        <v>8</v>
      </c>
      <c r="V29" t="s">
        <v>8</v>
      </c>
      <c r="W29" t="s">
        <v>8</v>
      </c>
      <c r="X29" s="17">
        <v>1</v>
      </c>
      <c r="Y29">
        <v>5</v>
      </c>
      <c r="Z29">
        <v>3</v>
      </c>
      <c r="AA29">
        <v>2</v>
      </c>
      <c r="AB29">
        <v>2</v>
      </c>
      <c r="AC29">
        <f t="shared" si="2"/>
        <v>5</v>
      </c>
      <c r="AD29">
        <v>5</v>
      </c>
      <c r="AF29">
        <v>3</v>
      </c>
      <c r="AG29">
        <v>16</v>
      </c>
      <c r="AH29" t="s">
        <v>94</v>
      </c>
      <c r="AI29">
        <v>1</v>
      </c>
      <c r="AJ29">
        <v>8</v>
      </c>
      <c r="AK29" s="8" t="s">
        <v>96</v>
      </c>
      <c r="AL29" s="11">
        <v>78019</v>
      </c>
      <c r="AM29" s="11">
        <v>3033</v>
      </c>
      <c r="AN29">
        <f>AL29+AM29</f>
        <v>81052</v>
      </c>
      <c r="AO29">
        <f t="shared" si="3"/>
        <v>76989.258353221856</v>
      </c>
      <c r="AP29" s="8" t="s">
        <v>105</v>
      </c>
      <c r="AQ29">
        <v>125</v>
      </c>
      <c r="AR29">
        <v>1169</v>
      </c>
      <c r="AS29" s="17">
        <v>414</v>
      </c>
      <c r="AT29">
        <v>112</v>
      </c>
      <c r="AU29">
        <v>800</v>
      </c>
      <c r="AV29">
        <v>400</v>
      </c>
      <c r="AW29" s="17" t="s">
        <v>45</v>
      </c>
      <c r="AX29">
        <f t="shared" si="4"/>
        <v>6</v>
      </c>
      <c r="AY29">
        <f t="shared" si="5"/>
        <v>184</v>
      </c>
      <c r="AZ29">
        <f t="shared" si="6"/>
        <v>7</v>
      </c>
      <c r="BA29" s="17" t="s">
        <v>45</v>
      </c>
      <c r="BE29" t="s">
        <v>162</v>
      </c>
      <c r="BF29" t="s">
        <v>160</v>
      </c>
      <c r="BG29">
        <v>0</v>
      </c>
      <c r="BH29" t="s">
        <v>8</v>
      </c>
      <c r="BI29" t="s">
        <v>8</v>
      </c>
    </row>
    <row r="30" spans="1:61" hidden="1" outlineLevel="1" x14ac:dyDescent="0.3">
      <c r="A30" t="s">
        <v>141</v>
      </c>
      <c r="E30" t="s">
        <v>67</v>
      </c>
      <c r="F30" t="s">
        <v>400</v>
      </c>
      <c r="G30" t="s">
        <v>406</v>
      </c>
      <c r="H30" t="s">
        <v>409</v>
      </c>
      <c r="I30" s="38" t="s">
        <v>150</v>
      </c>
      <c r="J30" t="s">
        <v>146</v>
      </c>
      <c r="K30" t="s">
        <v>151</v>
      </c>
      <c r="L30" s="4">
        <v>0</v>
      </c>
      <c r="M30">
        <v>0</v>
      </c>
      <c r="N30" t="s">
        <v>8</v>
      </c>
      <c r="O30">
        <v>1</v>
      </c>
      <c r="P30" t="s">
        <v>137</v>
      </c>
      <c r="Q30">
        <v>0</v>
      </c>
      <c r="R30">
        <v>0</v>
      </c>
      <c r="S30">
        <v>0</v>
      </c>
      <c r="T30">
        <v>0</v>
      </c>
      <c r="U30">
        <v>0</v>
      </c>
      <c r="V30" t="s">
        <v>8</v>
      </c>
      <c r="W30" t="s">
        <v>8</v>
      </c>
      <c r="X30" s="17">
        <v>1</v>
      </c>
      <c r="Y30">
        <v>5</v>
      </c>
      <c r="Z30">
        <v>3</v>
      </c>
      <c r="AA30">
        <v>2</v>
      </c>
      <c r="AB30">
        <v>2</v>
      </c>
      <c r="AC30">
        <f t="shared" si="2"/>
        <v>5</v>
      </c>
      <c r="AD30">
        <v>5</v>
      </c>
      <c r="AF30">
        <v>3</v>
      </c>
      <c r="AG30">
        <v>16</v>
      </c>
      <c r="AH30" t="s">
        <v>94</v>
      </c>
      <c r="AI30">
        <v>1</v>
      </c>
      <c r="AJ30">
        <v>8</v>
      </c>
      <c r="AK30" s="8" t="s">
        <v>96</v>
      </c>
      <c r="AL30" s="11">
        <v>78019</v>
      </c>
      <c r="AM30" s="11">
        <v>3033</v>
      </c>
      <c r="AN30">
        <f>AL30+AM30</f>
        <v>81052</v>
      </c>
      <c r="AO30">
        <f t="shared" si="3"/>
        <v>76989.258353221856</v>
      </c>
      <c r="AP30" s="8" t="s">
        <v>105</v>
      </c>
      <c r="AQ30">
        <v>125</v>
      </c>
      <c r="AR30">
        <v>1169</v>
      </c>
      <c r="AS30" s="17">
        <v>414</v>
      </c>
      <c r="AT30">
        <v>112</v>
      </c>
      <c r="AU30">
        <v>800</v>
      </c>
      <c r="AV30">
        <v>400</v>
      </c>
      <c r="AW30" s="17" t="s">
        <v>45</v>
      </c>
      <c r="AX30">
        <f t="shared" si="4"/>
        <v>6</v>
      </c>
      <c r="AY30">
        <f t="shared" si="5"/>
        <v>184</v>
      </c>
      <c r="AZ30">
        <f t="shared" si="6"/>
        <v>7</v>
      </c>
      <c r="BA30" s="17" t="s">
        <v>45</v>
      </c>
      <c r="BE30" t="s">
        <v>162</v>
      </c>
      <c r="BF30" t="s">
        <v>160</v>
      </c>
      <c r="BG30">
        <v>0</v>
      </c>
      <c r="BH30" t="s">
        <v>8</v>
      </c>
      <c r="BI30" t="s">
        <v>8</v>
      </c>
    </row>
    <row r="31" spans="1:61" hidden="1" outlineLevel="1" x14ac:dyDescent="0.3">
      <c r="A31" t="s">
        <v>145</v>
      </c>
      <c r="E31" t="s">
        <v>67</v>
      </c>
      <c r="F31" t="s">
        <v>400</v>
      </c>
      <c r="G31" t="s">
        <v>406</v>
      </c>
      <c r="H31" t="s">
        <v>409</v>
      </c>
      <c r="I31" s="38" t="s">
        <v>143</v>
      </c>
      <c r="J31" t="s">
        <v>144</v>
      </c>
      <c r="K31" t="s">
        <v>155</v>
      </c>
      <c r="L31" s="4">
        <v>0</v>
      </c>
      <c r="M31">
        <v>1</v>
      </c>
      <c r="N31" t="s">
        <v>158</v>
      </c>
      <c r="O31">
        <v>0</v>
      </c>
      <c r="P31" t="s">
        <v>8</v>
      </c>
      <c r="Q31">
        <v>1</v>
      </c>
      <c r="R31">
        <v>1</v>
      </c>
      <c r="S31">
        <v>1</v>
      </c>
      <c r="T31">
        <v>0</v>
      </c>
      <c r="U31">
        <v>0</v>
      </c>
      <c r="V31" t="s">
        <v>8</v>
      </c>
      <c r="W31" t="s">
        <v>8</v>
      </c>
      <c r="X31" s="17">
        <v>1</v>
      </c>
      <c r="Y31">
        <v>5</v>
      </c>
      <c r="Z31">
        <v>3</v>
      </c>
      <c r="AA31">
        <v>2</v>
      </c>
      <c r="AB31">
        <v>2</v>
      </c>
      <c r="AC31">
        <f t="shared" si="2"/>
        <v>5</v>
      </c>
      <c r="AD31">
        <v>5</v>
      </c>
      <c r="AF31">
        <v>3</v>
      </c>
      <c r="AG31">
        <v>16</v>
      </c>
      <c r="AH31" t="s">
        <v>94</v>
      </c>
      <c r="AI31">
        <v>1</v>
      </c>
      <c r="AJ31">
        <v>8</v>
      </c>
      <c r="AK31" s="8" t="s">
        <v>96</v>
      </c>
      <c r="AL31" s="11">
        <v>78019</v>
      </c>
      <c r="AM31" s="11">
        <v>3033</v>
      </c>
      <c r="AN31">
        <f>AL31+AM31</f>
        <v>81052</v>
      </c>
      <c r="AO31">
        <f t="shared" si="3"/>
        <v>76989.258353221856</v>
      </c>
      <c r="AP31" s="8" t="s">
        <v>105</v>
      </c>
      <c r="AQ31">
        <v>125</v>
      </c>
      <c r="AR31">
        <v>1169</v>
      </c>
      <c r="AS31" s="17">
        <v>414</v>
      </c>
      <c r="AT31">
        <v>112</v>
      </c>
      <c r="AU31">
        <v>800</v>
      </c>
      <c r="AV31">
        <v>400</v>
      </c>
      <c r="AW31" s="17" t="s">
        <v>45</v>
      </c>
      <c r="AX31">
        <f t="shared" si="4"/>
        <v>6</v>
      </c>
      <c r="AY31">
        <f t="shared" si="5"/>
        <v>184</v>
      </c>
      <c r="AZ31">
        <f t="shared" si="6"/>
        <v>7</v>
      </c>
      <c r="BA31" s="17" t="s">
        <v>45</v>
      </c>
      <c r="BE31" t="s">
        <v>162</v>
      </c>
      <c r="BF31" t="s">
        <v>160</v>
      </c>
      <c r="BG31">
        <v>0</v>
      </c>
      <c r="BH31" t="s">
        <v>8</v>
      </c>
      <c r="BI31" t="s">
        <v>8</v>
      </c>
    </row>
    <row r="32" spans="1:61" hidden="1" outlineLevel="1" x14ac:dyDescent="0.3">
      <c r="A32" t="s">
        <v>152</v>
      </c>
      <c r="E32" t="s">
        <v>67</v>
      </c>
      <c r="F32" t="s">
        <v>400</v>
      </c>
      <c r="G32" t="s">
        <v>406</v>
      </c>
      <c r="H32" t="s">
        <v>409</v>
      </c>
      <c r="I32" s="38" t="s">
        <v>153</v>
      </c>
      <c r="J32" t="s">
        <v>154</v>
      </c>
      <c r="K32" t="s">
        <v>156</v>
      </c>
      <c r="L32" s="4">
        <v>0</v>
      </c>
      <c r="M32">
        <v>0</v>
      </c>
      <c r="N32" t="s">
        <v>8</v>
      </c>
      <c r="O32">
        <v>1</v>
      </c>
      <c r="P32" t="s">
        <v>159</v>
      </c>
      <c r="Q32">
        <v>1</v>
      </c>
      <c r="R32">
        <v>1</v>
      </c>
      <c r="S32">
        <v>1</v>
      </c>
      <c r="T32">
        <v>1</v>
      </c>
      <c r="U32">
        <v>0</v>
      </c>
      <c r="V32" t="s">
        <v>8</v>
      </c>
      <c r="W32" t="s">
        <v>8</v>
      </c>
      <c r="X32" s="17">
        <v>0</v>
      </c>
      <c r="Y32">
        <v>5</v>
      </c>
      <c r="Z32">
        <v>3</v>
      </c>
      <c r="AA32">
        <v>2</v>
      </c>
      <c r="AB32">
        <v>2</v>
      </c>
      <c r="AC32">
        <f t="shared" si="2"/>
        <v>5</v>
      </c>
      <c r="AD32">
        <v>5</v>
      </c>
      <c r="AF32">
        <v>3</v>
      </c>
      <c r="AG32">
        <v>16</v>
      </c>
      <c r="AH32" t="s">
        <v>94</v>
      </c>
      <c r="AI32">
        <v>1</v>
      </c>
      <c r="AJ32">
        <v>8</v>
      </c>
      <c r="AK32" s="8" t="s">
        <v>96</v>
      </c>
      <c r="AL32" s="11" t="s">
        <v>8</v>
      </c>
      <c r="AM32" s="11" t="s">
        <v>8</v>
      </c>
      <c r="AN32">
        <v>81052</v>
      </c>
      <c r="AO32">
        <f t="shared" si="3"/>
        <v>76989.258353221856</v>
      </c>
      <c r="AP32" s="8" t="s">
        <v>105</v>
      </c>
      <c r="AQ32">
        <v>125</v>
      </c>
      <c r="AR32">
        <v>1169</v>
      </c>
      <c r="AS32" s="17">
        <v>414</v>
      </c>
      <c r="AT32">
        <v>112</v>
      </c>
      <c r="AU32">
        <v>800</v>
      </c>
      <c r="AV32">
        <v>400</v>
      </c>
      <c r="AW32" s="17" t="s">
        <v>45</v>
      </c>
      <c r="AX32">
        <f t="shared" si="4"/>
        <v>6</v>
      </c>
      <c r="AY32">
        <f t="shared" si="5"/>
        <v>184</v>
      </c>
      <c r="AZ32">
        <f t="shared" si="6"/>
        <v>7</v>
      </c>
      <c r="BA32" s="17" t="s">
        <v>45</v>
      </c>
      <c r="BE32" t="s">
        <v>162</v>
      </c>
      <c r="BF32" t="s">
        <v>160</v>
      </c>
      <c r="BG32">
        <v>0</v>
      </c>
      <c r="BH32" t="s">
        <v>8</v>
      </c>
      <c r="BI32" t="s">
        <v>8</v>
      </c>
    </row>
    <row r="33" spans="1:61" hidden="1" outlineLevel="1" x14ac:dyDescent="0.3">
      <c r="A33" t="s">
        <v>165</v>
      </c>
      <c r="E33" t="s">
        <v>161</v>
      </c>
      <c r="F33" t="s">
        <v>400</v>
      </c>
      <c r="G33" t="s">
        <v>406</v>
      </c>
      <c r="H33" t="s">
        <v>409</v>
      </c>
      <c r="I33" s="38" t="s">
        <v>167</v>
      </c>
      <c r="J33" t="s">
        <v>168</v>
      </c>
      <c r="K33" t="s">
        <v>169</v>
      </c>
      <c r="L33" s="4">
        <v>0</v>
      </c>
      <c r="M33">
        <v>1</v>
      </c>
      <c r="N33" t="s">
        <v>254</v>
      </c>
      <c r="O33">
        <v>0</v>
      </c>
      <c r="P33" t="s">
        <v>8</v>
      </c>
      <c r="Q33" t="s">
        <v>8</v>
      </c>
      <c r="R33" t="s">
        <v>8</v>
      </c>
      <c r="S33" t="s">
        <v>8</v>
      </c>
      <c r="T33" t="s">
        <v>8</v>
      </c>
      <c r="U33" t="s">
        <v>8</v>
      </c>
      <c r="V33" t="s">
        <v>8</v>
      </c>
      <c r="W33" t="s">
        <v>8</v>
      </c>
      <c r="X33" s="17">
        <v>0</v>
      </c>
      <c r="Y33">
        <v>6</v>
      </c>
      <c r="Z33">
        <v>5</v>
      </c>
      <c r="AA33">
        <v>1</v>
      </c>
      <c r="AB33">
        <v>1</v>
      </c>
      <c r="AC33">
        <f t="shared" si="2"/>
        <v>6</v>
      </c>
      <c r="AD33">
        <v>6</v>
      </c>
      <c r="AF33">
        <v>3</v>
      </c>
      <c r="AG33">
        <v>16</v>
      </c>
      <c r="AH33" t="s">
        <v>94</v>
      </c>
      <c r="AI33">
        <v>1</v>
      </c>
      <c r="AJ33">
        <v>8</v>
      </c>
      <c r="AK33" s="8" t="s">
        <v>96</v>
      </c>
      <c r="AL33" t="s">
        <v>8</v>
      </c>
      <c r="AM33" s="11" t="s">
        <v>8</v>
      </c>
      <c r="AN33">
        <v>81052</v>
      </c>
      <c r="AO33">
        <f t="shared" si="3"/>
        <v>76989.258353221856</v>
      </c>
      <c r="AP33" s="8" t="s">
        <v>105</v>
      </c>
      <c r="AQ33">
        <v>125</v>
      </c>
      <c r="AR33">
        <v>1169</v>
      </c>
      <c r="AS33" s="17">
        <v>414</v>
      </c>
      <c r="AT33">
        <v>112</v>
      </c>
      <c r="AU33">
        <v>800</v>
      </c>
      <c r="AV33">
        <v>400</v>
      </c>
      <c r="AW33" s="17" t="s">
        <v>45</v>
      </c>
      <c r="AX33">
        <f t="shared" si="4"/>
        <v>6</v>
      </c>
      <c r="AY33">
        <f t="shared" si="5"/>
        <v>184</v>
      </c>
      <c r="AZ33">
        <f t="shared" si="6"/>
        <v>7</v>
      </c>
      <c r="BA33" s="17" t="s">
        <v>45</v>
      </c>
      <c r="BE33" t="s">
        <v>162</v>
      </c>
      <c r="BF33" t="s">
        <v>160</v>
      </c>
      <c r="BG33">
        <v>1</v>
      </c>
      <c r="BH33" t="s">
        <v>170</v>
      </c>
      <c r="BI33" t="s">
        <v>8</v>
      </c>
    </row>
    <row r="34" spans="1:61" hidden="1" outlineLevel="1" x14ac:dyDescent="0.3">
      <c r="A34" t="s">
        <v>166</v>
      </c>
      <c r="E34" t="s">
        <v>161</v>
      </c>
      <c r="F34" t="s">
        <v>400</v>
      </c>
      <c r="G34" t="s">
        <v>406</v>
      </c>
      <c r="H34" t="s">
        <v>409</v>
      </c>
      <c r="I34" s="38" t="s">
        <v>163</v>
      </c>
      <c r="J34" t="s">
        <v>164</v>
      </c>
      <c r="K34" t="s">
        <v>174</v>
      </c>
      <c r="L34" s="4">
        <v>0</v>
      </c>
      <c r="M34">
        <v>0</v>
      </c>
      <c r="N34" t="s">
        <v>8</v>
      </c>
      <c r="O34">
        <v>1</v>
      </c>
      <c r="P34" t="s">
        <v>172</v>
      </c>
      <c r="Q34" t="s">
        <v>8</v>
      </c>
      <c r="R34" t="s">
        <v>8</v>
      </c>
      <c r="S34" t="s">
        <v>8</v>
      </c>
      <c r="T34" t="s">
        <v>8</v>
      </c>
      <c r="U34" t="s">
        <v>8</v>
      </c>
      <c r="V34" t="s">
        <v>8</v>
      </c>
      <c r="W34" t="s">
        <v>8</v>
      </c>
      <c r="X34" s="17">
        <v>0</v>
      </c>
      <c r="Y34">
        <v>6</v>
      </c>
      <c r="Z34">
        <v>5</v>
      </c>
      <c r="AA34">
        <v>1</v>
      </c>
      <c r="AB34">
        <v>1</v>
      </c>
      <c r="AC34">
        <f t="shared" si="2"/>
        <v>6</v>
      </c>
      <c r="AD34" t="s">
        <v>8</v>
      </c>
      <c r="AF34">
        <v>3</v>
      </c>
      <c r="AG34">
        <v>16</v>
      </c>
      <c r="AH34" t="s">
        <v>94</v>
      </c>
      <c r="AI34">
        <v>1</v>
      </c>
      <c r="AJ34">
        <v>8</v>
      </c>
      <c r="AK34" s="8" t="s">
        <v>96</v>
      </c>
      <c r="AL34" t="s">
        <v>8</v>
      </c>
      <c r="AM34" t="s">
        <v>8</v>
      </c>
      <c r="AN34">
        <v>81052</v>
      </c>
      <c r="AO34">
        <f t="shared" ref="AO34:AO45" si="7" xml:space="preserve"> 1508.06553301511 + 0.00210606006752809 * (AT34*AU34*AV34) / 5 * AC34</f>
        <v>74549.706201272784</v>
      </c>
      <c r="AP34" s="8" t="s">
        <v>105</v>
      </c>
      <c r="AQ34">
        <v>125</v>
      </c>
      <c r="AR34">
        <v>1169</v>
      </c>
      <c r="AS34" s="17">
        <v>414</v>
      </c>
      <c r="AT34">
        <v>96</v>
      </c>
      <c r="AU34">
        <v>784</v>
      </c>
      <c r="AV34">
        <v>384</v>
      </c>
      <c r="AW34" s="17" t="s">
        <v>45</v>
      </c>
      <c r="AX34">
        <f t="shared" si="4"/>
        <v>14</v>
      </c>
      <c r="AY34">
        <f t="shared" si="5"/>
        <v>192</v>
      </c>
      <c r="AZ34">
        <f t="shared" si="6"/>
        <v>15</v>
      </c>
      <c r="BA34" s="17" t="s">
        <v>45</v>
      </c>
      <c r="BE34" t="s">
        <v>162</v>
      </c>
      <c r="BF34" t="s">
        <v>160</v>
      </c>
      <c r="BG34">
        <v>1</v>
      </c>
      <c r="BH34" t="s">
        <v>173</v>
      </c>
      <c r="BI34" t="s">
        <v>8</v>
      </c>
    </row>
    <row r="35" spans="1:61" hidden="1" outlineLevel="1" x14ac:dyDescent="0.3">
      <c r="A35" t="s">
        <v>175</v>
      </c>
      <c r="E35" t="s">
        <v>161</v>
      </c>
      <c r="F35" t="s">
        <v>400</v>
      </c>
      <c r="G35" t="s">
        <v>406</v>
      </c>
      <c r="H35" t="s">
        <v>409</v>
      </c>
      <c r="I35" s="38" t="s">
        <v>176</v>
      </c>
      <c r="J35" t="s">
        <v>164</v>
      </c>
      <c r="K35" t="s">
        <v>177</v>
      </c>
      <c r="L35" s="4">
        <v>0</v>
      </c>
      <c r="M35">
        <v>1</v>
      </c>
      <c r="N35" t="s">
        <v>179</v>
      </c>
      <c r="O35">
        <v>0</v>
      </c>
      <c r="P35" t="s">
        <v>8</v>
      </c>
      <c r="Q35" t="s">
        <v>8</v>
      </c>
      <c r="R35" t="s">
        <v>8</v>
      </c>
      <c r="S35" t="s">
        <v>8</v>
      </c>
      <c r="T35" t="s">
        <v>8</v>
      </c>
      <c r="U35" t="s">
        <v>8</v>
      </c>
      <c r="V35" t="s">
        <v>8</v>
      </c>
      <c r="W35" t="s">
        <v>8</v>
      </c>
      <c r="X35" s="17">
        <v>0</v>
      </c>
      <c r="Y35">
        <v>6</v>
      </c>
      <c r="Z35">
        <v>5</v>
      </c>
      <c r="AA35">
        <v>1</v>
      </c>
      <c r="AB35">
        <v>1</v>
      </c>
      <c r="AC35">
        <f t="shared" si="2"/>
        <v>6</v>
      </c>
      <c r="AD35">
        <v>6</v>
      </c>
      <c r="AF35">
        <v>3</v>
      </c>
      <c r="AG35">
        <v>16</v>
      </c>
      <c r="AH35" t="s">
        <v>94</v>
      </c>
      <c r="AI35">
        <v>1</v>
      </c>
      <c r="AJ35">
        <v>8</v>
      </c>
      <c r="AK35" s="8" t="s">
        <v>96</v>
      </c>
      <c r="AL35" t="s">
        <v>8</v>
      </c>
      <c r="AM35" t="s">
        <v>8</v>
      </c>
      <c r="AN35">
        <v>81052</v>
      </c>
      <c r="AO35">
        <f t="shared" si="7"/>
        <v>76071.407048528155</v>
      </c>
      <c r="AP35" s="8" t="s">
        <v>105</v>
      </c>
      <c r="AQ35">
        <v>125</v>
      </c>
      <c r="AR35">
        <v>1169</v>
      </c>
      <c r="AS35" s="17">
        <v>414</v>
      </c>
      <c r="AT35">
        <v>98</v>
      </c>
      <c r="AU35">
        <v>784</v>
      </c>
      <c r="AV35">
        <v>384</v>
      </c>
      <c r="AW35" s="17" t="s">
        <v>45</v>
      </c>
      <c r="AX35">
        <f t="shared" si="4"/>
        <v>13</v>
      </c>
      <c r="AY35">
        <f t="shared" si="5"/>
        <v>192</v>
      </c>
      <c r="AZ35">
        <f t="shared" si="6"/>
        <v>15</v>
      </c>
      <c r="BA35" s="17" t="s">
        <v>45</v>
      </c>
      <c r="BE35" t="s">
        <v>162</v>
      </c>
      <c r="BF35" t="s">
        <v>160</v>
      </c>
      <c r="BG35">
        <v>1</v>
      </c>
      <c r="BH35" t="s">
        <v>181</v>
      </c>
      <c r="BI35" t="s">
        <v>8</v>
      </c>
    </row>
    <row r="36" spans="1:61" hidden="1" outlineLevel="1" x14ac:dyDescent="0.3">
      <c r="A36" t="s">
        <v>180</v>
      </c>
      <c r="E36" t="s">
        <v>161</v>
      </c>
      <c r="F36" t="s">
        <v>400</v>
      </c>
      <c r="G36" t="s">
        <v>406</v>
      </c>
      <c r="H36" t="s">
        <v>409</v>
      </c>
      <c r="I36" s="38" t="s">
        <v>178</v>
      </c>
      <c r="J36" t="s">
        <v>164</v>
      </c>
      <c r="K36" t="s">
        <v>182</v>
      </c>
      <c r="L36" s="4">
        <v>0</v>
      </c>
      <c r="M36">
        <v>1</v>
      </c>
      <c r="N36" t="s">
        <v>185</v>
      </c>
      <c r="O36">
        <v>0</v>
      </c>
      <c r="P36" t="s">
        <v>8</v>
      </c>
      <c r="Q36" t="s">
        <v>8</v>
      </c>
      <c r="R36" t="s">
        <v>8</v>
      </c>
      <c r="S36" t="s">
        <v>8</v>
      </c>
      <c r="T36" t="s">
        <v>8</v>
      </c>
      <c r="U36" t="s">
        <v>8</v>
      </c>
      <c r="V36" t="s">
        <v>8</v>
      </c>
      <c r="W36" t="s">
        <v>8</v>
      </c>
      <c r="X36" s="17">
        <v>0</v>
      </c>
      <c r="Y36">
        <v>6</v>
      </c>
      <c r="Z36">
        <v>5</v>
      </c>
      <c r="AA36">
        <v>1</v>
      </c>
      <c r="AB36">
        <v>1</v>
      </c>
      <c r="AC36">
        <f t="shared" si="2"/>
        <v>6</v>
      </c>
      <c r="AD36">
        <v>6</v>
      </c>
      <c r="AF36">
        <v>3</v>
      </c>
      <c r="AG36">
        <v>16</v>
      </c>
      <c r="AH36" t="s">
        <v>94</v>
      </c>
      <c r="AI36">
        <v>1</v>
      </c>
      <c r="AJ36">
        <v>8</v>
      </c>
      <c r="AK36" s="8" t="s">
        <v>96</v>
      </c>
      <c r="AL36" t="s">
        <v>8</v>
      </c>
      <c r="AM36" t="s">
        <v>8</v>
      </c>
      <c r="AN36">
        <v>81052</v>
      </c>
      <c r="AO36">
        <f t="shared" si="7"/>
        <v>76071.407048528155</v>
      </c>
      <c r="AP36" s="8" t="s">
        <v>105</v>
      </c>
      <c r="AQ36">
        <v>125</v>
      </c>
      <c r="AR36">
        <v>1169</v>
      </c>
      <c r="AS36" s="17">
        <v>414</v>
      </c>
      <c r="AT36">
        <v>98</v>
      </c>
      <c r="AU36">
        <v>784</v>
      </c>
      <c r="AV36">
        <v>384</v>
      </c>
      <c r="AW36" s="17" t="s">
        <v>45</v>
      </c>
      <c r="AX36">
        <f t="shared" si="4"/>
        <v>13</v>
      </c>
      <c r="AY36">
        <f t="shared" si="5"/>
        <v>192</v>
      </c>
      <c r="AZ36">
        <f t="shared" si="6"/>
        <v>15</v>
      </c>
      <c r="BA36" s="17" t="s">
        <v>45</v>
      </c>
      <c r="BE36" t="s">
        <v>162</v>
      </c>
      <c r="BF36" t="s">
        <v>160</v>
      </c>
      <c r="BG36">
        <v>1</v>
      </c>
      <c r="BH36" t="s">
        <v>186</v>
      </c>
      <c r="BI36" t="s">
        <v>23</v>
      </c>
    </row>
    <row r="37" spans="1:61" hidden="1" outlineLevel="1" x14ac:dyDescent="0.3">
      <c r="A37" t="s">
        <v>183</v>
      </c>
      <c r="E37" t="s">
        <v>161</v>
      </c>
      <c r="F37" t="s">
        <v>400</v>
      </c>
      <c r="G37" t="s">
        <v>406</v>
      </c>
      <c r="H37" t="s">
        <v>409</v>
      </c>
      <c r="I37" s="38" t="s">
        <v>184</v>
      </c>
      <c r="J37" t="s">
        <v>164</v>
      </c>
      <c r="K37" t="s">
        <v>187</v>
      </c>
      <c r="L37" s="4">
        <v>0</v>
      </c>
      <c r="M37">
        <v>1</v>
      </c>
      <c r="N37" t="s">
        <v>254</v>
      </c>
      <c r="O37">
        <v>0</v>
      </c>
      <c r="P37" t="s">
        <v>8</v>
      </c>
      <c r="Q37" t="s">
        <v>8</v>
      </c>
      <c r="R37" t="s">
        <v>8</v>
      </c>
      <c r="S37" t="s">
        <v>8</v>
      </c>
      <c r="T37" t="s">
        <v>8</v>
      </c>
      <c r="U37" t="s">
        <v>8</v>
      </c>
      <c r="V37" t="s">
        <v>8</v>
      </c>
      <c r="W37" t="s">
        <v>8</v>
      </c>
      <c r="X37" s="17">
        <v>0</v>
      </c>
      <c r="Y37">
        <v>6</v>
      </c>
      <c r="Z37">
        <v>5</v>
      </c>
      <c r="AA37">
        <v>1</v>
      </c>
      <c r="AB37">
        <v>1</v>
      </c>
      <c r="AC37">
        <f t="shared" si="2"/>
        <v>6</v>
      </c>
      <c r="AD37">
        <v>6</v>
      </c>
      <c r="AF37">
        <v>3</v>
      </c>
      <c r="AG37">
        <v>16</v>
      </c>
      <c r="AH37" t="s">
        <v>94</v>
      </c>
      <c r="AI37">
        <v>1</v>
      </c>
      <c r="AJ37">
        <v>8</v>
      </c>
      <c r="AK37" s="8" t="s">
        <v>96</v>
      </c>
      <c r="AL37" t="s">
        <v>8</v>
      </c>
      <c r="AM37" t="s">
        <v>8</v>
      </c>
      <c r="AN37">
        <v>81052</v>
      </c>
      <c r="AO37">
        <f t="shared" si="7"/>
        <v>74549.706201272784</v>
      </c>
      <c r="AP37" s="8" t="s">
        <v>105</v>
      </c>
      <c r="AQ37">
        <v>125</v>
      </c>
      <c r="AR37">
        <v>1169</v>
      </c>
      <c r="AS37" s="17">
        <v>414</v>
      </c>
      <c r="AT37">
        <v>96</v>
      </c>
      <c r="AU37">
        <v>784</v>
      </c>
      <c r="AV37">
        <v>384</v>
      </c>
      <c r="AW37" s="17" t="s">
        <v>45</v>
      </c>
      <c r="AX37">
        <f t="shared" si="4"/>
        <v>14</v>
      </c>
      <c r="AY37">
        <f t="shared" si="5"/>
        <v>192</v>
      </c>
      <c r="AZ37">
        <f t="shared" si="6"/>
        <v>15</v>
      </c>
      <c r="BA37" s="17" t="s">
        <v>45</v>
      </c>
      <c r="BE37" t="s">
        <v>162</v>
      </c>
      <c r="BF37" t="s">
        <v>160</v>
      </c>
      <c r="BG37">
        <v>1</v>
      </c>
      <c r="BH37" t="s">
        <v>190</v>
      </c>
      <c r="BI37" t="s">
        <v>8</v>
      </c>
    </row>
    <row r="38" spans="1:61" hidden="1" outlineLevel="1" x14ac:dyDescent="0.3">
      <c r="A38" t="s">
        <v>188</v>
      </c>
      <c r="E38" t="s">
        <v>161</v>
      </c>
      <c r="F38" t="s">
        <v>400</v>
      </c>
      <c r="G38" t="s">
        <v>406</v>
      </c>
      <c r="H38" t="s">
        <v>409</v>
      </c>
      <c r="I38" s="38" t="s">
        <v>189</v>
      </c>
      <c r="J38" t="s">
        <v>164</v>
      </c>
      <c r="K38" t="s">
        <v>193</v>
      </c>
      <c r="L38" s="4">
        <v>0</v>
      </c>
      <c r="M38">
        <v>0</v>
      </c>
      <c r="N38" t="s">
        <v>8</v>
      </c>
      <c r="O38">
        <v>1</v>
      </c>
      <c r="P38" t="s">
        <v>194</v>
      </c>
      <c r="Q38" t="s">
        <v>8</v>
      </c>
      <c r="R38" t="s">
        <v>8</v>
      </c>
      <c r="S38" t="s">
        <v>8</v>
      </c>
      <c r="T38" t="s">
        <v>8</v>
      </c>
      <c r="U38" t="s">
        <v>8</v>
      </c>
      <c r="V38" t="s">
        <v>8</v>
      </c>
      <c r="W38" t="s">
        <v>8</v>
      </c>
      <c r="X38" s="17">
        <v>0</v>
      </c>
      <c r="Y38">
        <v>6</v>
      </c>
      <c r="Z38">
        <v>5</v>
      </c>
      <c r="AA38">
        <v>1</v>
      </c>
      <c r="AB38">
        <v>1</v>
      </c>
      <c r="AC38">
        <f t="shared" si="2"/>
        <v>6</v>
      </c>
      <c r="AD38">
        <v>6</v>
      </c>
      <c r="AF38">
        <v>3</v>
      </c>
      <c r="AG38">
        <v>16</v>
      </c>
      <c r="AH38" t="s">
        <v>94</v>
      </c>
      <c r="AI38">
        <v>1</v>
      </c>
      <c r="AJ38">
        <v>8</v>
      </c>
      <c r="AK38" s="8" t="s">
        <v>96</v>
      </c>
      <c r="AL38" t="s">
        <v>8</v>
      </c>
      <c r="AM38" t="s">
        <v>8</v>
      </c>
      <c r="AN38">
        <v>81052</v>
      </c>
      <c r="AO38">
        <f t="shared" si="7"/>
        <v>74549.706201272784</v>
      </c>
      <c r="AP38" s="8" t="s">
        <v>105</v>
      </c>
      <c r="AQ38">
        <v>125</v>
      </c>
      <c r="AR38">
        <v>1169</v>
      </c>
      <c r="AS38" s="17">
        <v>414</v>
      </c>
      <c r="AT38">
        <v>96</v>
      </c>
      <c r="AU38">
        <v>784</v>
      </c>
      <c r="AV38">
        <v>384</v>
      </c>
      <c r="AW38" s="17" t="s">
        <v>45</v>
      </c>
      <c r="AX38">
        <f t="shared" si="4"/>
        <v>14</v>
      </c>
      <c r="AY38">
        <f t="shared" si="5"/>
        <v>192</v>
      </c>
      <c r="AZ38">
        <f t="shared" si="6"/>
        <v>15</v>
      </c>
      <c r="BA38" s="17" t="s">
        <v>45</v>
      </c>
      <c r="BE38" t="s">
        <v>162</v>
      </c>
      <c r="BF38" t="s">
        <v>160</v>
      </c>
      <c r="BG38">
        <v>0</v>
      </c>
      <c r="BH38" t="s">
        <v>8</v>
      </c>
      <c r="BI38" t="s">
        <v>8</v>
      </c>
    </row>
    <row r="39" spans="1:61" hidden="1" outlineLevel="1" x14ac:dyDescent="0.3">
      <c r="A39" t="s">
        <v>191</v>
      </c>
      <c r="E39" t="s">
        <v>161</v>
      </c>
      <c r="F39" t="s">
        <v>400</v>
      </c>
      <c r="G39" t="s">
        <v>406</v>
      </c>
      <c r="H39" t="s">
        <v>409</v>
      </c>
      <c r="I39" s="38" t="s">
        <v>192</v>
      </c>
      <c r="J39" t="s">
        <v>164</v>
      </c>
      <c r="K39" t="s">
        <v>193</v>
      </c>
      <c r="L39" s="4">
        <v>0</v>
      </c>
      <c r="M39">
        <v>0</v>
      </c>
      <c r="N39" t="s">
        <v>8</v>
      </c>
      <c r="O39">
        <v>1</v>
      </c>
      <c r="P39" t="s">
        <v>194</v>
      </c>
      <c r="Q39" t="s">
        <v>8</v>
      </c>
      <c r="R39" t="s">
        <v>8</v>
      </c>
      <c r="S39" t="s">
        <v>8</v>
      </c>
      <c r="T39" t="s">
        <v>8</v>
      </c>
      <c r="U39" t="s">
        <v>8</v>
      </c>
      <c r="V39" t="s">
        <v>8</v>
      </c>
      <c r="W39" t="s">
        <v>8</v>
      </c>
      <c r="X39" s="17">
        <v>0</v>
      </c>
      <c r="Y39">
        <v>6</v>
      </c>
      <c r="Z39">
        <v>5</v>
      </c>
      <c r="AA39">
        <v>1</v>
      </c>
      <c r="AB39">
        <v>1</v>
      </c>
      <c r="AC39">
        <f t="shared" si="2"/>
        <v>6</v>
      </c>
      <c r="AD39">
        <v>6</v>
      </c>
      <c r="AF39">
        <v>3</v>
      </c>
      <c r="AG39">
        <v>16</v>
      </c>
      <c r="AH39" t="s">
        <v>94</v>
      </c>
      <c r="AI39">
        <v>1</v>
      </c>
      <c r="AJ39">
        <v>8</v>
      </c>
      <c r="AK39" s="8" t="s">
        <v>96</v>
      </c>
      <c r="AL39" t="s">
        <v>8</v>
      </c>
      <c r="AM39" t="s">
        <v>8</v>
      </c>
      <c r="AN39">
        <v>81052</v>
      </c>
      <c r="AO39">
        <f t="shared" si="7"/>
        <v>74549.706201272784</v>
      </c>
      <c r="AP39" s="8" t="s">
        <v>105</v>
      </c>
      <c r="AQ39">
        <v>125</v>
      </c>
      <c r="AR39">
        <v>1169</v>
      </c>
      <c r="AS39" s="17">
        <v>414</v>
      </c>
      <c r="AT39">
        <v>96</v>
      </c>
      <c r="AU39">
        <v>784</v>
      </c>
      <c r="AV39">
        <v>384</v>
      </c>
      <c r="AW39" s="17" t="s">
        <v>45</v>
      </c>
      <c r="AX39">
        <f t="shared" si="4"/>
        <v>14</v>
      </c>
      <c r="AY39">
        <f t="shared" si="5"/>
        <v>192</v>
      </c>
      <c r="AZ39">
        <f t="shared" si="6"/>
        <v>15</v>
      </c>
      <c r="BA39" s="17" t="s">
        <v>45</v>
      </c>
      <c r="BE39" t="s">
        <v>162</v>
      </c>
      <c r="BF39" t="s">
        <v>160</v>
      </c>
      <c r="BG39">
        <v>0</v>
      </c>
      <c r="BH39" s="11" t="s">
        <v>8</v>
      </c>
      <c r="BI39" s="11" t="s">
        <v>8</v>
      </c>
    </row>
    <row r="40" spans="1:61" hidden="1" outlineLevel="1" x14ac:dyDescent="0.3">
      <c r="A40" t="s">
        <v>195</v>
      </c>
      <c r="E40" t="s">
        <v>161</v>
      </c>
      <c r="F40" t="s">
        <v>400</v>
      </c>
      <c r="G40" t="s">
        <v>406</v>
      </c>
      <c r="H40" t="s">
        <v>409</v>
      </c>
      <c r="I40" s="38" t="s">
        <v>192</v>
      </c>
      <c r="J40" t="s">
        <v>164</v>
      </c>
      <c r="K40" t="s">
        <v>197</v>
      </c>
      <c r="L40" s="4">
        <v>0</v>
      </c>
      <c r="M40">
        <v>0</v>
      </c>
      <c r="N40" t="s">
        <v>8</v>
      </c>
      <c r="O40">
        <v>1</v>
      </c>
      <c r="P40" t="s">
        <v>194</v>
      </c>
      <c r="Q40" t="s">
        <v>8</v>
      </c>
      <c r="R40" t="s">
        <v>8</v>
      </c>
      <c r="S40" t="s">
        <v>8</v>
      </c>
      <c r="T40" t="s">
        <v>8</v>
      </c>
      <c r="U40" t="s">
        <v>8</v>
      </c>
      <c r="V40" t="s">
        <v>8</v>
      </c>
      <c r="W40" t="s">
        <v>8</v>
      </c>
      <c r="X40" s="17">
        <v>0</v>
      </c>
      <c r="Y40">
        <v>6</v>
      </c>
      <c r="Z40">
        <v>5</v>
      </c>
      <c r="AA40">
        <v>1</v>
      </c>
      <c r="AB40">
        <v>1</v>
      </c>
      <c r="AC40">
        <f t="shared" si="2"/>
        <v>6</v>
      </c>
      <c r="AD40">
        <v>6</v>
      </c>
      <c r="AF40">
        <v>3</v>
      </c>
      <c r="AG40">
        <v>16</v>
      </c>
      <c r="AH40" t="s">
        <v>94</v>
      </c>
      <c r="AI40">
        <v>1</v>
      </c>
      <c r="AJ40">
        <v>8</v>
      </c>
      <c r="AK40" s="8" t="s">
        <v>96</v>
      </c>
      <c r="AL40" t="s">
        <v>8</v>
      </c>
      <c r="AM40" t="s">
        <v>8</v>
      </c>
      <c r="AN40">
        <v>81052</v>
      </c>
      <c r="AO40">
        <f t="shared" si="7"/>
        <v>74549.706201272784</v>
      </c>
      <c r="AP40" s="8" t="s">
        <v>105</v>
      </c>
      <c r="AQ40">
        <v>125</v>
      </c>
      <c r="AR40">
        <v>1169</v>
      </c>
      <c r="AS40" s="17">
        <v>414</v>
      </c>
      <c r="AT40">
        <v>96</v>
      </c>
      <c r="AU40">
        <v>784</v>
      </c>
      <c r="AV40">
        <v>384</v>
      </c>
      <c r="AW40" s="17" t="s">
        <v>45</v>
      </c>
      <c r="AX40">
        <f t="shared" si="4"/>
        <v>14</v>
      </c>
      <c r="AY40">
        <f t="shared" si="5"/>
        <v>192</v>
      </c>
      <c r="AZ40">
        <f t="shared" si="6"/>
        <v>15</v>
      </c>
      <c r="BA40" s="17" t="s">
        <v>45</v>
      </c>
      <c r="BE40" t="s">
        <v>162</v>
      </c>
      <c r="BF40" t="s">
        <v>160</v>
      </c>
      <c r="BG40">
        <v>0</v>
      </c>
      <c r="BH40" s="11" t="s">
        <v>8</v>
      </c>
      <c r="BI40" s="11" t="s">
        <v>8</v>
      </c>
    </row>
    <row r="41" spans="1:61" hidden="1" outlineLevel="1" x14ac:dyDescent="0.3">
      <c r="A41" t="s">
        <v>196</v>
      </c>
      <c r="E41" t="s">
        <v>161</v>
      </c>
      <c r="F41" t="s">
        <v>400</v>
      </c>
      <c r="G41" t="s">
        <v>406</v>
      </c>
      <c r="H41" t="s">
        <v>409</v>
      </c>
      <c r="I41" s="38" t="s">
        <v>192</v>
      </c>
      <c r="J41" t="s">
        <v>164</v>
      </c>
      <c r="K41" t="s">
        <v>199</v>
      </c>
      <c r="L41" s="4">
        <v>0</v>
      </c>
      <c r="M41">
        <v>0</v>
      </c>
      <c r="N41" t="s">
        <v>8</v>
      </c>
      <c r="O41">
        <v>1</v>
      </c>
      <c r="P41" t="s">
        <v>172</v>
      </c>
      <c r="Q41" t="s">
        <v>8</v>
      </c>
      <c r="R41" t="s">
        <v>8</v>
      </c>
      <c r="S41" t="s">
        <v>8</v>
      </c>
      <c r="T41" t="s">
        <v>8</v>
      </c>
      <c r="U41" t="s">
        <v>8</v>
      </c>
      <c r="V41" t="s">
        <v>8</v>
      </c>
      <c r="W41" t="s">
        <v>8</v>
      </c>
      <c r="X41" s="17">
        <v>0</v>
      </c>
      <c r="Y41">
        <v>6</v>
      </c>
      <c r="Z41">
        <v>5</v>
      </c>
      <c r="AA41">
        <v>1</v>
      </c>
      <c r="AB41">
        <v>1</v>
      </c>
      <c r="AC41">
        <f t="shared" si="2"/>
        <v>6</v>
      </c>
      <c r="AD41" t="s">
        <v>8</v>
      </c>
      <c r="AF41">
        <v>3</v>
      </c>
      <c r="AG41">
        <v>16</v>
      </c>
      <c r="AH41" t="s">
        <v>94</v>
      </c>
      <c r="AI41">
        <v>1</v>
      </c>
      <c r="AJ41">
        <v>8</v>
      </c>
      <c r="AK41" s="8" t="s">
        <v>96</v>
      </c>
      <c r="AL41" t="s">
        <v>8</v>
      </c>
      <c r="AM41" t="s">
        <v>8</v>
      </c>
      <c r="AN41">
        <v>81052</v>
      </c>
      <c r="AO41">
        <f t="shared" si="7"/>
        <v>74549.706201272784</v>
      </c>
      <c r="AP41" s="8" t="s">
        <v>105</v>
      </c>
      <c r="AQ41">
        <v>125</v>
      </c>
      <c r="AR41">
        <v>1169</v>
      </c>
      <c r="AS41" s="17">
        <v>414</v>
      </c>
      <c r="AT41">
        <v>96</v>
      </c>
      <c r="AU41">
        <v>784</v>
      </c>
      <c r="AV41">
        <v>384</v>
      </c>
      <c r="AW41" s="17" t="s">
        <v>45</v>
      </c>
      <c r="AX41">
        <f t="shared" si="4"/>
        <v>14</v>
      </c>
      <c r="AY41">
        <f t="shared" si="5"/>
        <v>192</v>
      </c>
      <c r="AZ41">
        <f t="shared" si="6"/>
        <v>15</v>
      </c>
      <c r="BA41" s="17" t="s">
        <v>45</v>
      </c>
      <c r="BE41" t="s">
        <v>162</v>
      </c>
      <c r="BF41" t="s">
        <v>160</v>
      </c>
      <c r="BG41">
        <v>1</v>
      </c>
      <c r="BH41" s="11" t="s">
        <v>200</v>
      </c>
      <c r="BI41" s="11" t="s">
        <v>8</v>
      </c>
    </row>
    <row r="42" spans="1:61" hidden="1" outlineLevel="1" x14ac:dyDescent="0.3">
      <c r="A42" t="s">
        <v>198</v>
      </c>
      <c r="E42" t="s">
        <v>161</v>
      </c>
      <c r="F42" t="s">
        <v>400</v>
      </c>
      <c r="G42" t="s">
        <v>406</v>
      </c>
      <c r="H42" t="s">
        <v>409</v>
      </c>
      <c r="I42" s="38" t="s">
        <v>192</v>
      </c>
      <c r="J42" t="s">
        <v>164</v>
      </c>
      <c r="K42" t="s">
        <v>193</v>
      </c>
      <c r="L42" s="4">
        <v>0</v>
      </c>
      <c r="M42">
        <v>0</v>
      </c>
      <c r="N42" t="s">
        <v>8</v>
      </c>
      <c r="O42">
        <v>1</v>
      </c>
      <c r="P42" t="s">
        <v>194</v>
      </c>
      <c r="Q42" t="s">
        <v>8</v>
      </c>
      <c r="R42" t="s">
        <v>8</v>
      </c>
      <c r="S42" t="s">
        <v>8</v>
      </c>
      <c r="T42" t="s">
        <v>8</v>
      </c>
      <c r="U42" t="s">
        <v>8</v>
      </c>
      <c r="V42" t="s">
        <v>8</v>
      </c>
      <c r="W42" t="s">
        <v>8</v>
      </c>
      <c r="X42" s="17">
        <v>0</v>
      </c>
      <c r="Y42">
        <v>6</v>
      </c>
      <c r="Z42">
        <v>5</v>
      </c>
      <c r="AA42">
        <v>1</v>
      </c>
      <c r="AB42">
        <v>1</v>
      </c>
      <c r="AC42">
        <f t="shared" si="2"/>
        <v>6</v>
      </c>
      <c r="AD42">
        <v>6</v>
      </c>
      <c r="AF42">
        <v>3</v>
      </c>
      <c r="AG42">
        <v>16</v>
      </c>
      <c r="AH42" t="s">
        <v>94</v>
      </c>
      <c r="AI42">
        <v>1</v>
      </c>
      <c r="AJ42">
        <v>8</v>
      </c>
      <c r="AK42" s="8" t="s">
        <v>96</v>
      </c>
      <c r="AL42" t="s">
        <v>8</v>
      </c>
      <c r="AM42" t="s">
        <v>8</v>
      </c>
      <c r="AN42">
        <v>81052</v>
      </c>
      <c r="AO42">
        <f t="shared" si="7"/>
        <v>74549.706201272784</v>
      </c>
      <c r="AP42" s="8" t="s">
        <v>105</v>
      </c>
      <c r="AQ42">
        <v>125</v>
      </c>
      <c r="AR42">
        <v>1169</v>
      </c>
      <c r="AS42" s="17">
        <v>414</v>
      </c>
      <c r="AT42">
        <v>96</v>
      </c>
      <c r="AU42">
        <v>784</v>
      </c>
      <c r="AV42">
        <v>384</v>
      </c>
      <c r="AW42" s="17" t="s">
        <v>45</v>
      </c>
      <c r="AX42">
        <f t="shared" si="4"/>
        <v>14</v>
      </c>
      <c r="AY42">
        <f t="shared" si="5"/>
        <v>192</v>
      </c>
      <c r="AZ42">
        <f t="shared" si="6"/>
        <v>15</v>
      </c>
      <c r="BA42" s="17" t="s">
        <v>45</v>
      </c>
      <c r="BE42" t="s">
        <v>162</v>
      </c>
      <c r="BF42" t="s">
        <v>160</v>
      </c>
      <c r="BG42">
        <v>0</v>
      </c>
      <c r="BH42" s="11" t="s">
        <v>8</v>
      </c>
      <c r="BI42" s="11" t="s">
        <v>8</v>
      </c>
    </row>
    <row r="43" spans="1:61" hidden="1" outlineLevel="1" x14ac:dyDescent="0.3">
      <c r="A43" t="s">
        <v>201</v>
      </c>
      <c r="E43" t="s">
        <v>161</v>
      </c>
      <c r="F43" t="s">
        <v>400</v>
      </c>
      <c r="G43" t="s">
        <v>406</v>
      </c>
      <c r="H43" t="s">
        <v>409</v>
      </c>
      <c r="I43" s="38" t="s">
        <v>192</v>
      </c>
      <c r="J43" t="s">
        <v>164</v>
      </c>
      <c r="K43" t="s">
        <v>193</v>
      </c>
      <c r="L43" s="4">
        <v>0</v>
      </c>
      <c r="M43">
        <v>0</v>
      </c>
      <c r="N43" t="s">
        <v>8</v>
      </c>
      <c r="O43">
        <v>1</v>
      </c>
      <c r="P43" t="s">
        <v>194</v>
      </c>
      <c r="Q43" t="s">
        <v>8</v>
      </c>
      <c r="R43" t="s">
        <v>8</v>
      </c>
      <c r="S43" t="s">
        <v>8</v>
      </c>
      <c r="T43" t="s">
        <v>8</v>
      </c>
      <c r="U43" t="s">
        <v>8</v>
      </c>
      <c r="V43" t="s">
        <v>8</v>
      </c>
      <c r="W43" t="s">
        <v>8</v>
      </c>
      <c r="X43" s="17">
        <v>0</v>
      </c>
      <c r="Y43">
        <v>6</v>
      </c>
      <c r="Z43">
        <v>5</v>
      </c>
      <c r="AA43">
        <v>1</v>
      </c>
      <c r="AB43">
        <v>1</v>
      </c>
      <c r="AC43">
        <f t="shared" si="2"/>
        <v>6</v>
      </c>
      <c r="AD43">
        <v>6</v>
      </c>
      <c r="AF43">
        <v>3</v>
      </c>
      <c r="AG43">
        <v>16</v>
      </c>
      <c r="AH43" t="s">
        <v>94</v>
      </c>
      <c r="AI43">
        <v>1</v>
      </c>
      <c r="AJ43">
        <v>8</v>
      </c>
      <c r="AK43" s="8" t="s">
        <v>96</v>
      </c>
      <c r="AL43" t="s">
        <v>8</v>
      </c>
      <c r="AM43" t="s">
        <v>8</v>
      </c>
      <c r="AN43">
        <v>81052</v>
      </c>
      <c r="AO43">
        <f t="shared" si="7"/>
        <v>74549.706201272784</v>
      </c>
      <c r="AP43" s="8" t="s">
        <v>105</v>
      </c>
      <c r="AQ43">
        <v>125</v>
      </c>
      <c r="AR43">
        <v>1169</v>
      </c>
      <c r="AS43" s="17">
        <v>414</v>
      </c>
      <c r="AT43">
        <v>96</v>
      </c>
      <c r="AU43">
        <v>784</v>
      </c>
      <c r="AV43">
        <v>384</v>
      </c>
      <c r="AW43" s="17" t="s">
        <v>45</v>
      </c>
      <c r="AX43">
        <f t="shared" si="4"/>
        <v>14</v>
      </c>
      <c r="AY43">
        <f t="shared" si="5"/>
        <v>192</v>
      </c>
      <c r="AZ43">
        <f t="shared" si="6"/>
        <v>15</v>
      </c>
      <c r="BA43" s="17" t="s">
        <v>45</v>
      </c>
      <c r="BE43" t="s">
        <v>162</v>
      </c>
      <c r="BF43" t="s">
        <v>160</v>
      </c>
      <c r="BG43">
        <v>0</v>
      </c>
      <c r="BH43" s="11" t="s">
        <v>8</v>
      </c>
      <c r="BI43" s="11" t="s">
        <v>8</v>
      </c>
    </row>
    <row r="44" spans="1:61" hidden="1" outlineLevel="1" x14ac:dyDescent="0.3">
      <c r="A44" t="s">
        <v>202</v>
      </c>
      <c r="E44" t="s">
        <v>161</v>
      </c>
      <c r="F44" t="s">
        <v>400</v>
      </c>
      <c r="G44" t="s">
        <v>406</v>
      </c>
      <c r="H44" t="s">
        <v>409</v>
      </c>
      <c r="I44" s="38" t="s">
        <v>192</v>
      </c>
      <c r="J44" t="s">
        <v>164</v>
      </c>
      <c r="K44" t="s">
        <v>264</v>
      </c>
      <c r="L44" s="4">
        <v>1</v>
      </c>
      <c r="M44">
        <v>0</v>
      </c>
      <c r="N44" t="s">
        <v>8</v>
      </c>
      <c r="O44">
        <v>0</v>
      </c>
      <c r="P44" t="s">
        <v>8</v>
      </c>
      <c r="Q44">
        <v>1</v>
      </c>
      <c r="R44">
        <v>1</v>
      </c>
      <c r="S44">
        <v>1</v>
      </c>
      <c r="T44">
        <v>1</v>
      </c>
      <c r="U44">
        <v>0</v>
      </c>
      <c r="V44" t="s">
        <v>8</v>
      </c>
      <c r="W44" t="s">
        <v>8</v>
      </c>
      <c r="X44" s="17">
        <v>1</v>
      </c>
      <c r="Y44">
        <v>6</v>
      </c>
      <c r="Z44">
        <v>5</v>
      </c>
      <c r="AA44">
        <v>1</v>
      </c>
      <c r="AB44">
        <v>1</v>
      </c>
      <c r="AC44">
        <f t="shared" si="2"/>
        <v>6</v>
      </c>
      <c r="AD44">
        <v>6</v>
      </c>
      <c r="AF44">
        <v>3</v>
      </c>
      <c r="AG44">
        <v>16</v>
      </c>
      <c r="AH44" t="s">
        <v>94</v>
      </c>
      <c r="AI44">
        <v>1</v>
      </c>
      <c r="AJ44">
        <v>8</v>
      </c>
      <c r="AK44" s="8" t="s">
        <v>96</v>
      </c>
      <c r="AL44">
        <v>74967</v>
      </c>
      <c r="AM44">
        <v>6085</v>
      </c>
      <c r="AN44">
        <f t="shared" ref="AN44:AN63" si="8">AL44+AM44</f>
        <v>81052</v>
      </c>
      <c r="AO44">
        <f t="shared" si="7"/>
        <v>74549.706201272784</v>
      </c>
      <c r="AP44" s="8" t="s">
        <v>105</v>
      </c>
      <c r="AQ44">
        <v>125</v>
      </c>
      <c r="AR44">
        <v>1169</v>
      </c>
      <c r="AS44" s="17">
        <v>414</v>
      </c>
      <c r="AT44">
        <v>96</v>
      </c>
      <c r="AU44">
        <v>784</v>
      </c>
      <c r="AV44">
        <v>384</v>
      </c>
      <c r="AW44" s="17" t="s">
        <v>45</v>
      </c>
      <c r="AX44">
        <f t="shared" si="4"/>
        <v>14</v>
      </c>
      <c r="AY44">
        <f t="shared" si="5"/>
        <v>192</v>
      </c>
      <c r="AZ44">
        <f t="shared" si="6"/>
        <v>15</v>
      </c>
      <c r="BA44" s="17" t="s">
        <v>45</v>
      </c>
      <c r="BE44" t="s">
        <v>162</v>
      </c>
      <c r="BF44" t="s">
        <v>160</v>
      </c>
      <c r="BG44">
        <v>0</v>
      </c>
      <c r="BH44" s="11" t="s">
        <v>8</v>
      </c>
      <c r="BI44" s="11" t="s">
        <v>8</v>
      </c>
    </row>
    <row r="45" spans="1:61" s="3" customFormat="1" hidden="1" outlineLevel="1" x14ac:dyDescent="0.3">
      <c r="A45" s="3" t="s">
        <v>203</v>
      </c>
      <c r="E45" s="3" t="s">
        <v>161</v>
      </c>
      <c r="F45" s="3" t="s">
        <v>400</v>
      </c>
      <c r="G45" s="3" t="s">
        <v>406</v>
      </c>
      <c r="H45" s="3" t="s">
        <v>409</v>
      </c>
      <c r="I45" s="37" t="s">
        <v>204</v>
      </c>
      <c r="J45" s="3" t="s">
        <v>205</v>
      </c>
      <c r="K45" s="3" t="s">
        <v>263</v>
      </c>
      <c r="L45" s="5">
        <v>0</v>
      </c>
      <c r="M45" s="3">
        <v>0</v>
      </c>
      <c r="N45" s="3" t="s">
        <v>8</v>
      </c>
      <c r="O45" s="3">
        <v>1</v>
      </c>
      <c r="P45" s="3" t="s">
        <v>206</v>
      </c>
      <c r="Q45" s="3">
        <v>1</v>
      </c>
      <c r="R45" s="3">
        <v>1</v>
      </c>
      <c r="S45" s="3">
        <v>1</v>
      </c>
      <c r="T45" s="3">
        <v>1</v>
      </c>
      <c r="U45" s="3">
        <v>0</v>
      </c>
      <c r="V45" s="3" t="s">
        <v>8</v>
      </c>
      <c r="W45" s="3" t="s">
        <v>8</v>
      </c>
      <c r="X45" s="19">
        <v>1</v>
      </c>
      <c r="Y45" s="3">
        <v>6</v>
      </c>
      <c r="Z45" s="3">
        <v>5</v>
      </c>
      <c r="AA45" s="3">
        <v>1</v>
      </c>
      <c r="AB45" s="3">
        <v>1</v>
      </c>
      <c r="AC45" s="3">
        <f t="shared" si="2"/>
        <v>6</v>
      </c>
      <c r="AD45" s="3">
        <v>6</v>
      </c>
      <c r="AF45" s="3">
        <v>3</v>
      </c>
      <c r="AG45" s="3">
        <v>16</v>
      </c>
      <c r="AH45" s="3" t="s">
        <v>94</v>
      </c>
      <c r="AI45" s="3">
        <v>1</v>
      </c>
      <c r="AJ45" s="3">
        <v>8</v>
      </c>
      <c r="AK45" s="23" t="s">
        <v>96</v>
      </c>
      <c r="AL45" s="3">
        <v>74965</v>
      </c>
      <c r="AM45" s="3">
        <v>6087</v>
      </c>
      <c r="AN45" s="3">
        <f t="shared" si="8"/>
        <v>81052</v>
      </c>
      <c r="AO45" s="3">
        <f t="shared" si="7"/>
        <v>74549.706201272784</v>
      </c>
      <c r="AP45" s="23" t="s">
        <v>105</v>
      </c>
      <c r="AQ45" s="3">
        <v>125</v>
      </c>
      <c r="AR45" s="3">
        <v>1169</v>
      </c>
      <c r="AS45" s="19">
        <v>414</v>
      </c>
      <c r="AT45" s="3">
        <v>96</v>
      </c>
      <c r="AU45" s="3">
        <v>784</v>
      </c>
      <c r="AV45" s="3">
        <v>384</v>
      </c>
      <c r="AW45" s="19" t="s">
        <v>45</v>
      </c>
      <c r="AX45" s="3">
        <f t="shared" si="4"/>
        <v>14</v>
      </c>
      <c r="AY45" s="3">
        <f t="shared" si="5"/>
        <v>192</v>
      </c>
      <c r="AZ45" s="3">
        <f t="shared" si="6"/>
        <v>15</v>
      </c>
      <c r="BA45" s="19" t="s">
        <v>45</v>
      </c>
      <c r="BD45" s="23"/>
      <c r="BE45" s="3" t="s">
        <v>162</v>
      </c>
      <c r="BF45" s="3" t="s">
        <v>160</v>
      </c>
      <c r="BG45" s="3">
        <v>0</v>
      </c>
      <c r="BH45" s="12" t="s">
        <v>8</v>
      </c>
      <c r="BI45" s="12" t="s">
        <v>8</v>
      </c>
    </row>
    <row r="46" spans="1:61" hidden="1" outlineLevel="1" x14ac:dyDescent="0.3">
      <c r="A46" s="10" t="s">
        <v>235</v>
      </c>
      <c r="B46" s="10"/>
      <c r="C46" s="10"/>
      <c r="D46" s="10"/>
      <c r="E46" t="s">
        <v>227</v>
      </c>
      <c r="F46" t="s">
        <v>400</v>
      </c>
      <c r="G46" t="s">
        <v>406</v>
      </c>
      <c r="H46" t="s">
        <v>409</v>
      </c>
      <c r="I46" s="40" t="s">
        <v>209</v>
      </c>
      <c r="L46" s="13">
        <v>0</v>
      </c>
      <c r="M46" s="11">
        <v>1</v>
      </c>
      <c r="N46" s="11" t="s">
        <v>255</v>
      </c>
      <c r="O46" s="11">
        <v>0</v>
      </c>
      <c r="P46" s="11" t="s">
        <v>8</v>
      </c>
      <c r="Q46" s="11">
        <v>1</v>
      </c>
      <c r="R46" s="11">
        <v>0</v>
      </c>
      <c r="S46" s="11" t="s">
        <v>8</v>
      </c>
      <c r="T46" s="11" t="s">
        <v>8</v>
      </c>
      <c r="U46" s="11" t="s">
        <v>8</v>
      </c>
      <c r="V46" s="11" t="s">
        <v>8</v>
      </c>
      <c r="W46" s="11" t="s">
        <v>8</v>
      </c>
      <c r="X46" s="17">
        <v>1</v>
      </c>
      <c r="Y46">
        <v>6</v>
      </c>
      <c r="Z46">
        <v>5</v>
      </c>
      <c r="AA46">
        <v>1</v>
      </c>
      <c r="AB46">
        <v>1</v>
      </c>
      <c r="AC46">
        <f t="shared" si="2"/>
        <v>6</v>
      </c>
      <c r="AD46">
        <v>6</v>
      </c>
      <c r="AF46">
        <v>3</v>
      </c>
      <c r="AG46">
        <v>16</v>
      </c>
      <c r="AH46" t="s">
        <v>94</v>
      </c>
      <c r="AI46">
        <v>1</v>
      </c>
      <c r="AJ46">
        <v>8</v>
      </c>
      <c r="AK46" s="8" t="s">
        <v>96</v>
      </c>
      <c r="AL46">
        <v>74967</v>
      </c>
      <c r="AM46">
        <v>6085</v>
      </c>
      <c r="AN46">
        <f t="shared" si="8"/>
        <v>81052</v>
      </c>
      <c r="AO46">
        <f t="shared" ref="AO46:AO63" si="9" xml:space="preserve"> 1508.06553301511 + 0.00210606006752809 * (AT46*AU46*AV46) * ((AF46*AG46 + AI46*AJ46) / (3*16 + 1*8)) * (AC46 / 5)</f>
        <v>74549.706201272769</v>
      </c>
      <c r="AP46" s="8" t="s">
        <v>105</v>
      </c>
      <c r="AQ46">
        <v>125</v>
      </c>
      <c r="AR46">
        <v>1169</v>
      </c>
      <c r="AS46" s="17">
        <v>414</v>
      </c>
      <c r="AT46">
        <v>96</v>
      </c>
      <c r="AU46">
        <v>784</v>
      </c>
      <c r="AV46">
        <v>384</v>
      </c>
      <c r="AW46" s="17" t="s">
        <v>45</v>
      </c>
      <c r="AX46">
        <f t="shared" si="4"/>
        <v>14</v>
      </c>
      <c r="AY46">
        <f t="shared" si="5"/>
        <v>192</v>
      </c>
      <c r="AZ46">
        <f t="shared" si="6"/>
        <v>15</v>
      </c>
      <c r="BA46" s="17" t="s">
        <v>45</v>
      </c>
      <c r="BE46" t="s">
        <v>233</v>
      </c>
      <c r="BF46" t="s">
        <v>160</v>
      </c>
      <c r="BG46" s="11">
        <v>0</v>
      </c>
      <c r="BH46" s="11" t="s">
        <v>8</v>
      </c>
      <c r="BI46" s="11" t="s">
        <v>8</v>
      </c>
    </row>
    <row r="47" spans="1:61" hidden="1" outlineLevel="1" x14ac:dyDescent="0.3">
      <c r="A47" s="10" t="s">
        <v>236</v>
      </c>
      <c r="B47" s="10"/>
      <c r="C47" s="10"/>
      <c r="D47" s="10"/>
      <c r="E47" t="s">
        <v>227</v>
      </c>
      <c r="F47" t="s">
        <v>400</v>
      </c>
      <c r="G47" t="s">
        <v>406</v>
      </c>
      <c r="H47" t="s">
        <v>409</v>
      </c>
      <c r="I47" s="40" t="s">
        <v>210</v>
      </c>
      <c r="L47" s="13">
        <v>0</v>
      </c>
      <c r="M47" s="11">
        <v>1</v>
      </c>
      <c r="N47" s="11" t="s">
        <v>255</v>
      </c>
      <c r="O47" s="11">
        <v>0</v>
      </c>
      <c r="P47" s="11" t="s">
        <v>8</v>
      </c>
      <c r="Q47" s="11">
        <v>1</v>
      </c>
      <c r="R47" s="11">
        <v>1</v>
      </c>
      <c r="S47" s="11">
        <v>1</v>
      </c>
      <c r="T47" s="11">
        <v>0</v>
      </c>
      <c r="U47" s="11">
        <v>0</v>
      </c>
      <c r="V47" s="11" t="s">
        <v>8</v>
      </c>
      <c r="W47" s="11" t="s">
        <v>8</v>
      </c>
      <c r="X47" s="17">
        <v>1</v>
      </c>
      <c r="Y47">
        <v>6</v>
      </c>
      <c r="Z47">
        <v>5</v>
      </c>
      <c r="AA47">
        <v>1</v>
      </c>
      <c r="AB47">
        <v>1</v>
      </c>
      <c r="AC47">
        <f t="shared" si="2"/>
        <v>6</v>
      </c>
      <c r="AD47">
        <v>6</v>
      </c>
      <c r="AF47">
        <v>3</v>
      </c>
      <c r="AG47">
        <v>16</v>
      </c>
      <c r="AH47" t="s">
        <v>94</v>
      </c>
      <c r="AI47">
        <v>1</v>
      </c>
      <c r="AJ47">
        <v>8</v>
      </c>
      <c r="AK47" s="8" t="s">
        <v>96</v>
      </c>
      <c r="AL47">
        <v>23033</v>
      </c>
      <c r="AM47">
        <v>58019</v>
      </c>
      <c r="AN47">
        <f t="shared" si="8"/>
        <v>81052</v>
      </c>
      <c r="AO47">
        <f t="shared" si="9"/>
        <v>22708.360330151121</v>
      </c>
      <c r="AP47" s="8" t="s">
        <v>105</v>
      </c>
      <c r="AQ47">
        <v>125</v>
      </c>
      <c r="AR47">
        <v>1169</v>
      </c>
      <c r="AS47" s="17">
        <v>414</v>
      </c>
      <c r="AT47">
        <v>64</v>
      </c>
      <c r="AU47">
        <v>512</v>
      </c>
      <c r="AV47">
        <v>256</v>
      </c>
      <c r="AW47" s="17" t="s">
        <v>45</v>
      </c>
      <c r="AX47">
        <f t="shared" si="4"/>
        <v>30</v>
      </c>
      <c r="AY47">
        <f t="shared" si="5"/>
        <v>328</v>
      </c>
      <c r="AZ47">
        <f t="shared" si="6"/>
        <v>79</v>
      </c>
      <c r="BA47" s="17" t="s">
        <v>45</v>
      </c>
      <c r="BE47" t="s">
        <v>234</v>
      </c>
      <c r="BF47" t="s">
        <v>160</v>
      </c>
      <c r="BG47" s="11">
        <v>0</v>
      </c>
      <c r="BH47" s="11" t="s">
        <v>8</v>
      </c>
      <c r="BI47" s="11" t="s">
        <v>8</v>
      </c>
    </row>
    <row r="48" spans="1:61" hidden="1" outlineLevel="1" x14ac:dyDescent="0.3">
      <c r="A48" s="10" t="s">
        <v>237</v>
      </c>
      <c r="B48" s="10"/>
      <c r="C48" s="10"/>
      <c r="D48" s="10"/>
      <c r="E48" t="s">
        <v>227</v>
      </c>
      <c r="F48" t="s">
        <v>400</v>
      </c>
      <c r="G48" t="s">
        <v>406</v>
      </c>
      <c r="H48" t="s">
        <v>409</v>
      </c>
      <c r="I48" s="40" t="s">
        <v>211</v>
      </c>
      <c r="L48" s="13">
        <v>0</v>
      </c>
      <c r="M48" s="11">
        <v>1</v>
      </c>
      <c r="N48" s="11" t="s">
        <v>255</v>
      </c>
      <c r="O48" s="11">
        <v>0</v>
      </c>
      <c r="P48" s="11" t="s">
        <v>8</v>
      </c>
      <c r="Q48" s="11">
        <v>1</v>
      </c>
      <c r="R48" s="11">
        <v>1</v>
      </c>
      <c r="S48" s="11">
        <v>1</v>
      </c>
      <c r="T48" s="11">
        <v>0</v>
      </c>
      <c r="U48" s="11">
        <v>0</v>
      </c>
      <c r="V48" s="11" t="s">
        <v>8</v>
      </c>
      <c r="W48" s="11" t="s">
        <v>8</v>
      </c>
      <c r="X48" s="17">
        <v>1</v>
      </c>
      <c r="Y48">
        <v>6</v>
      </c>
      <c r="Z48">
        <v>5</v>
      </c>
      <c r="AA48">
        <v>1</v>
      </c>
      <c r="AB48">
        <v>1</v>
      </c>
      <c r="AC48">
        <f t="shared" si="2"/>
        <v>6</v>
      </c>
      <c r="AD48">
        <v>6</v>
      </c>
      <c r="AF48">
        <v>3</v>
      </c>
      <c r="AG48">
        <v>16</v>
      </c>
      <c r="AH48" t="s">
        <v>94</v>
      </c>
      <c r="AI48">
        <v>1</v>
      </c>
      <c r="AJ48">
        <v>8</v>
      </c>
      <c r="AK48" s="8" t="s">
        <v>96</v>
      </c>
      <c r="AL48">
        <v>4739</v>
      </c>
      <c r="AM48">
        <v>76313</v>
      </c>
      <c r="AN48">
        <f t="shared" si="8"/>
        <v>81052</v>
      </c>
      <c r="AO48">
        <f t="shared" si="9"/>
        <v>4158.1023826571118</v>
      </c>
      <c r="AP48" s="8" t="s">
        <v>105</v>
      </c>
      <c r="AQ48">
        <v>125</v>
      </c>
      <c r="AR48">
        <v>1169</v>
      </c>
      <c r="AS48" s="17">
        <v>414</v>
      </c>
      <c r="AT48">
        <v>32</v>
      </c>
      <c r="AU48">
        <v>256</v>
      </c>
      <c r="AV48">
        <v>128</v>
      </c>
      <c r="AW48" s="17" t="s">
        <v>45</v>
      </c>
      <c r="AX48">
        <f t="shared" si="4"/>
        <v>46</v>
      </c>
      <c r="AY48">
        <f t="shared" si="5"/>
        <v>456</v>
      </c>
      <c r="AZ48">
        <f t="shared" si="6"/>
        <v>143</v>
      </c>
      <c r="BA48" s="17" t="s">
        <v>45</v>
      </c>
      <c r="BE48" t="s">
        <v>234</v>
      </c>
      <c r="BF48" t="s">
        <v>160</v>
      </c>
      <c r="BG48" s="11">
        <v>0</v>
      </c>
      <c r="BH48" s="11" t="s">
        <v>8</v>
      </c>
      <c r="BI48" s="11" t="s">
        <v>8</v>
      </c>
    </row>
    <row r="49" spans="1:61" hidden="1" outlineLevel="1" x14ac:dyDescent="0.3">
      <c r="A49" s="10" t="s">
        <v>238</v>
      </c>
      <c r="B49" s="10"/>
      <c r="C49" s="10"/>
      <c r="D49" s="10"/>
      <c r="E49" t="s">
        <v>228</v>
      </c>
      <c r="F49" t="s">
        <v>400</v>
      </c>
      <c r="G49" t="s">
        <v>406</v>
      </c>
      <c r="H49" t="s">
        <v>409</v>
      </c>
      <c r="I49" s="40" t="s">
        <v>212</v>
      </c>
      <c r="L49" s="13">
        <v>0</v>
      </c>
      <c r="M49" s="11">
        <v>1</v>
      </c>
      <c r="N49" s="11" t="s">
        <v>255</v>
      </c>
      <c r="O49" s="11">
        <v>0</v>
      </c>
      <c r="P49" s="11" t="s">
        <v>8</v>
      </c>
      <c r="Q49" s="11">
        <v>1</v>
      </c>
      <c r="R49" s="11">
        <v>0</v>
      </c>
      <c r="S49" s="11">
        <v>1</v>
      </c>
      <c r="T49" s="11">
        <v>0</v>
      </c>
      <c r="U49" s="11">
        <v>0</v>
      </c>
      <c r="V49" s="11" t="s">
        <v>8</v>
      </c>
      <c r="W49" s="11" t="s">
        <v>8</v>
      </c>
      <c r="X49" s="17">
        <v>1</v>
      </c>
      <c r="Y49">
        <v>6</v>
      </c>
      <c r="Z49">
        <v>5</v>
      </c>
      <c r="AA49">
        <v>1</v>
      </c>
      <c r="AB49">
        <v>1</v>
      </c>
      <c r="AC49">
        <f t="shared" si="2"/>
        <v>6</v>
      </c>
      <c r="AD49">
        <v>6</v>
      </c>
      <c r="AF49">
        <v>2</v>
      </c>
      <c r="AG49">
        <v>16</v>
      </c>
      <c r="AH49" t="s">
        <v>94</v>
      </c>
      <c r="AI49">
        <v>1</v>
      </c>
      <c r="AJ49">
        <v>8</v>
      </c>
      <c r="AK49" s="8" t="s">
        <v>96</v>
      </c>
      <c r="AL49">
        <v>74853</v>
      </c>
      <c r="AM49">
        <v>6199</v>
      </c>
      <c r="AN49">
        <f t="shared" si="8"/>
        <v>81052</v>
      </c>
      <c r="AO49">
        <f t="shared" si="9"/>
        <v>53680.666010342022</v>
      </c>
      <c r="AP49" s="8" t="s">
        <v>105</v>
      </c>
      <c r="AQ49">
        <v>125</v>
      </c>
      <c r="AR49">
        <v>1169</v>
      </c>
      <c r="AS49" s="17">
        <v>414</v>
      </c>
      <c r="AT49">
        <v>96</v>
      </c>
      <c r="AU49">
        <v>784</v>
      </c>
      <c r="AV49">
        <v>384</v>
      </c>
      <c r="AW49" s="17" t="s">
        <v>45</v>
      </c>
      <c r="AX49">
        <f t="shared" si="4"/>
        <v>14</v>
      </c>
      <c r="AY49">
        <f t="shared" si="5"/>
        <v>192</v>
      </c>
      <c r="AZ49">
        <f t="shared" si="6"/>
        <v>15</v>
      </c>
      <c r="BA49" s="17" t="s">
        <v>45</v>
      </c>
      <c r="BE49" t="s">
        <v>233</v>
      </c>
      <c r="BF49" t="s">
        <v>160</v>
      </c>
      <c r="BG49" s="11">
        <v>0</v>
      </c>
      <c r="BH49" s="11" t="s">
        <v>8</v>
      </c>
      <c r="BI49" s="11" t="s">
        <v>8</v>
      </c>
    </row>
    <row r="50" spans="1:61" hidden="1" outlineLevel="1" x14ac:dyDescent="0.3">
      <c r="A50" s="10" t="s">
        <v>239</v>
      </c>
      <c r="B50" s="10"/>
      <c r="C50" s="10"/>
      <c r="D50" s="10"/>
      <c r="E50" t="s">
        <v>228</v>
      </c>
      <c r="F50" t="s">
        <v>400</v>
      </c>
      <c r="G50" t="s">
        <v>406</v>
      </c>
      <c r="H50" t="s">
        <v>409</v>
      </c>
      <c r="I50" s="40" t="s">
        <v>213</v>
      </c>
      <c r="L50" s="13">
        <v>0</v>
      </c>
      <c r="M50" s="11">
        <v>1</v>
      </c>
      <c r="N50" s="11" t="s">
        <v>255</v>
      </c>
      <c r="O50" s="11">
        <v>0</v>
      </c>
      <c r="P50" s="11" t="s">
        <v>8</v>
      </c>
      <c r="Q50" s="11">
        <v>1</v>
      </c>
      <c r="R50" s="11">
        <v>1</v>
      </c>
      <c r="S50" s="11">
        <v>1</v>
      </c>
      <c r="T50" s="11">
        <v>0</v>
      </c>
      <c r="U50" s="11">
        <v>0</v>
      </c>
      <c r="V50" s="11" t="s">
        <v>8</v>
      </c>
      <c r="W50" s="11" t="s">
        <v>8</v>
      </c>
      <c r="X50" s="17">
        <v>1</v>
      </c>
      <c r="Y50">
        <v>6</v>
      </c>
      <c r="Z50">
        <v>5</v>
      </c>
      <c r="AA50">
        <v>1</v>
      </c>
      <c r="AB50">
        <v>1</v>
      </c>
      <c r="AC50">
        <f t="shared" si="2"/>
        <v>6</v>
      </c>
      <c r="AD50">
        <v>6</v>
      </c>
      <c r="AF50">
        <v>2</v>
      </c>
      <c r="AG50">
        <v>16</v>
      </c>
      <c r="AH50" t="s">
        <v>94</v>
      </c>
      <c r="AI50">
        <v>1</v>
      </c>
      <c r="AJ50">
        <v>8</v>
      </c>
      <c r="AK50" s="8" t="s">
        <v>96</v>
      </c>
      <c r="AL50">
        <v>22999</v>
      </c>
      <c r="AM50">
        <v>58053</v>
      </c>
      <c r="AN50">
        <f t="shared" si="8"/>
        <v>81052</v>
      </c>
      <c r="AO50">
        <f t="shared" si="9"/>
        <v>16651.133245255118</v>
      </c>
      <c r="AP50" s="8" t="s">
        <v>105</v>
      </c>
      <c r="AQ50">
        <v>125</v>
      </c>
      <c r="AR50">
        <v>1169</v>
      </c>
      <c r="AS50" s="17">
        <v>414</v>
      </c>
      <c r="AT50">
        <v>64</v>
      </c>
      <c r="AU50">
        <v>512</v>
      </c>
      <c r="AV50">
        <v>256</v>
      </c>
      <c r="AW50" s="17" t="s">
        <v>45</v>
      </c>
      <c r="AX50">
        <f t="shared" si="4"/>
        <v>30</v>
      </c>
      <c r="AY50">
        <f t="shared" si="5"/>
        <v>328</v>
      </c>
      <c r="AZ50">
        <f t="shared" si="6"/>
        <v>79</v>
      </c>
      <c r="BA50" s="17" t="s">
        <v>45</v>
      </c>
      <c r="BE50" t="s">
        <v>234</v>
      </c>
      <c r="BF50" t="s">
        <v>160</v>
      </c>
      <c r="BG50" s="11">
        <v>0</v>
      </c>
      <c r="BH50" s="11" t="s">
        <v>8</v>
      </c>
      <c r="BI50" s="11" t="s">
        <v>8</v>
      </c>
    </row>
    <row r="51" spans="1:61" hidden="1" outlineLevel="1" x14ac:dyDescent="0.3">
      <c r="A51" s="10" t="s">
        <v>240</v>
      </c>
      <c r="B51" s="10"/>
      <c r="C51" s="10"/>
      <c r="D51" s="10"/>
      <c r="E51" t="s">
        <v>228</v>
      </c>
      <c r="F51" t="s">
        <v>400</v>
      </c>
      <c r="G51" t="s">
        <v>406</v>
      </c>
      <c r="H51" t="s">
        <v>409</v>
      </c>
      <c r="I51" s="40" t="s">
        <v>214</v>
      </c>
      <c r="L51" s="13">
        <v>0</v>
      </c>
      <c r="M51" s="11">
        <v>1</v>
      </c>
      <c r="N51" s="11" t="s">
        <v>255</v>
      </c>
      <c r="O51" s="11">
        <v>0</v>
      </c>
      <c r="P51" s="11" t="s">
        <v>8</v>
      </c>
      <c r="Q51" s="11">
        <v>1</v>
      </c>
      <c r="R51" s="11">
        <v>1</v>
      </c>
      <c r="S51" s="11">
        <v>1</v>
      </c>
      <c r="T51" s="11">
        <v>1</v>
      </c>
      <c r="U51" s="11">
        <v>0</v>
      </c>
      <c r="V51" s="11" t="s">
        <v>8</v>
      </c>
      <c r="W51" s="11" t="s">
        <v>8</v>
      </c>
      <c r="X51" s="17">
        <v>1</v>
      </c>
      <c r="Y51">
        <v>6</v>
      </c>
      <c r="Z51">
        <v>5</v>
      </c>
      <c r="AA51">
        <v>1</v>
      </c>
      <c r="AB51">
        <v>1</v>
      </c>
      <c r="AC51">
        <f t="shared" si="2"/>
        <v>6</v>
      </c>
      <c r="AD51">
        <v>6</v>
      </c>
      <c r="AF51">
        <v>2</v>
      </c>
      <c r="AG51">
        <v>16</v>
      </c>
      <c r="AH51" t="s">
        <v>94</v>
      </c>
      <c r="AI51">
        <v>1</v>
      </c>
      <c r="AJ51">
        <v>8</v>
      </c>
      <c r="AK51" s="8" t="s">
        <v>96</v>
      </c>
      <c r="AL51">
        <v>4727</v>
      </c>
      <c r="AM51">
        <v>76325</v>
      </c>
      <c r="AN51">
        <f t="shared" si="8"/>
        <v>81052</v>
      </c>
      <c r="AO51">
        <f t="shared" si="9"/>
        <v>3400.9489970451114</v>
      </c>
      <c r="AP51" s="8" t="s">
        <v>105</v>
      </c>
      <c r="AQ51">
        <v>125</v>
      </c>
      <c r="AR51">
        <v>1169</v>
      </c>
      <c r="AS51" s="17">
        <v>414</v>
      </c>
      <c r="AT51">
        <v>32</v>
      </c>
      <c r="AU51">
        <v>256</v>
      </c>
      <c r="AV51">
        <v>128</v>
      </c>
      <c r="AW51" s="17" t="s">
        <v>45</v>
      </c>
      <c r="AX51">
        <f t="shared" si="4"/>
        <v>46</v>
      </c>
      <c r="AY51">
        <f t="shared" si="5"/>
        <v>456</v>
      </c>
      <c r="AZ51">
        <f t="shared" si="6"/>
        <v>143</v>
      </c>
      <c r="BA51" s="17" t="s">
        <v>45</v>
      </c>
      <c r="BE51" t="s">
        <v>234</v>
      </c>
      <c r="BF51" t="s">
        <v>160</v>
      </c>
      <c r="BG51" s="11">
        <v>0</v>
      </c>
      <c r="BH51" s="11" t="s">
        <v>8</v>
      </c>
      <c r="BI51" s="11" t="s">
        <v>8</v>
      </c>
    </row>
    <row r="52" spans="1:61" hidden="1" outlineLevel="1" x14ac:dyDescent="0.3">
      <c r="A52" s="10" t="s">
        <v>241</v>
      </c>
      <c r="B52" s="10"/>
      <c r="C52" s="10"/>
      <c r="D52" s="10"/>
      <c r="E52" t="s">
        <v>229</v>
      </c>
      <c r="F52" t="s">
        <v>400</v>
      </c>
      <c r="G52" t="s">
        <v>406</v>
      </c>
      <c r="H52" t="s">
        <v>409</v>
      </c>
      <c r="I52" s="40" t="s">
        <v>215</v>
      </c>
      <c r="L52" s="13">
        <v>0</v>
      </c>
      <c r="M52" s="11">
        <v>1</v>
      </c>
      <c r="N52" s="11" t="s">
        <v>255</v>
      </c>
      <c r="O52" s="11">
        <v>0</v>
      </c>
      <c r="P52" s="11" t="s">
        <v>8</v>
      </c>
      <c r="Q52" s="11">
        <v>1</v>
      </c>
      <c r="R52" s="11">
        <v>0</v>
      </c>
      <c r="S52" s="11">
        <v>0</v>
      </c>
      <c r="T52" s="11">
        <v>0</v>
      </c>
      <c r="U52" s="11">
        <v>0</v>
      </c>
      <c r="V52" s="11" t="s">
        <v>8</v>
      </c>
      <c r="W52" s="11" t="s">
        <v>8</v>
      </c>
      <c r="X52" s="17">
        <v>1</v>
      </c>
      <c r="Y52">
        <v>6</v>
      </c>
      <c r="Z52">
        <v>5</v>
      </c>
      <c r="AA52">
        <v>1</v>
      </c>
      <c r="AB52">
        <v>1</v>
      </c>
      <c r="AC52">
        <f t="shared" si="2"/>
        <v>6</v>
      </c>
      <c r="AD52">
        <v>6</v>
      </c>
      <c r="AF52">
        <v>1</v>
      </c>
      <c r="AG52">
        <v>16</v>
      </c>
      <c r="AH52" t="s">
        <v>94</v>
      </c>
      <c r="AI52">
        <v>1</v>
      </c>
      <c r="AJ52">
        <v>8</v>
      </c>
      <c r="AK52" s="8" t="s">
        <v>96</v>
      </c>
      <c r="AL52">
        <v>74743</v>
      </c>
      <c r="AM52">
        <v>6309</v>
      </c>
      <c r="AN52">
        <f t="shared" si="8"/>
        <v>81052</v>
      </c>
      <c r="AO52">
        <f t="shared" si="9"/>
        <v>32811.625819411252</v>
      </c>
      <c r="AP52" s="8" t="s">
        <v>105</v>
      </c>
      <c r="AQ52">
        <v>125</v>
      </c>
      <c r="AR52">
        <v>1169</v>
      </c>
      <c r="AS52" s="17">
        <v>414</v>
      </c>
      <c r="AT52">
        <v>96</v>
      </c>
      <c r="AU52">
        <v>784</v>
      </c>
      <c r="AV52">
        <v>384</v>
      </c>
      <c r="AW52" s="17" t="s">
        <v>45</v>
      </c>
      <c r="AX52">
        <f t="shared" si="4"/>
        <v>14</v>
      </c>
      <c r="AY52">
        <f t="shared" si="5"/>
        <v>192</v>
      </c>
      <c r="AZ52">
        <f t="shared" si="6"/>
        <v>15</v>
      </c>
      <c r="BA52" s="17" t="s">
        <v>45</v>
      </c>
      <c r="BE52" t="s">
        <v>233</v>
      </c>
      <c r="BF52" t="s">
        <v>160</v>
      </c>
      <c r="BG52" s="11">
        <v>0</v>
      </c>
      <c r="BH52" s="11" t="s">
        <v>8</v>
      </c>
      <c r="BI52" s="11" t="s">
        <v>8</v>
      </c>
    </row>
    <row r="53" spans="1:61" hidden="1" outlineLevel="1" x14ac:dyDescent="0.3">
      <c r="A53" s="10" t="s">
        <v>242</v>
      </c>
      <c r="B53" s="10"/>
      <c r="C53" s="10"/>
      <c r="D53" s="10"/>
      <c r="E53" t="s">
        <v>229</v>
      </c>
      <c r="F53" t="s">
        <v>400</v>
      </c>
      <c r="G53" t="s">
        <v>406</v>
      </c>
      <c r="H53" t="s">
        <v>409</v>
      </c>
      <c r="I53" s="40" t="s">
        <v>216</v>
      </c>
      <c r="L53" s="13">
        <v>0</v>
      </c>
      <c r="M53" s="11">
        <v>1</v>
      </c>
      <c r="N53" s="11" t="s">
        <v>255</v>
      </c>
      <c r="O53" s="11">
        <v>0</v>
      </c>
      <c r="P53" s="11" t="s">
        <v>8</v>
      </c>
      <c r="Q53" s="11">
        <v>1</v>
      </c>
      <c r="R53" s="11">
        <v>1</v>
      </c>
      <c r="S53" s="11">
        <v>1</v>
      </c>
      <c r="T53" s="11">
        <v>0</v>
      </c>
      <c r="U53" s="11">
        <v>0</v>
      </c>
      <c r="V53" s="11" t="s">
        <v>8</v>
      </c>
      <c r="W53" s="11" t="s">
        <v>8</v>
      </c>
      <c r="X53" s="17">
        <v>1</v>
      </c>
      <c r="Y53">
        <v>6</v>
      </c>
      <c r="Z53">
        <v>5</v>
      </c>
      <c r="AA53">
        <v>1</v>
      </c>
      <c r="AB53">
        <v>1</v>
      </c>
      <c r="AC53">
        <f t="shared" si="2"/>
        <v>6</v>
      </c>
      <c r="AD53">
        <v>6</v>
      </c>
      <c r="AF53">
        <v>1</v>
      </c>
      <c r="AG53">
        <v>16</v>
      </c>
      <c r="AH53" t="s">
        <v>94</v>
      </c>
      <c r="AI53">
        <v>1</v>
      </c>
      <c r="AJ53">
        <v>8</v>
      </c>
      <c r="AK53" s="8" t="s">
        <v>96</v>
      </c>
      <c r="AL53">
        <v>22967</v>
      </c>
      <c r="AM53">
        <v>58085</v>
      </c>
      <c r="AN53">
        <f t="shared" si="8"/>
        <v>81052</v>
      </c>
      <c r="AO53">
        <f t="shared" si="9"/>
        <v>10593.906160359114</v>
      </c>
      <c r="AP53" s="8" t="s">
        <v>105</v>
      </c>
      <c r="AQ53">
        <v>125</v>
      </c>
      <c r="AR53">
        <v>1169</v>
      </c>
      <c r="AS53" s="17">
        <v>414</v>
      </c>
      <c r="AT53">
        <v>64</v>
      </c>
      <c r="AU53">
        <v>512</v>
      </c>
      <c r="AV53">
        <v>256</v>
      </c>
      <c r="AW53" s="17" t="s">
        <v>45</v>
      </c>
      <c r="AX53">
        <f t="shared" si="4"/>
        <v>30</v>
      </c>
      <c r="AY53">
        <f t="shared" si="5"/>
        <v>328</v>
      </c>
      <c r="AZ53">
        <f t="shared" si="6"/>
        <v>79</v>
      </c>
      <c r="BA53" s="17" t="s">
        <v>45</v>
      </c>
      <c r="BE53" t="s">
        <v>234</v>
      </c>
      <c r="BF53" t="s">
        <v>160</v>
      </c>
      <c r="BG53" s="11">
        <v>0</v>
      </c>
      <c r="BH53" s="11" t="s">
        <v>8</v>
      </c>
      <c r="BI53" s="11" t="s">
        <v>8</v>
      </c>
    </row>
    <row r="54" spans="1:61" hidden="1" outlineLevel="1" x14ac:dyDescent="0.3">
      <c r="A54" s="10" t="s">
        <v>243</v>
      </c>
      <c r="B54" s="10"/>
      <c r="C54" s="10"/>
      <c r="D54" s="10"/>
      <c r="E54" t="s">
        <v>229</v>
      </c>
      <c r="F54" t="s">
        <v>400</v>
      </c>
      <c r="G54" t="s">
        <v>406</v>
      </c>
      <c r="H54" t="s">
        <v>409</v>
      </c>
      <c r="I54" s="40" t="s">
        <v>217</v>
      </c>
      <c r="L54" s="13">
        <v>0</v>
      </c>
      <c r="M54" s="11">
        <v>1</v>
      </c>
      <c r="N54" s="11" t="s">
        <v>255</v>
      </c>
      <c r="O54" s="11">
        <v>0</v>
      </c>
      <c r="P54" s="11" t="s">
        <v>8</v>
      </c>
      <c r="Q54" s="11">
        <v>1</v>
      </c>
      <c r="R54" s="11">
        <v>1</v>
      </c>
      <c r="S54" s="11">
        <v>0</v>
      </c>
      <c r="T54" s="11">
        <v>1</v>
      </c>
      <c r="U54" s="11">
        <v>0</v>
      </c>
      <c r="V54" s="11" t="s">
        <v>8</v>
      </c>
      <c r="W54" s="11" t="s">
        <v>8</v>
      </c>
      <c r="X54" s="17">
        <v>1</v>
      </c>
      <c r="Y54">
        <v>6</v>
      </c>
      <c r="Z54">
        <v>5</v>
      </c>
      <c r="AA54">
        <v>1</v>
      </c>
      <c r="AB54">
        <v>1</v>
      </c>
      <c r="AC54">
        <f t="shared" si="2"/>
        <v>6</v>
      </c>
      <c r="AD54">
        <v>6</v>
      </c>
      <c r="AF54">
        <v>1</v>
      </c>
      <c r="AG54">
        <v>16</v>
      </c>
      <c r="AH54" t="s">
        <v>94</v>
      </c>
      <c r="AI54">
        <v>1</v>
      </c>
      <c r="AJ54">
        <v>8</v>
      </c>
      <c r="AK54" s="8" t="s">
        <v>96</v>
      </c>
      <c r="AL54">
        <v>4727</v>
      </c>
      <c r="AM54">
        <v>76325</v>
      </c>
      <c r="AN54">
        <f t="shared" si="8"/>
        <v>81052</v>
      </c>
      <c r="AO54">
        <f t="shared" si="9"/>
        <v>2643.7956114331109</v>
      </c>
      <c r="AP54" s="8" t="s">
        <v>105</v>
      </c>
      <c r="AQ54">
        <v>125</v>
      </c>
      <c r="AR54">
        <v>1169</v>
      </c>
      <c r="AS54" s="17">
        <v>414</v>
      </c>
      <c r="AT54">
        <v>32</v>
      </c>
      <c r="AU54">
        <v>256</v>
      </c>
      <c r="AV54">
        <v>128</v>
      </c>
      <c r="AW54" s="17" t="s">
        <v>45</v>
      </c>
      <c r="AX54">
        <f t="shared" si="4"/>
        <v>46</v>
      </c>
      <c r="AY54">
        <f t="shared" si="5"/>
        <v>456</v>
      </c>
      <c r="AZ54">
        <f t="shared" si="6"/>
        <v>143</v>
      </c>
      <c r="BA54" s="17" t="s">
        <v>45</v>
      </c>
      <c r="BE54" t="s">
        <v>234</v>
      </c>
      <c r="BF54" t="s">
        <v>160</v>
      </c>
      <c r="BG54" s="11">
        <v>0</v>
      </c>
      <c r="BH54" s="11" t="s">
        <v>8</v>
      </c>
      <c r="BI54" s="11" t="s">
        <v>8</v>
      </c>
    </row>
    <row r="55" spans="1:61" hidden="1" outlineLevel="1" x14ac:dyDescent="0.3">
      <c r="A55" s="10" t="s">
        <v>244</v>
      </c>
      <c r="B55" s="10"/>
      <c r="C55" s="10"/>
      <c r="D55" s="10"/>
      <c r="E55" t="s">
        <v>230</v>
      </c>
      <c r="F55" t="s">
        <v>400</v>
      </c>
      <c r="G55" t="s">
        <v>406</v>
      </c>
      <c r="H55" t="s">
        <v>409</v>
      </c>
      <c r="I55" s="40" t="s">
        <v>218</v>
      </c>
      <c r="L55" s="13">
        <v>0</v>
      </c>
      <c r="M55" s="11">
        <v>1</v>
      </c>
      <c r="N55" s="11" t="s">
        <v>255</v>
      </c>
      <c r="O55" s="11">
        <v>0</v>
      </c>
      <c r="P55" s="11" t="s">
        <v>8</v>
      </c>
      <c r="Q55" s="11">
        <v>1</v>
      </c>
      <c r="R55" s="11">
        <v>0</v>
      </c>
      <c r="S55" s="11" t="s">
        <v>8</v>
      </c>
      <c r="T55" s="11" t="s">
        <v>8</v>
      </c>
      <c r="U55" s="11" t="s">
        <v>8</v>
      </c>
      <c r="V55" s="11" t="s">
        <v>8</v>
      </c>
      <c r="W55" s="11" t="s">
        <v>8</v>
      </c>
      <c r="X55" s="17">
        <v>1</v>
      </c>
      <c r="Y55">
        <v>6</v>
      </c>
      <c r="Z55">
        <v>5</v>
      </c>
      <c r="AA55">
        <v>1</v>
      </c>
      <c r="AB55">
        <v>1</v>
      </c>
      <c r="AC55">
        <f t="shared" si="2"/>
        <v>6</v>
      </c>
      <c r="AD55">
        <v>6</v>
      </c>
      <c r="AF55">
        <v>3</v>
      </c>
      <c r="AG55">
        <v>8</v>
      </c>
      <c r="AH55" t="s">
        <v>96</v>
      </c>
      <c r="AI55">
        <v>1</v>
      </c>
      <c r="AJ55">
        <v>8</v>
      </c>
      <c r="AK55" s="8" t="s">
        <v>96</v>
      </c>
      <c r="AL55">
        <v>74965</v>
      </c>
      <c r="AM55">
        <v>6087</v>
      </c>
      <c r="AN55">
        <f t="shared" si="8"/>
        <v>81052</v>
      </c>
      <c r="AO55">
        <f t="shared" si="9"/>
        <v>43246.145914876637</v>
      </c>
      <c r="AP55" s="8" t="s">
        <v>105</v>
      </c>
      <c r="AQ55">
        <v>125</v>
      </c>
      <c r="AR55">
        <v>1169</v>
      </c>
      <c r="AS55" s="17">
        <v>414</v>
      </c>
      <c r="AT55">
        <v>96</v>
      </c>
      <c r="AU55">
        <v>784</v>
      </c>
      <c r="AV55">
        <v>384</v>
      </c>
      <c r="AW55" s="17" t="s">
        <v>45</v>
      </c>
      <c r="AX55">
        <f t="shared" si="4"/>
        <v>14</v>
      </c>
      <c r="AY55">
        <f t="shared" si="5"/>
        <v>192</v>
      </c>
      <c r="AZ55">
        <f t="shared" si="6"/>
        <v>15</v>
      </c>
      <c r="BA55" s="17" t="s">
        <v>45</v>
      </c>
      <c r="BE55" t="s">
        <v>233</v>
      </c>
      <c r="BF55" t="s">
        <v>160</v>
      </c>
      <c r="BG55" s="11">
        <v>0</v>
      </c>
      <c r="BH55" s="11" t="s">
        <v>8</v>
      </c>
      <c r="BI55" s="11" t="s">
        <v>8</v>
      </c>
    </row>
    <row r="56" spans="1:61" hidden="1" outlineLevel="1" x14ac:dyDescent="0.3">
      <c r="A56" s="10" t="s">
        <v>245</v>
      </c>
      <c r="B56" s="10"/>
      <c r="C56" s="10"/>
      <c r="D56" s="10"/>
      <c r="E56" t="s">
        <v>230</v>
      </c>
      <c r="F56" t="s">
        <v>400</v>
      </c>
      <c r="G56" t="s">
        <v>406</v>
      </c>
      <c r="H56" t="s">
        <v>409</v>
      </c>
      <c r="I56" s="40" t="s">
        <v>219</v>
      </c>
      <c r="L56" s="13">
        <v>0</v>
      </c>
      <c r="M56" s="11">
        <v>1</v>
      </c>
      <c r="N56" s="11" t="s">
        <v>255</v>
      </c>
      <c r="O56" s="11">
        <v>0</v>
      </c>
      <c r="P56" s="11" t="s">
        <v>8</v>
      </c>
      <c r="Q56" s="11">
        <v>1</v>
      </c>
      <c r="R56" s="11">
        <v>0</v>
      </c>
      <c r="S56" s="11">
        <v>0</v>
      </c>
      <c r="T56" s="11">
        <v>0</v>
      </c>
      <c r="U56" s="11">
        <v>0</v>
      </c>
      <c r="V56" s="11" t="s">
        <v>8</v>
      </c>
      <c r="W56" s="11" t="s">
        <v>8</v>
      </c>
      <c r="X56" s="17">
        <v>1</v>
      </c>
      <c r="Y56">
        <v>6</v>
      </c>
      <c r="Z56">
        <v>5</v>
      </c>
      <c r="AA56">
        <v>1</v>
      </c>
      <c r="AB56">
        <v>1</v>
      </c>
      <c r="AC56">
        <f t="shared" si="2"/>
        <v>6</v>
      </c>
      <c r="AD56">
        <v>6</v>
      </c>
      <c r="AF56">
        <v>3</v>
      </c>
      <c r="AG56">
        <v>8</v>
      </c>
      <c r="AH56" t="s">
        <v>96</v>
      </c>
      <c r="AI56">
        <v>1</v>
      </c>
      <c r="AJ56">
        <v>8</v>
      </c>
      <c r="AK56" s="8" t="s">
        <v>96</v>
      </c>
      <c r="AL56">
        <v>23033</v>
      </c>
      <c r="AM56">
        <v>58019</v>
      </c>
      <c r="AN56">
        <f t="shared" si="8"/>
        <v>81052</v>
      </c>
      <c r="AO56">
        <f t="shared" si="9"/>
        <v>13622.519702807114</v>
      </c>
      <c r="AP56" s="8" t="s">
        <v>105</v>
      </c>
      <c r="AQ56">
        <v>125</v>
      </c>
      <c r="AR56">
        <v>1169</v>
      </c>
      <c r="AS56" s="17">
        <v>414</v>
      </c>
      <c r="AT56">
        <v>64</v>
      </c>
      <c r="AU56">
        <v>512</v>
      </c>
      <c r="AV56">
        <v>256</v>
      </c>
      <c r="AW56" s="17" t="s">
        <v>45</v>
      </c>
      <c r="AX56">
        <f t="shared" si="4"/>
        <v>30</v>
      </c>
      <c r="AY56">
        <f t="shared" si="5"/>
        <v>328</v>
      </c>
      <c r="AZ56">
        <f t="shared" si="6"/>
        <v>79</v>
      </c>
      <c r="BA56" s="17" t="s">
        <v>45</v>
      </c>
      <c r="BE56" t="s">
        <v>234</v>
      </c>
      <c r="BF56" t="s">
        <v>160</v>
      </c>
      <c r="BG56" s="11">
        <v>0</v>
      </c>
      <c r="BH56" s="11" t="s">
        <v>8</v>
      </c>
      <c r="BI56" s="11" t="s">
        <v>8</v>
      </c>
    </row>
    <row r="57" spans="1:61" hidden="1" outlineLevel="1" x14ac:dyDescent="0.3">
      <c r="A57" s="10" t="s">
        <v>246</v>
      </c>
      <c r="B57" s="10"/>
      <c r="C57" s="10"/>
      <c r="D57" s="10"/>
      <c r="E57" t="s">
        <v>230</v>
      </c>
      <c r="F57" t="s">
        <v>400</v>
      </c>
      <c r="G57" t="s">
        <v>406</v>
      </c>
      <c r="H57" t="s">
        <v>409</v>
      </c>
      <c r="I57" s="40" t="s">
        <v>220</v>
      </c>
      <c r="L57" s="13">
        <v>0</v>
      </c>
      <c r="M57" s="11">
        <v>1</v>
      </c>
      <c r="N57" s="11" t="s">
        <v>255</v>
      </c>
      <c r="O57" s="11">
        <v>0</v>
      </c>
      <c r="P57" s="11" t="s">
        <v>8</v>
      </c>
      <c r="Q57" s="11">
        <v>1</v>
      </c>
      <c r="R57" s="11">
        <v>1</v>
      </c>
      <c r="S57" s="11">
        <v>0</v>
      </c>
      <c r="T57" s="11">
        <v>1</v>
      </c>
      <c r="U57" s="11">
        <v>0</v>
      </c>
      <c r="V57" s="11" t="s">
        <v>8</v>
      </c>
      <c r="W57" s="11" t="s">
        <v>8</v>
      </c>
      <c r="X57" s="17">
        <v>1</v>
      </c>
      <c r="Y57">
        <v>6</v>
      </c>
      <c r="Z57">
        <v>5</v>
      </c>
      <c r="AA57">
        <v>1</v>
      </c>
      <c r="AB57">
        <v>1</v>
      </c>
      <c r="AC57">
        <f t="shared" si="2"/>
        <v>6</v>
      </c>
      <c r="AD57">
        <v>6</v>
      </c>
      <c r="AF57">
        <v>3</v>
      </c>
      <c r="AG57">
        <v>8</v>
      </c>
      <c r="AH57" t="s">
        <v>96</v>
      </c>
      <c r="AI57">
        <v>1</v>
      </c>
      <c r="AJ57">
        <v>8</v>
      </c>
      <c r="AK57" s="8" t="s">
        <v>96</v>
      </c>
      <c r="AL57">
        <v>4739</v>
      </c>
      <c r="AM57">
        <v>76313</v>
      </c>
      <c r="AN57">
        <f t="shared" si="8"/>
        <v>81052</v>
      </c>
      <c r="AO57">
        <f t="shared" si="9"/>
        <v>3022.3723042391107</v>
      </c>
      <c r="AP57" s="8" t="s">
        <v>105</v>
      </c>
      <c r="AQ57">
        <v>125</v>
      </c>
      <c r="AR57">
        <v>1169</v>
      </c>
      <c r="AS57" s="17">
        <v>414</v>
      </c>
      <c r="AT57">
        <v>32</v>
      </c>
      <c r="AU57">
        <v>256</v>
      </c>
      <c r="AV57">
        <v>128</v>
      </c>
      <c r="AW57" s="17" t="s">
        <v>45</v>
      </c>
      <c r="AX57">
        <f t="shared" si="4"/>
        <v>46</v>
      </c>
      <c r="AY57">
        <f t="shared" si="5"/>
        <v>456</v>
      </c>
      <c r="AZ57">
        <f t="shared" si="6"/>
        <v>143</v>
      </c>
      <c r="BA57" s="17" t="s">
        <v>45</v>
      </c>
      <c r="BE57" t="s">
        <v>234</v>
      </c>
      <c r="BF57" t="s">
        <v>160</v>
      </c>
      <c r="BG57" s="11">
        <v>0</v>
      </c>
      <c r="BH57" s="11" t="s">
        <v>8</v>
      </c>
      <c r="BI57" s="11" t="s">
        <v>8</v>
      </c>
    </row>
    <row r="58" spans="1:61" hidden="1" outlineLevel="1" x14ac:dyDescent="0.3">
      <c r="A58" s="10" t="s">
        <v>247</v>
      </c>
      <c r="B58" s="10"/>
      <c r="C58" s="10"/>
      <c r="D58" s="10"/>
      <c r="E58" t="s">
        <v>231</v>
      </c>
      <c r="F58" t="s">
        <v>400</v>
      </c>
      <c r="G58" t="s">
        <v>406</v>
      </c>
      <c r="H58" t="s">
        <v>409</v>
      </c>
      <c r="I58" s="40" t="s">
        <v>221</v>
      </c>
      <c r="L58" s="13">
        <v>0</v>
      </c>
      <c r="M58" s="11">
        <v>1</v>
      </c>
      <c r="N58" s="11" t="s">
        <v>255</v>
      </c>
      <c r="O58" s="11">
        <v>0</v>
      </c>
      <c r="P58" s="11" t="s">
        <v>8</v>
      </c>
      <c r="Q58" s="11">
        <v>1</v>
      </c>
      <c r="R58" s="11">
        <v>1</v>
      </c>
      <c r="S58" s="11">
        <v>0</v>
      </c>
      <c r="T58" s="11">
        <v>0</v>
      </c>
      <c r="U58" s="11">
        <v>0</v>
      </c>
      <c r="V58" s="11" t="s">
        <v>8</v>
      </c>
      <c r="W58" s="11" t="s">
        <v>8</v>
      </c>
      <c r="X58" s="17">
        <v>1</v>
      </c>
      <c r="Y58">
        <v>6</v>
      </c>
      <c r="Z58">
        <v>5</v>
      </c>
      <c r="AA58">
        <v>1</v>
      </c>
      <c r="AB58">
        <v>1</v>
      </c>
      <c r="AC58">
        <f t="shared" si="2"/>
        <v>6</v>
      </c>
      <c r="AD58">
        <v>6</v>
      </c>
      <c r="AF58">
        <v>2</v>
      </c>
      <c r="AG58">
        <v>8</v>
      </c>
      <c r="AH58" t="s">
        <v>96</v>
      </c>
      <c r="AI58">
        <v>1</v>
      </c>
      <c r="AJ58">
        <v>8</v>
      </c>
      <c r="AK58" s="8" t="s">
        <v>96</v>
      </c>
      <c r="AL58">
        <v>74853</v>
      </c>
      <c r="AM58">
        <v>6199</v>
      </c>
      <c r="AN58">
        <f t="shared" si="8"/>
        <v>81052</v>
      </c>
      <c r="AO58">
        <f t="shared" si="9"/>
        <v>32811.625819411252</v>
      </c>
      <c r="AP58" s="8" t="s">
        <v>105</v>
      </c>
      <c r="AQ58">
        <v>125</v>
      </c>
      <c r="AR58">
        <v>1169</v>
      </c>
      <c r="AS58" s="17">
        <v>414</v>
      </c>
      <c r="AT58">
        <v>96</v>
      </c>
      <c r="AU58">
        <v>784</v>
      </c>
      <c r="AV58">
        <v>384</v>
      </c>
      <c r="AW58" s="17" t="s">
        <v>45</v>
      </c>
      <c r="AX58">
        <f t="shared" si="4"/>
        <v>14</v>
      </c>
      <c r="AY58">
        <f t="shared" si="5"/>
        <v>192</v>
      </c>
      <c r="AZ58">
        <f t="shared" si="6"/>
        <v>15</v>
      </c>
      <c r="BA58" s="17" t="s">
        <v>45</v>
      </c>
      <c r="BE58" t="s">
        <v>233</v>
      </c>
      <c r="BF58" t="s">
        <v>160</v>
      </c>
      <c r="BG58" s="11">
        <v>0</v>
      </c>
      <c r="BH58" s="11" t="s">
        <v>8</v>
      </c>
      <c r="BI58" s="11" t="s">
        <v>8</v>
      </c>
    </row>
    <row r="59" spans="1:61" hidden="1" outlineLevel="1" x14ac:dyDescent="0.3">
      <c r="A59" s="10" t="s">
        <v>248</v>
      </c>
      <c r="B59" s="10"/>
      <c r="C59" s="10"/>
      <c r="D59" s="10"/>
      <c r="E59" t="s">
        <v>231</v>
      </c>
      <c r="F59" t="s">
        <v>400</v>
      </c>
      <c r="G59" t="s">
        <v>406</v>
      </c>
      <c r="H59" t="s">
        <v>409</v>
      </c>
      <c r="I59" s="40" t="s">
        <v>222</v>
      </c>
      <c r="L59" s="13">
        <v>0</v>
      </c>
      <c r="M59" s="11">
        <v>1</v>
      </c>
      <c r="N59" s="11" t="s">
        <v>255</v>
      </c>
      <c r="O59" s="11">
        <v>0</v>
      </c>
      <c r="P59" s="11" t="s">
        <v>8</v>
      </c>
      <c r="Q59" s="11">
        <v>1</v>
      </c>
      <c r="R59" s="11">
        <v>0</v>
      </c>
      <c r="S59" s="11">
        <v>0</v>
      </c>
      <c r="T59" s="11">
        <v>0</v>
      </c>
      <c r="U59" s="11">
        <v>0</v>
      </c>
      <c r="V59" s="11" t="s">
        <v>8</v>
      </c>
      <c r="W59" s="11" t="s">
        <v>8</v>
      </c>
      <c r="X59" s="17">
        <v>1</v>
      </c>
      <c r="Y59">
        <v>6</v>
      </c>
      <c r="Z59">
        <v>5</v>
      </c>
      <c r="AA59">
        <v>1</v>
      </c>
      <c r="AB59">
        <v>1</v>
      </c>
      <c r="AC59">
        <f t="shared" si="2"/>
        <v>6</v>
      </c>
      <c r="AD59">
        <v>6</v>
      </c>
      <c r="AF59">
        <v>2</v>
      </c>
      <c r="AG59">
        <v>8</v>
      </c>
      <c r="AH59" t="s">
        <v>96</v>
      </c>
      <c r="AI59">
        <v>1</v>
      </c>
      <c r="AJ59">
        <v>8</v>
      </c>
      <c r="AK59" s="8" t="s">
        <v>96</v>
      </c>
      <c r="AL59">
        <v>22999</v>
      </c>
      <c r="AM59">
        <v>58053</v>
      </c>
      <c r="AN59">
        <f t="shared" si="8"/>
        <v>81052</v>
      </c>
      <c r="AO59">
        <f t="shared" si="9"/>
        <v>10593.906160359114</v>
      </c>
      <c r="AP59" s="8" t="s">
        <v>105</v>
      </c>
      <c r="AQ59">
        <v>125</v>
      </c>
      <c r="AR59">
        <v>1169</v>
      </c>
      <c r="AS59" s="17">
        <v>414</v>
      </c>
      <c r="AT59">
        <v>64</v>
      </c>
      <c r="AU59">
        <v>512</v>
      </c>
      <c r="AV59">
        <v>256</v>
      </c>
      <c r="AW59" s="17" t="s">
        <v>45</v>
      </c>
      <c r="AX59">
        <f t="shared" si="4"/>
        <v>30</v>
      </c>
      <c r="AY59">
        <f t="shared" si="5"/>
        <v>328</v>
      </c>
      <c r="AZ59">
        <f t="shared" si="6"/>
        <v>79</v>
      </c>
      <c r="BA59" s="17" t="s">
        <v>45</v>
      </c>
      <c r="BE59" t="s">
        <v>234</v>
      </c>
      <c r="BF59" t="s">
        <v>160</v>
      </c>
      <c r="BG59" s="11">
        <v>0</v>
      </c>
      <c r="BH59" s="11" t="s">
        <v>8</v>
      </c>
      <c r="BI59" s="11" t="s">
        <v>8</v>
      </c>
    </row>
    <row r="60" spans="1:61" hidden="1" outlineLevel="1" x14ac:dyDescent="0.3">
      <c r="A60" s="10" t="s">
        <v>249</v>
      </c>
      <c r="B60" s="10"/>
      <c r="C60" s="10"/>
      <c r="D60" s="10"/>
      <c r="E60" t="s">
        <v>231</v>
      </c>
      <c r="F60" t="s">
        <v>400</v>
      </c>
      <c r="G60" t="s">
        <v>406</v>
      </c>
      <c r="H60" t="s">
        <v>409</v>
      </c>
      <c r="I60" s="40" t="s">
        <v>223</v>
      </c>
      <c r="L60" s="13">
        <v>0</v>
      </c>
      <c r="M60" s="11">
        <v>1</v>
      </c>
      <c r="N60" s="11" t="s">
        <v>255</v>
      </c>
      <c r="O60" s="11">
        <v>0</v>
      </c>
      <c r="P60" s="11" t="s">
        <v>8</v>
      </c>
      <c r="Q60" s="11">
        <v>1</v>
      </c>
      <c r="R60" s="11">
        <v>1</v>
      </c>
      <c r="S60" s="11">
        <v>1</v>
      </c>
      <c r="T60" s="11">
        <v>1</v>
      </c>
      <c r="U60" s="11">
        <v>0</v>
      </c>
      <c r="V60" s="11" t="s">
        <v>8</v>
      </c>
      <c r="W60" s="11" t="s">
        <v>8</v>
      </c>
      <c r="X60" s="17">
        <v>1</v>
      </c>
      <c r="Y60">
        <v>6</v>
      </c>
      <c r="Z60">
        <v>5</v>
      </c>
      <c r="AA60">
        <v>1</v>
      </c>
      <c r="AB60">
        <v>1</v>
      </c>
      <c r="AC60">
        <f t="shared" si="2"/>
        <v>6</v>
      </c>
      <c r="AD60">
        <v>6</v>
      </c>
      <c r="AF60">
        <v>2</v>
      </c>
      <c r="AG60">
        <v>8</v>
      </c>
      <c r="AH60" t="s">
        <v>96</v>
      </c>
      <c r="AI60">
        <v>1</v>
      </c>
      <c r="AJ60">
        <v>8</v>
      </c>
      <c r="AK60" s="8" t="s">
        <v>96</v>
      </c>
      <c r="AL60">
        <v>4727</v>
      </c>
      <c r="AM60">
        <v>76325</v>
      </c>
      <c r="AN60">
        <f t="shared" si="8"/>
        <v>81052</v>
      </c>
      <c r="AO60">
        <f t="shared" si="9"/>
        <v>2643.7956114331109</v>
      </c>
      <c r="AP60" s="8" t="s">
        <v>105</v>
      </c>
      <c r="AQ60">
        <v>125</v>
      </c>
      <c r="AR60">
        <v>1169</v>
      </c>
      <c r="AS60" s="17">
        <v>414</v>
      </c>
      <c r="AT60">
        <v>32</v>
      </c>
      <c r="AU60">
        <v>256</v>
      </c>
      <c r="AV60">
        <v>128</v>
      </c>
      <c r="AW60" s="17" t="s">
        <v>45</v>
      </c>
      <c r="AX60">
        <f t="shared" si="4"/>
        <v>46</v>
      </c>
      <c r="AY60">
        <f t="shared" si="5"/>
        <v>456</v>
      </c>
      <c r="AZ60">
        <f t="shared" si="6"/>
        <v>143</v>
      </c>
      <c r="BA60" s="17" t="s">
        <v>45</v>
      </c>
      <c r="BE60" t="s">
        <v>234</v>
      </c>
      <c r="BF60" t="s">
        <v>160</v>
      </c>
      <c r="BG60" s="11">
        <v>0</v>
      </c>
      <c r="BH60" s="11" t="s">
        <v>8</v>
      </c>
      <c r="BI60" s="11" t="s">
        <v>8</v>
      </c>
    </row>
    <row r="61" spans="1:61" hidden="1" outlineLevel="1" x14ac:dyDescent="0.3">
      <c r="A61" s="10" t="s">
        <v>250</v>
      </c>
      <c r="B61" s="10"/>
      <c r="C61" s="10"/>
      <c r="D61" s="10"/>
      <c r="E61" t="s">
        <v>232</v>
      </c>
      <c r="F61" t="s">
        <v>400</v>
      </c>
      <c r="G61" t="s">
        <v>406</v>
      </c>
      <c r="H61" t="s">
        <v>409</v>
      </c>
      <c r="I61" s="40" t="s">
        <v>224</v>
      </c>
      <c r="L61" s="13">
        <v>0</v>
      </c>
      <c r="M61" s="11">
        <v>1</v>
      </c>
      <c r="N61" s="11" t="s">
        <v>255</v>
      </c>
      <c r="O61" s="11">
        <v>0</v>
      </c>
      <c r="P61" s="11" t="s">
        <v>8</v>
      </c>
      <c r="Q61" s="11">
        <v>1</v>
      </c>
      <c r="R61" s="11">
        <v>0</v>
      </c>
      <c r="S61" s="11">
        <v>0</v>
      </c>
      <c r="T61" s="11">
        <v>0</v>
      </c>
      <c r="U61" s="11">
        <v>0</v>
      </c>
      <c r="V61" s="11" t="s">
        <v>8</v>
      </c>
      <c r="W61" s="11" t="s">
        <v>8</v>
      </c>
      <c r="X61" s="17">
        <v>1</v>
      </c>
      <c r="Y61">
        <v>6</v>
      </c>
      <c r="Z61">
        <v>5</v>
      </c>
      <c r="AA61">
        <v>1</v>
      </c>
      <c r="AB61">
        <v>1</v>
      </c>
      <c r="AC61">
        <f t="shared" si="2"/>
        <v>6</v>
      </c>
      <c r="AD61">
        <v>6</v>
      </c>
      <c r="AF61">
        <v>1</v>
      </c>
      <c r="AG61">
        <v>8</v>
      </c>
      <c r="AH61" t="s">
        <v>96</v>
      </c>
      <c r="AI61">
        <v>1</v>
      </c>
      <c r="AJ61">
        <v>8</v>
      </c>
      <c r="AK61" s="8" t="s">
        <v>96</v>
      </c>
      <c r="AL61">
        <v>74743</v>
      </c>
      <c r="AM61">
        <v>6309</v>
      </c>
      <c r="AN61">
        <f t="shared" si="8"/>
        <v>81052</v>
      </c>
      <c r="AO61">
        <f t="shared" si="9"/>
        <v>22377.105723945871</v>
      </c>
      <c r="AP61" s="8" t="s">
        <v>105</v>
      </c>
      <c r="AQ61">
        <v>125</v>
      </c>
      <c r="AR61">
        <v>1169</v>
      </c>
      <c r="AS61" s="17">
        <v>414</v>
      </c>
      <c r="AT61">
        <v>96</v>
      </c>
      <c r="AU61">
        <v>784</v>
      </c>
      <c r="AV61">
        <v>384</v>
      </c>
      <c r="AW61" s="17" t="s">
        <v>45</v>
      </c>
      <c r="AX61">
        <f t="shared" si="4"/>
        <v>14</v>
      </c>
      <c r="AY61">
        <f t="shared" si="5"/>
        <v>192</v>
      </c>
      <c r="AZ61">
        <f t="shared" si="6"/>
        <v>15</v>
      </c>
      <c r="BA61" s="17" t="s">
        <v>45</v>
      </c>
      <c r="BE61" t="s">
        <v>233</v>
      </c>
      <c r="BF61" t="s">
        <v>160</v>
      </c>
      <c r="BG61" s="11">
        <v>0</v>
      </c>
      <c r="BH61" s="11" t="s">
        <v>8</v>
      </c>
      <c r="BI61" s="11" t="s">
        <v>8</v>
      </c>
    </row>
    <row r="62" spans="1:61" hidden="1" outlineLevel="1" x14ac:dyDescent="0.3">
      <c r="A62" s="10" t="s">
        <v>251</v>
      </c>
      <c r="B62" s="10"/>
      <c r="C62" s="10"/>
      <c r="D62" s="10"/>
      <c r="E62" t="s">
        <v>232</v>
      </c>
      <c r="F62" t="s">
        <v>400</v>
      </c>
      <c r="G62" t="s">
        <v>406</v>
      </c>
      <c r="H62" t="s">
        <v>409</v>
      </c>
      <c r="I62" s="40" t="s">
        <v>225</v>
      </c>
      <c r="L62" s="13">
        <v>0</v>
      </c>
      <c r="M62" s="11">
        <v>1</v>
      </c>
      <c r="N62" s="11" t="s">
        <v>255</v>
      </c>
      <c r="O62" s="11">
        <v>0</v>
      </c>
      <c r="P62" s="11" t="s">
        <v>8</v>
      </c>
      <c r="Q62" s="11">
        <v>1</v>
      </c>
      <c r="R62" s="11">
        <v>1</v>
      </c>
      <c r="S62" s="11">
        <v>1</v>
      </c>
      <c r="T62" s="11">
        <v>0</v>
      </c>
      <c r="U62" s="11">
        <v>0</v>
      </c>
      <c r="V62" s="11" t="s">
        <v>8</v>
      </c>
      <c r="W62" s="11" t="s">
        <v>8</v>
      </c>
      <c r="X62" s="17">
        <v>1</v>
      </c>
      <c r="Y62">
        <v>6</v>
      </c>
      <c r="Z62">
        <v>5</v>
      </c>
      <c r="AA62">
        <v>1</v>
      </c>
      <c r="AB62">
        <v>1</v>
      </c>
      <c r="AC62">
        <f t="shared" si="2"/>
        <v>6</v>
      </c>
      <c r="AD62">
        <v>6</v>
      </c>
      <c r="AF62">
        <v>1</v>
      </c>
      <c r="AG62">
        <v>8</v>
      </c>
      <c r="AH62" t="s">
        <v>96</v>
      </c>
      <c r="AI62">
        <v>1</v>
      </c>
      <c r="AJ62">
        <v>8</v>
      </c>
      <c r="AK62" s="8" t="s">
        <v>96</v>
      </c>
      <c r="AL62">
        <v>22967</v>
      </c>
      <c r="AM62">
        <v>58085</v>
      </c>
      <c r="AN62">
        <f t="shared" si="8"/>
        <v>81052</v>
      </c>
      <c r="AO62">
        <f t="shared" si="9"/>
        <v>7565.2926179111128</v>
      </c>
      <c r="AP62" s="8" t="s">
        <v>105</v>
      </c>
      <c r="AQ62">
        <v>125</v>
      </c>
      <c r="AR62">
        <v>1169</v>
      </c>
      <c r="AS62" s="17">
        <v>414</v>
      </c>
      <c r="AT62">
        <v>64</v>
      </c>
      <c r="AU62">
        <v>512</v>
      </c>
      <c r="AV62">
        <v>256</v>
      </c>
      <c r="AW62" s="17" t="s">
        <v>45</v>
      </c>
      <c r="AX62">
        <f t="shared" si="4"/>
        <v>30</v>
      </c>
      <c r="AY62">
        <f t="shared" si="5"/>
        <v>328</v>
      </c>
      <c r="AZ62">
        <f t="shared" si="6"/>
        <v>79</v>
      </c>
      <c r="BA62" s="17" t="s">
        <v>45</v>
      </c>
      <c r="BE62" t="s">
        <v>234</v>
      </c>
      <c r="BF62" t="s">
        <v>160</v>
      </c>
      <c r="BG62" s="11">
        <v>0</v>
      </c>
      <c r="BH62" s="11" t="s">
        <v>8</v>
      </c>
      <c r="BI62" s="11" t="s">
        <v>8</v>
      </c>
    </row>
    <row r="63" spans="1:61" s="3" customFormat="1" hidden="1" outlineLevel="1" x14ac:dyDescent="0.3">
      <c r="A63" s="15" t="s">
        <v>252</v>
      </c>
      <c r="B63" s="15"/>
      <c r="C63" s="15"/>
      <c r="D63" s="15"/>
      <c r="E63" s="3" t="s">
        <v>232</v>
      </c>
      <c r="F63" s="3" t="s">
        <v>400</v>
      </c>
      <c r="G63" s="3" t="s">
        <v>406</v>
      </c>
      <c r="H63" s="3" t="s">
        <v>409</v>
      </c>
      <c r="I63" s="41" t="s">
        <v>226</v>
      </c>
      <c r="L63" s="16">
        <v>0</v>
      </c>
      <c r="M63" s="12">
        <v>1</v>
      </c>
      <c r="N63" s="12" t="s">
        <v>255</v>
      </c>
      <c r="O63" s="12">
        <v>0</v>
      </c>
      <c r="P63" s="12" t="s">
        <v>8</v>
      </c>
      <c r="Q63" s="12">
        <v>1</v>
      </c>
      <c r="R63" s="12">
        <v>1</v>
      </c>
      <c r="S63" s="12">
        <v>1</v>
      </c>
      <c r="T63" s="12">
        <v>1</v>
      </c>
      <c r="U63" s="12">
        <v>0</v>
      </c>
      <c r="V63" s="12" t="s">
        <v>8</v>
      </c>
      <c r="W63" s="12" t="s">
        <v>8</v>
      </c>
      <c r="X63" s="19">
        <v>1</v>
      </c>
      <c r="Y63" s="3">
        <v>6</v>
      </c>
      <c r="Z63" s="3">
        <v>5</v>
      </c>
      <c r="AA63" s="3">
        <v>1</v>
      </c>
      <c r="AB63" s="3">
        <v>1</v>
      </c>
      <c r="AC63" s="3">
        <f t="shared" si="2"/>
        <v>6</v>
      </c>
      <c r="AD63" s="3">
        <v>6</v>
      </c>
      <c r="AF63" s="3">
        <v>1</v>
      </c>
      <c r="AG63" s="3">
        <v>8</v>
      </c>
      <c r="AH63" s="3" t="s">
        <v>96</v>
      </c>
      <c r="AI63" s="3">
        <v>1</v>
      </c>
      <c r="AJ63" s="3">
        <v>8</v>
      </c>
      <c r="AK63" s="23" t="s">
        <v>96</v>
      </c>
      <c r="AL63" s="3">
        <v>4727</v>
      </c>
      <c r="AM63" s="3">
        <v>76325</v>
      </c>
      <c r="AN63" s="3">
        <f t="shared" si="8"/>
        <v>81052</v>
      </c>
      <c r="AO63" s="3">
        <f t="shared" si="9"/>
        <v>2265.2189186271103</v>
      </c>
      <c r="AP63" s="23" t="s">
        <v>105</v>
      </c>
      <c r="AQ63" s="3">
        <v>125</v>
      </c>
      <c r="AR63" s="3">
        <v>1169</v>
      </c>
      <c r="AS63" s="19">
        <v>414</v>
      </c>
      <c r="AT63" s="3">
        <v>32</v>
      </c>
      <c r="AU63" s="3">
        <v>256</v>
      </c>
      <c r="AV63" s="3">
        <v>128</v>
      </c>
      <c r="AW63" s="19" t="s">
        <v>45</v>
      </c>
      <c r="AX63" s="3">
        <f t="shared" si="4"/>
        <v>46</v>
      </c>
      <c r="AY63" s="3">
        <f t="shared" si="5"/>
        <v>456</v>
      </c>
      <c r="AZ63" s="3">
        <f t="shared" si="6"/>
        <v>143</v>
      </c>
      <c r="BA63" s="19" t="s">
        <v>45</v>
      </c>
      <c r="BD63" s="23"/>
      <c r="BE63" s="3" t="s">
        <v>234</v>
      </c>
      <c r="BF63" s="3" t="s">
        <v>160</v>
      </c>
      <c r="BG63" s="12">
        <v>0</v>
      </c>
      <c r="BH63" s="12" t="s">
        <v>8</v>
      </c>
      <c r="BI63" s="12" t="s">
        <v>8</v>
      </c>
    </row>
    <row r="64" spans="1:61" s="25" customFormat="1" hidden="1" outlineLevel="1" x14ac:dyDescent="0.3">
      <c r="A64" s="24" t="s">
        <v>267</v>
      </c>
      <c r="B64" s="24"/>
      <c r="C64" s="24"/>
      <c r="D64" s="24"/>
      <c r="E64" s="25" t="s">
        <v>268</v>
      </c>
      <c r="F64" s="25" t="s">
        <v>400</v>
      </c>
      <c r="G64" s="25" t="s">
        <v>406</v>
      </c>
      <c r="H64" s="25" t="s">
        <v>409</v>
      </c>
      <c r="I64" s="42" t="s">
        <v>270</v>
      </c>
      <c r="J64" s="25" t="s">
        <v>265</v>
      </c>
      <c r="K64" s="25" t="s">
        <v>271</v>
      </c>
      <c r="L64" s="26">
        <v>1</v>
      </c>
      <c r="M64" s="25">
        <v>0</v>
      </c>
      <c r="N64" s="27" t="s">
        <v>8</v>
      </c>
      <c r="O64" s="25">
        <v>0</v>
      </c>
      <c r="P64" s="27" t="s">
        <v>8</v>
      </c>
      <c r="Q64" s="25">
        <v>1</v>
      </c>
      <c r="R64" s="25">
        <v>1</v>
      </c>
      <c r="S64" s="25">
        <v>1</v>
      </c>
      <c r="T64" s="25">
        <v>1</v>
      </c>
      <c r="U64" s="25">
        <v>1</v>
      </c>
      <c r="V64" s="25" t="s">
        <v>117</v>
      </c>
      <c r="W64" s="25" t="s">
        <v>117</v>
      </c>
      <c r="X64" s="28">
        <v>1</v>
      </c>
      <c r="Y64" s="25">
        <v>6</v>
      </c>
      <c r="Z64" s="25">
        <v>5</v>
      </c>
      <c r="AA64" s="25">
        <v>1</v>
      </c>
      <c r="AB64" s="25">
        <v>1</v>
      </c>
      <c r="AC64" s="25">
        <v>6</v>
      </c>
      <c r="AD64" s="25">
        <v>6</v>
      </c>
      <c r="AF64" s="25">
        <v>1</v>
      </c>
      <c r="AG64" s="25">
        <v>16</v>
      </c>
      <c r="AH64" s="25" t="s">
        <v>94</v>
      </c>
      <c r="AI64" s="25">
        <v>1</v>
      </c>
      <c r="AJ64" s="25">
        <v>8</v>
      </c>
      <c r="AK64" s="29" t="s">
        <v>96</v>
      </c>
      <c r="AL64" s="25" t="s">
        <v>117</v>
      </c>
      <c r="AM64" s="25" t="s">
        <v>117</v>
      </c>
      <c r="AN64" s="25" t="s">
        <v>117</v>
      </c>
      <c r="AO64" s="25">
        <f xml:space="preserve"> 1508.06553301511 + 0.00210606006752809 * (AT64*AU64*AV64) * (AC64 / 5) + 441</f>
        <v>74990.706201272769</v>
      </c>
      <c r="AP64" s="29" t="s">
        <v>105</v>
      </c>
      <c r="AQ64" s="25">
        <v>125</v>
      </c>
      <c r="AR64" s="25">
        <v>1169</v>
      </c>
      <c r="AS64" s="28">
        <v>414</v>
      </c>
      <c r="AT64" s="25">
        <v>96</v>
      </c>
      <c r="AU64" s="25">
        <v>784</v>
      </c>
      <c r="AV64" s="25">
        <v>384</v>
      </c>
      <c r="AW64" s="28" t="s">
        <v>45</v>
      </c>
      <c r="AX64" s="25">
        <f t="shared" si="4"/>
        <v>14</v>
      </c>
      <c r="AY64" s="25">
        <f t="shared" si="5"/>
        <v>192</v>
      </c>
      <c r="AZ64" s="25">
        <f t="shared" si="6"/>
        <v>15</v>
      </c>
      <c r="BA64" s="28" t="s">
        <v>45</v>
      </c>
      <c r="BD64" s="29"/>
      <c r="BE64" s="25" t="s">
        <v>266</v>
      </c>
      <c r="BF64" s="25" t="s">
        <v>160</v>
      </c>
      <c r="BG64" s="25">
        <v>0</v>
      </c>
      <c r="BH64" s="27" t="s">
        <v>8</v>
      </c>
      <c r="BI64" s="27" t="s">
        <v>8</v>
      </c>
    </row>
    <row r="65" spans="1:61" hidden="1" outlineLevel="1" x14ac:dyDescent="0.3">
      <c r="A65" s="10" t="s">
        <v>269</v>
      </c>
      <c r="B65" s="10"/>
      <c r="C65" s="10"/>
      <c r="D65" s="10"/>
      <c r="E65" t="s">
        <v>268</v>
      </c>
      <c r="F65" t="s">
        <v>401</v>
      </c>
      <c r="G65" t="s">
        <v>406</v>
      </c>
      <c r="H65" t="s">
        <v>409</v>
      </c>
      <c r="I65" s="40" t="s">
        <v>272</v>
      </c>
      <c r="J65" t="s">
        <v>273</v>
      </c>
      <c r="K65" t="s">
        <v>276</v>
      </c>
      <c r="L65" s="4">
        <v>0</v>
      </c>
      <c r="M65">
        <v>1</v>
      </c>
      <c r="N65" s="11" t="s">
        <v>277</v>
      </c>
      <c r="O65">
        <v>0</v>
      </c>
      <c r="P65" s="11" t="s">
        <v>8</v>
      </c>
      <c r="Q65" t="s">
        <v>8</v>
      </c>
      <c r="R65" s="11" t="s">
        <v>8</v>
      </c>
      <c r="S65" t="s">
        <v>8</v>
      </c>
      <c r="T65" s="11" t="s">
        <v>8</v>
      </c>
      <c r="U65" t="s">
        <v>8</v>
      </c>
      <c r="V65" s="11" t="s">
        <v>8</v>
      </c>
      <c r="W65" s="11" t="s">
        <v>8</v>
      </c>
      <c r="X65" s="20">
        <v>0</v>
      </c>
      <c r="Y65">
        <v>1</v>
      </c>
      <c r="Z65">
        <v>5</v>
      </c>
      <c r="AA65">
        <v>1</v>
      </c>
      <c r="AB65">
        <v>1</v>
      </c>
      <c r="AC65">
        <v>6</v>
      </c>
      <c r="AD65" t="s">
        <v>8</v>
      </c>
      <c r="AF65">
        <v>1</v>
      </c>
      <c r="AG65">
        <v>16</v>
      </c>
      <c r="AH65" t="s">
        <v>94</v>
      </c>
      <c r="AI65">
        <v>1</v>
      </c>
      <c r="AJ65">
        <v>8</v>
      </c>
      <c r="AK65" s="8" t="s">
        <v>96</v>
      </c>
      <c r="AL65" t="s">
        <v>8</v>
      </c>
      <c r="AM65" t="s">
        <v>8</v>
      </c>
      <c r="AN65" t="s">
        <v>8</v>
      </c>
      <c r="AO65" t="s">
        <v>278</v>
      </c>
      <c r="AP65" s="8" t="s">
        <v>105</v>
      </c>
      <c r="AQ65">
        <v>125</v>
      </c>
      <c r="AR65">
        <v>1169</v>
      </c>
      <c r="AS65" s="17">
        <v>414</v>
      </c>
      <c r="AT65">
        <v>80</v>
      </c>
      <c r="AU65">
        <v>170</v>
      </c>
      <c r="AV65">
        <v>170</v>
      </c>
      <c r="AW65" s="17" t="s">
        <v>8</v>
      </c>
      <c r="AX65">
        <v>40</v>
      </c>
      <c r="AY65">
        <v>90</v>
      </c>
      <c r="AZ65">
        <v>90</v>
      </c>
      <c r="BA65" s="17" t="s">
        <v>8</v>
      </c>
      <c r="BB65">
        <f t="shared" ref="BB65:BB76" si="10">AT65-AX65</f>
        <v>40</v>
      </c>
      <c r="BC65">
        <f t="shared" ref="BC65:BC76" si="11">AU65-AY65</f>
        <v>80</v>
      </c>
      <c r="BD65" s="8">
        <f t="shared" ref="BD65:BD76" si="12">AV65-AZ65</f>
        <v>80</v>
      </c>
      <c r="BE65" t="s">
        <v>279</v>
      </c>
      <c r="BF65" t="s">
        <v>280</v>
      </c>
      <c r="BG65" s="11">
        <v>1</v>
      </c>
      <c r="BH65" t="s">
        <v>281</v>
      </c>
      <c r="BI65" t="s">
        <v>283</v>
      </c>
    </row>
    <row r="66" spans="1:61" hidden="1" outlineLevel="1" x14ac:dyDescent="0.3">
      <c r="A66" s="10" t="s">
        <v>274</v>
      </c>
      <c r="B66" s="10"/>
      <c r="C66" s="10"/>
      <c r="D66" s="10"/>
      <c r="E66" t="s">
        <v>268</v>
      </c>
      <c r="F66" t="s">
        <v>401</v>
      </c>
      <c r="G66" t="s">
        <v>406</v>
      </c>
      <c r="H66" t="s">
        <v>409</v>
      </c>
      <c r="I66" s="40" t="s">
        <v>275</v>
      </c>
      <c r="J66" s="10" t="s">
        <v>275</v>
      </c>
      <c r="K66" t="s">
        <v>288</v>
      </c>
      <c r="L66" s="4">
        <v>0</v>
      </c>
      <c r="M66" s="10">
        <v>1</v>
      </c>
      <c r="N66" s="11" t="s">
        <v>185</v>
      </c>
      <c r="O66" s="10">
        <v>0</v>
      </c>
      <c r="P66" s="11" t="s">
        <v>8</v>
      </c>
      <c r="Q66" t="s">
        <v>8</v>
      </c>
      <c r="R66" s="11" t="s">
        <v>8</v>
      </c>
      <c r="S66" t="s">
        <v>8</v>
      </c>
      <c r="T66" s="11" t="s">
        <v>8</v>
      </c>
      <c r="U66" t="s">
        <v>8</v>
      </c>
      <c r="V66" s="11" t="s">
        <v>8</v>
      </c>
      <c r="W66" s="11" t="s">
        <v>8</v>
      </c>
      <c r="X66" s="20">
        <v>0</v>
      </c>
      <c r="Y66">
        <v>1</v>
      </c>
      <c r="Z66">
        <v>5</v>
      </c>
      <c r="AA66">
        <v>1</v>
      </c>
      <c r="AB66">
        <v>1</v>
      </c>
      <c r="AC66">
        <v>6</v>
      </c>
      <c r="AD66">
        <v>156</v>
      </c>
      <c r="AF66">
        <v>1</v>
      </c>
      <c r="AG66">
        <v>16</v>
      </c>
      <c r="AH66" t="s">
        <v>94</v>
      </c>
      <c r="AI66">
        <v>1</v>
      </c>
      <c r="AJ66">
        <v>8</v>
      </c>
      <c r="AK66" s="8" t="s">
        <v>96</v>
      </c>
      <c r="AL66" t="s">
        <v>8</v>
      </c>
      <c r="AM66" t="s">
        <v>8</v>
      </c>
      <c r="AN66" t="s">
        <v>8</v>
      </c>
      <c r="AO66" t="s">
        <v>278</v>
      </c>
      <c r="AP66" s="8" t="s">
        <v>105</v>
      </c>
      <c r="AQ66">
        <v>125</v>
      </c>
      <c r="AR66">
        <v>1169</v>
      </c>
      <c r="AS66" s="17">
        <v>414</v>
      </c>
      <c r="AT66">
        <v>80</v>
      </c>
      <c r="AU66">
        <v>170</v>
      </c>
      <c r="AV66">
        <v>170</v>
      </c>
      <c r="AW66" s="17" t="s">
        <v>8</v>
      </c>
      <c r="AX66">
        <v>40</v>
      </c>
      <c r="AY66">
        <v>90</v>
      </c>
      <c r="AZ66">
        <v>90</v>
      </c>
      <c r="BA66" s="17" t="s">
        <v>8</v>
      </c>
      <c r="BB66">
        <f t="shared" si="10"/>
        <v>40</v>
      </c>
      <c r="BC66">
        <f t="shared" si="11"/>
        <v>80</v>
      </c>
      <c r="BD66" s="8">
        <f t="shared" si="12"/>
        <v>80</v>
      </c>
      <c r="BE66" t="s">
        <v>279</v>
      </c>
      <c r="BF66" t="s">
        <v>280</v>
      </c>
      <c r="BG66">
        <v>1</v>
      </c>
      <c r="BH66" s="11" t="s">
        <v>284</v>
      </c>
      <c r="BI66" s="11" t="s">
        <v>285</v>
      </c>
    </row>
    <row r="67" spans="1:61" hidden="1" outlineLevel="1" x14ac:dyDescent="0.3">
      <c r="A67" s="10" t="s">
        <v>289</v>
      </c>
      <c r="B67" s="10"/>
      <c r="C67" s="10"/>
      <c r="D67" s="10"/>
      <c r="E67" t="s">
        <v>268</v>
      </c>
      <c r="F67" t="s">
        <v>401</v>
      </c>
      <c r="G67" t="s">
        <v>406</v>
      </c>
      <c r="H67" t="s">
        <v>409</v>
      </c>
      <c r="I67" s="40" t="s">
        <v>309</v>
      </c>
      <c r="J67" s="10" t="s">
        <v>309</v>
      </c>
      <c r="K67" t="s">
        <v>291</v>
      </c>
      <c r="L67" s="4">
        <v>0</v>
      </c>
      <c r="M67">
        <v>1</v>
      </c>
      <c r="N67" s="11" t="s">
        <v>185</v>
      </c>
      <c r="O67" s="10">
        <v>0</v>
      </c>
      <c r="P67" s="11" t="s">
        <v>8</v>
      </c>
      <c r="Q67" t="s">
        <v>8</v>
      </c>
      <c r="R67" s="11" t="s">
        <v>8</v>
      </c>
      <c r="S67" t="s">
        <v>8</v>
      </c>
      <c r="T67" s="11" t="s">
        <v>8</v>
      </c>
      <c r="U67" t="s">
        <v>8</v>
      </c>
      <c r="V67" s="11" t="s">
        <v>8</v>
      </c>
      <c r="W67" s="11" t="s">
        <v>8</v>
      </c>
      <c r="X67" s="20">
        <v>0</v>
      </c>
      <c r="Y67">
        <v>1</v>
      </c>
      <c r="Z67">
        <v>5</v>
      </c>
      <c r="AA67">
        <v>1</v>
      </c>
      <c r="AB67">
        <v>1</v>
      </c>
      <c r="AC67">
        <v>6</v>
      </c>
      <c r="AD67">
        <v>48</v>
      </c>
      <c r="AF67">
        <v>1</v>
      </c>
      <c r="AG67">
        <v>16</v>
      </c>
      <c r="AH67" t="s">
        <v>94</v>
      </c>
      <c r="AI67">
        <v>1</v>
      </c>
      <c r="AJ67">
        <v>8</v>
      </c>
      <c r="AK67" s="8" t="s">
        <v>96</v>
      </c>
      <c r="AL67" t="s">
        <v>8</v>
      </c>
      <c r="AM67" t="s">
        <v>8</v>
      </c>
      <c r="AN67" t="s">
        <v>8</v>
      </c>
      <c r="AO67" t="s">
        <v>278</v>
      </c>
      <c r="AP67" s="8" t="s">
        <v>105</v>
      </c>
      <c r="AQ67">
        <v>125</v>
      </c>
      <c r="AR67">
        <v>1169</v>
      </c>
      <c r="AS67" s="17">
        <v>414</v>
      </c>
      <c r="AT67">
        <v>96</v>
      </c>
      <c r="AU67">
        <v>784</v>
      </c>
      <c r="AV67">
        <v>384</v>
      </c>
      <c r="AW67" s="17" t="s">
        <v>8</v>
      </c>
      <c r="AX67">
        <v>14</v>
      </c>
      <c r="AY67">
        <v>192</v>
      </c>
      <c r="AZ67">
        <v>15</v>
      </c>
      <c r="BA67" s="17" t="s">
        <v>8</v>
      </c>
      <c r="BB67">
        <f t="shared" si="10"/>
        <v>82</v>
      </c>
      <c r="BC67">
        <f t="shared" si="11"/>
        <v>592</v>
      </c>
      <c r="BD67" s="8">
        <f t="shared" si="12"/>
        <v>369</v>
      </c>
      <c r="BE67" t="s">
        <v>286</v>
      </c>
      <c r="BF67" t="s">
        <v>287</v>
      </c>
      <c r="BG67">
        <v>1</v>
      </c>
      <c r="BH67" t="s">
        <v>290</v>
      </c>
      <c r="BI67" t="s">
        <v>285</v>
      </c>
    </row>
    <row r="68" spans="1:61" hidden="1" outlineLevel="1" x14ac:dyDescent="0.3">
      <c r="A68" s="10" t="s">
        <v>292</v>
      </c>
      <c r="B68" s="10"/>
      <c r="C68" s="10"/>
      <c r="D68" s="10"/>
      <c r="E68" t="s">
        <v>268</v>
      </c>
      <c r="F68" t="s">
        <v>401</v>
      </c>
      <c r="G68" t="s">
        <v>406</v>
      </c>
      <c r="H68" t="s">
        <v>409</v>
      </c>
      <c r="I68" s="40" t="s">
        <v>310</v>
      </c>
      <c r="J68" s="10" t="s">
        <v>310</v>
      </c>
      <c r="K68" t="s">
        <v>303</v>
      </c>
      <c r="L68" s="4">
        <v>0</v>
      </c>
      <c r="M68">
        <v>1</v>
      </c>
      <c r="N68" s="11" t="s">
        <v>294</v>
      </c>
      <c r="O68">
        <v>0</v>
      </c>
      <c r="P68" s="11" t="s">
        <v>8</v>
      </c>
      <c r="Q68" t="s">
        <v>8</v>
      </c>
      <c r="R68" s="11" t="s">
        <v>8</v>
      </c>
      <c r="S68" t="s">
        <v>8</v>
      </c>
      <c r="T68" s="11" t="s">
        <v>8</v>
      </c>
      <c r="U68" t="s">
        <v>8</v>
      </c>
      <c r="V68" s="11" t="s">
        <v>8</v>
      </c>
      <c r="W68" s="11" t="s">
        <v>8</v>
      </c>
      <c r="X68" s="20">
        <v>0</v>
      </c>
      <c r="Y68">
        <v>1</v>
      </c>
      <c r="Z68">
        <v>5</v>
      </c>
      <c r="AA68">
        <v>1</v>
      </c>
      <c r="AB68">
        <v>1</v>
      </c>
      <c r="AC68">
        <v>6</v>
      </c>
      <c r="AD68">
        <v>27</v>
      </c>
      <c r="AF68">
        <v>1</v>
      </c>
      <c r="AG68">
        <v>16</v>
      </c>
      <c r="AH68" t="s">
        <v>94</v>
      </c>
      <c r="AI68">
        <v>1</v>
      </c>
      <c r="AJ68">
        <v>8</v>
      </c>
      <c r="AK68" s="8" t="s">
        <v>96</v>
      </c>
      <c r="AL68" t="s">
        <v>8</v>
      </c>
      <c r="AM68" t="s">
        <v>8</v>
      </c>
      <c r="AN68" t="s">
        <v>8</v>
      </c>
      <c r="AO68" t="s">
        <v>278</v>
      </c>
      <c r="AP68" s="8" t="s">
        <v>105</v>
      </c>
      <c r="AQ68">
        <v>125</v>
      </c>
      <c r="AR68">
        <v>1169</v>
      </c>
      <c r="AS68" s="17">
        <v>414</v>
      </c>
      <c r="AT68">
        <v>80</v>
      </c>
      <c r="AU68">
        <v>600</v>
      </c>
      <c r="AV68">
        <v>224</v>
      </c>
      <c r="AW68" s="17" t="s">
        <v>8</v>
      </c>
      <c r="AX68">
        <v>40</v>
      </c>
      <c r="AY68">
        <v>560</v>
      </c>
      <c r="AZ68">
        <v>176</v>
      </c>
      <c r="BA68" s="17" t="s">
        <v>8</v>
      </c>
      <c r="BB68">
        <f t="shared" si="10"/>
        <v>40</v>
      </c>
      <c r="BC68">
        <f t="shared" si="11"/>
        <v>40</v>
      </c>
      <c r="BD68" s="8">
        <f t="shared" si="12"/>
        <v>48</v>
      </c>
      <c r="BE68" t="s">
        <v>295</v>
      </c>
      <c r="BF68" t="s">
        <v>295</v>
      </c>
      <c r="BG68">
        <v>1</v>
      </c>
      <c r="BH68" s="11" t="s">
        <v>296</v>
      </c>
      <c r="BI68" t="s">
        <v>285</v>
      </c>
    </row>
    <row r="69" spans="1:61" hidden="1" outlineLevel="1" x14ac:dyDescent="0.3">
      <c r="A69" s="10" t="s">
        <v>293</v>
      </c>
      <c r="B69" s="10"/>
      <c r="C69" s="10"/>
      <c r="D69" s="10"/>
      <c r="E69" t="s">
        <v>268</v>
      </c>
      <c r="F69" t="s">
        <v>401</v>
      </c>
      <c r="G69" t="s">
        <v>406</v>
      </c>
      <c r="H69" t="s">
        <v>409</v>
      </c>
      <c r="I69" s="40" t="s">
        <v>312</v>
      </c>
      <c r="J69" s="10" t="s">
        <v>311</v>
      </c>
      <c r="K69" t="s">
        <v>315</v>
      </c>
      <c r="L69" s="4">
        <v>0</v>
      </c>
      <c r="M69">
        <v>1</v>
      </c>
      <c r="N69" s="11" t="s">
        <v>294</v>
      </c>
      <c r="O69">
        <v>0</v>
      </c>
      <c r="P69" t="s">
        <v>8</v>
      </c>
      <c r="Q69" s="10" t="s">
        <v>8</v>
      </c>
      <c r="R69" t="s">
        <v>8</v>
      </c>
      <c r="S69" s="10" t="s">
        <v>8</v>
      </c>
      <c r="T69" t="s">
        <v>8</v>
      </c>
      <c r="U69" s="10" t="s">
        <v>8</v>
      </c>
      <c r="V69" t="s">
        <v>8</v>
      </c>
      <c r="W69" s="10" t="s">
        <v>8</v>
      </c>
      <c r="X69" s="17">
        <v>0</v>
      </c>
      <c r="Y69">
        <v>1</v>
      </c>
      <c r="Z69">
        <v>5</v>
      </c>
      <c r="AA69">
        <v>1</v>
      </c>
      <c r="AB69">
        <v>1</v>
      </c>
      <c r="AC69">
        <v>6</v>
      </c>
      <c r="AD69">
        <v>27</v>
      </c>
      <c r="AF69">
        <v>1</v>
      </c>
      <c r="AG69">
        <v>16</v>
      </c>
      <c r="AH69" t="s">
        <v>94</v>
      </c>
      <c r="AI69">
        <v>1</v>
      </c>
      <c r="AJ69">
        <v>8</v>
      </c>
      <c r="AK69" s="8" t="s">
        <v>96</v>
      </c>
      <c r="AL69" t="s">
        <v>8</v>
      </c>
      <c r="AM69" s="10" t="s">
        <v>8</v>
      </c>
      <c r="AN69" t="s">
        <v>8</v>
      </c>
      <c r="AO69" t="s">
        <v>278</v>
      </c>
      <c r="AP69" s="8" t="s">
        <v>105</v>
      </c>
      <c r="AQ69">
        <v>125</v>
      </c>
      <c r="AR69">
        <v>1169</v>
      </c>
      <c r="AS69" s="17">
        <v>414</v>
      </c>
      <c r="AT69">
        <v>80</v>
      </c>
      <c r="AU69">
        <v>600</v>
      </c>
      <c r="AV69">
        <v>224</v>
      </c>
      <c r="AW69" s="47" t="s">
        <v>8</v>
      </c>
      <c r="AX69">
        <v>32</v>
      </c>
      <c r="AY69">
        <v>288</v>
      </c>
      <c r="AZ69">
        <v>96</v>
      </c>
      <c r="BA69" s="47" t="s">
        <v>8</v>
      </c>
      <c r="BB69">
        <f t="shared" si="10"/>
        <v>48</v>
      </c>
      <c r="BC69">
        <f t="shared" si="11"/>
        <v>312</v>
      </c>
      <c r="BD69" s="8">
        <f t="shared" si="12"/>
        <v>128</v>
      </c>
      <c r="BE69" t="s">
        <v>297</v>
      </c>
      <c r="BF69" t="s">
        <v>300</v>
      </c>
      <c r="BG69">
        <v>1</v>
      </c>
      <c r="BH69" t="s">
        <v>296</v>
      </c>
      <c r="BI69" t="s">
        <v>285</v>
      </c>
    </row>
    <row r="70" spans="1:61" hidden="1" outlineLevel="1" x14ac:dyDescent="0.3">
      <c r="A70" s="10" t="s">
        <v>298</v>
      </c>
      <c r="B70" s="10"/>
      <c r="C70" s="10"/>
      <c r="D70" s="10"/>
      <c r="E70" t="s">
        <v>268</v>
      </c>
      <c r="F70" t="s">
        <v>401</v>
      </c>
      <c r="G70" t="s">
        <v>406</v>
      </c>
      <c r="H70" t="s">
        <v>409</v>
      </c>
      <c r="I70" s="40" t="s">
        <v>312</v>
      </c>
      <c r="J70" s="10" t="s">
        <v>311</v>
      </c>
      <c r="K70" t="s">
        <v>315</v>
      </c>
      <c r="L70" s="4">
        <v>0</v>
      </c>
      <c r="M70">
        <v>1</v>
      </c>
      <c r="N70" s="11" t="s">
        <v>294</v>
      </c>
      <c r="O70">
        <v>0</v>
      </c>
      <c r="P70" t="s">
        <v>8</v>
      </c>
      <c r="Q70" s="10" t="s">
        <v>8</v>
      </c>
      <c r="R70" t="s">
        <v>8</v>
      </c>
      <c r="S70" s="10" t="s">
        <v>8</v>
      </c>
      <c r="T70" t="s">
        <v>8</v>
      </c>
      <c r="U70" s="10" t="s">
        <v>8</v>
      </c>
      <c r="V70" t="s">
        <v>8</v>
      </c>
      <c r="W70" s="10" t="s">
        <v>8</v>
      </c>
      <c r="X70" s="17">
        <v>0</v>
      </c>
      <c r="Y70">
        <v>1</v>
      </c>
      <c r="Z70">
        <v>5</v>
      </c>
      <c r="AA70">
        <v>1</v>
      </c>
      <c r="AB70">
        <v>1</v>
      </c>
      <c r="AC70">
        <v>6</v>
      </c>
      <c r="AD70">
        <v>48</v>
      </c>
      <c r="AF70">
        <v>1</v>
      </c>
      <c r="AG70">
        <v>16</v>
      </c>
      <c r="AH70" t="s">
        <v>94</v>
      </c>
      <c r="AI70">
        <v>1</v>
      </c>
      <c r="AJ70">
        <v>8</v>
      </c>
      <c r="AK70" s="8" t="s">
        <v>96</v>
      </c>
      <c r="AL70" t="s">
        <v>8</v>
      </c>
      <c r="AM70" s="10" t="s">
        <v>8</v>
      </c>
      <c r="AN70" t="s">
        <v>8</v>
      </c>
      <c r="AO70" t="s">
        <v>278</v>
      </c>
      <c r="AP70" s="8" t="s">
        <v>105</v>
      </c>
      <c r="AQ70">
        <v>125</v>
      </c>
      <c r="AR70">
        <v>1169</v>
      </c>
      <c r="AS70" s="17">
        <v>414</v>
      </c>
      <c r="AT70">
        <v>80</v>
      </c>
      <c r="AU70">
        <v>600</v>
      </c>
      <c r="AV70">
        <v>224</v>
      </c>
      <c r="AW70" s="47" t="s">
        <v>8</v>
      </c>
      <c r="AX70">
        <f xml:space="preserve"> _xlfn.FLOOR.MATH((AQ70 - AT70) / 2)</f>
        <v>22</v>
      </c>
      <c r="AY70">
        <f xml:space="preserve"> _xlfn.FLOOR.MATH((AR70 - AU70) / 2)</f>
        <v>284</v>
      </c>
      <c r="AZ70">
        <f xml:space="preserve"> _xlfn.FLOOR.MATH((AS70 - AV70) / 2)</f>
        <v>95</v>
      </c>
      <c r="BA70" s="47" t="s">
        <v>8</v>
      </c>
      <c r="BB70">
        <f t="shared" si="10"/>
        <v>58</v>
      </c>
      <c r="BC70">
        <f t="shared" si="11"/>
        <v>316</v>
      </c>
      <c r="BD70" s="8">
        <f t="shared" si="12"/>
        <v>129</v>
      </c>
      <c r="BE70" t="s">
        <v>297</v>
      </c>
      <c r="BF70" t="s">
        <v>160</v>
      </c>
      <c r="BG70">
        <v>1</v>
      </c>
      <c r="BH70" t="s">
        <v>296</v>
      </c>
      <c r="BI70" t="s">
        <v>285</v>
      </c>
    </row>
    <row r="71" spans="1:61" hidden="1" outlineLevel="1" x14ac:dyDescent="0.3">
      <c r="A71" s="10" t="s">
        <v>299</v>
      </c>
      <c r="B71" s="10"/>
      <c r="C71" s="10"/>
      <c r="D71" s="10"/>
      <c r="E71" t="s">
        <v>268</v>
      </c>
      <c r="F71" t="s">
        <v>401</v>
      </c>
      <c r="G71" t="s">
        <v>406</v>
      </c>
      <c r="H71" t="s">
        <v>409</v>
      </c>
      <c r="I71" s="40" t="s">
        <v>313</v>
      </c>
      <c r="J71" s="10" t="s">
        <v>314</v>
      </c>
      <c r="K71" t="s">
        <v>316</v>
      </c>
      <c r="L71" s="4">
        <v>0</v>
      </c>
      <c r="M71">
        <v>1</v>
      </c>
      <c r="N71" s="11" t="s">
        <v>294</v>
      </c>
      <c r="O71">
        <v>0</v>
      </c>
      <c r="P71" t="s">
        <v>8</v>
      </c>
      <c r="Q71" s="10" t="s">
        <v>8</v>
      </c>
      <c r="R71" t="s">
        <v>8</v>
      </c>
      <c r="S71" s="10" t="s">
        <v>8</v>
      </c>
      <c r="T71" t="s">
        <v>8</v>
      </c>
      <c r="U71" s="10" t="s">
        <v>8</v>
      </c>
      <c r="V71" t="s">
        <v>8</v>
      </c>
      <c r="W71" s="10" t="s">
        <v>8</v>
      </c>
      <c r="X71" s="17">
        <v>0</v>
      </c>
      <c r="Y71">
        <v>1</v>
      </c>
      <c r="Z71">
        <v>5</v>
      </c>
      <c r="AA71">
        <v>1</v>
      </c>
      <c r="AB71">
        <v>1</v>
      </c>
      <c r="AC71">
        <v>6</v>
      </c>
      <c r="AD71">
        <v>64</v>
      </c>
      <c r="AF71">
        <v>1</v>
      </c>
      <c r="AG71">
        <v>16</v>
      </c>
      <c r="AH71" t="s">
        <v>94</v>
      </c>
      <c r="AI71">
        <v>1</v>
      </c>
      <c r="AJ71">
        <v>8</v>
      </c>
      <c r="AK71" s="8" t="s">
        <v>96</v>
      </c>
      <c r="AL71" t="s">
        <v>8</v>
      </c>
      <c r="AM71" s="10" t="s">
        <v>8</v>
      </c>
      <c r="AN71" t="s">
        <v>8</v>
      </c>
      <c r="AO71" t="s">
        <v>278</v>
      </c>
      <c r="AP71" s="8" t="s">
        <v>105</v>
      </c>
      <c r="AQ71">
        <v>125</v>
      </c>
      <c r="AR71">
        <v>1169</v>
      </c>
      <c r="AS71" s="17">
        <v>414</v>
      </c>
      <c r="AT71">
        <v>80</v>
      </c>
      <c r="AU71">
        <v>600</v>
      </c>
      <c r="AV71">
        <v>224</v>
      </c>
      <c r="AW71" s="47" t="s">
        <v>8</v>
      </c>
      <c r="AX71">
        <v>16</v>
      </c>
      <c r="AY71">
        <v>272</v>
      </c>
      <c r="AZ71">
        <v>80</v>
      </c>
      <c r="BA71" s="47" t="s">
        <v>8</v>
      </c>
      <c r="BB71">
        <f t="shared" si="10"/>
        <v>64</v>
      </c>
      <c r="BC71">
        <f t="shared" si="11"/>
        <v>328</v>
      </c>
      <c r="BD71" s="8">
        <f t="shared" si="12"/>
        <v>144</v>
      </c>
      <c r="BE71" t="s">
        <v>297</v>
      </c>
      <c r="BF71" t="s">
        <v>301</v>
      </c>
      <c r="BG71">
        <v>1</v>
      </c>
      <c r="BH71" t="s">
        <v>296</v>
      </c>
      <c r="BI71" t="s">
        <v>285</v>
      </c>
    </row>
    <row r="72" spans="1:61" hidden="1" outlineLevel="1" x14ac:dyDescent="0.3">
      <c r="A72" s="10" t="s">
        <v>302</v>
      </c>
      <c r="B72" s="10"/>
      <c r="C72" s="10"/>
      <c r="D72" s="10"/>
      <c r="E72" t="s">
        <v>268</v>
      </c>
      <c r="F72" t="s">
        <v>401</v>
      </c>
      <c r="G72" t="s">
        <v>406</v>
      </c>
      <c r="H72" t="s">
        <v>409</v>
      </c>
      <c r="I72" s="40" t="s">
        <v>312</v>
      </c>
      <c r="J72" s="10" t="s">
        <v>320</v>
      </c>
      <c r="K72" t="s">
        <v>315</v>
      </c>
      <c r="L72" s="4">
        <v>0</v>
      </c>
      <c r="M72">
        <v>1</v>
      </c>
      <c r="N72" s="11" t="s">
        <v>294</v>
      </c>
      <c r="O72">
        <v>0</v>
      </c>
      <c r="P72" t="s">
        <v>8</v>
      </c>
      <c r="Q72" s="10" t="s">
        <v>8</v>
      </c>
      <c r="R72" t="s">
        <v>8</v>
      </c>
      <c r="S72" s="10" t="s">
        <v>8</v>
      </c>
      <c r="T72" t="s">
        <v>8</v>
      </c>
      <c r="U72" s="10" t="s">
        <v>8</v>
      </c>
      <c r="V72" t="s">
        <v>8</v>
      </c>
      <c r="W72" s="10" t="s">
        <v>8</v>
      </c>
      <c r="X72" s="17">
        <v>0</v>
      </c>
      <c r="Y72">
        <v>1</v>
      </c>
      <c r="Z72">
        <v>5</v>
      </c>
      <c r="AA72">
        <v>1</v>
      </c>
      <c r="AB72">
        <v>1</v>
      </c>
      <c r="AC72">
        <v>6</v>
      </c>
      <c r="AD72" t="s">
        <v>8</v>
      </c>
      <c r="AF72">
        <v>1</v>
      </c>
      <c r="AG72">
        <v>16</v>
      </c>
      <c r="AH72" t="s">
        <v>94</v>
      </c>
      <c r="AI72">
        <v>1</v>
      </c>
      <c r="AJ72">
        <v>8</v>
      </c>
      <c r="AK72" s="8" t="s">
        <v>96</v>
      </c>
      <c r="AL72" t="s">
        <v>8</v>
      </c>
      <c r="AM72" s="10" t="s">
        <v>8</v>
      </c>
      <c r="AN72" t="s">
        <v>8</v>
      </c>
      <c r="AO72" t="s">
        <v>278</v>
      </c>
      <c r="AP72" s="8" t="s">
        <v>105</v>
      </c>
      <c r="AQ72">
        <v>125</v>
      </c>
      <c r="AR72">
        <v>1169</v>
      </c>
      <c r="AS72" s="17">
        <v>414</v>
      </c>
      <c r="AT72">
        <v>96</v>
      </c>
      <c r="AU72">
        <v>784</v>
      </c>
      <c r="AV72">
        <v>384</v>
      </c>
      <c r="AW72" s="47" t="s">
        <v>8</v>
      </c>
      <c r="AX72">
        <v>0</v>
      </c>
      <c r="AY72">
        <v>0</v>
      </c>
      <c r="AZ72">
        <v>0</v>
      </c>
      <c r="BA72" s="47" t="s">
        <v>8</v>
      </c>
      <c r="BB72">
        <f t="shared" si="10"/>
        <v>96</v>
      </c>
      <c r="BC72">
        <f t="shared" si="11"/>
        <v>784</v>
      </c>
      <c r="BD72" s="8">
        <f t="shared" si="12"/>
        <v>384</v>
      </c>
      <c r="BE72" t="s">
        <v>286</v>
      </c>
      <c r="BF72" t="s">
        <v>304</v>
      </c>
      <c r="BG72">
        <v>1</v>
      </c>
      <c r="BH72" t="s">
        <v>308</v>
      </c>
      <c r="BI72" t="s">
        <v>317</v>
      </c>
    </row>
    <row r="73" spans="1:61" hidden="1" outlineLevel="1" x14ac:dyDescent="0.3">
      <c r="A73" s="10" t="s">
        <v>321</v>
      </c>
      <c r="B73" s="10"/>
      <c r="C73" s="10"/>
      <c r="D73" s="10"/>
      <c r="E73" t="s">
        <v>268</v>
      </c>
      <c r="F73" t="s">
        <v>401</v>
      </c>
      <c r="G73" t="s">
        <v>406</v>
      </c>
      <c r="H73" t="s">
        <v>409</v>
      </c>
      <c r="I73" s="40" t="s">
        <v>310</v>
      </c>
      <c r="J73" s="10" t="s">
        <v>310</v>
      </c>
      <c r="K73" t="s">
        <v>324</v>
      </c>
      <c r="L73" s="4">
        <v>0</v>
      </c>
      <c r="M73">
        <v>1</v>
      </c>
      <c r="N73" s="11" t="s">
        <v>294</v>
      </c>
      <c r="O73">
        <v>0</v>
      </c>
      <c r="P73" t="s">
        <v>8</v>
      </c>
      <c r="Q73" s="10" t="s">
        <v>8</v>
      </c>
      <c r="R73" t="s">
        <v>8</v>
      </c>
      <c r="S73" s="10" t="s">
        <v>8</v>
      </c>
      <c r="T73" t="s">
        <v>8</v>
      </c>
      <c r="U73" s="10" t="s">
        <v>8</v>
      </c>
      <c r="V73" t="s">
        <v>8</v>
      </c>
      <c r="W73" s="10" t="s">
        <v>8</v>
      </c>
      <c r="X73" s="17">
        <v>0</v>
      </c>
      <c r="Y73">
        <v>1</v>
      </c>
      <c r="Z73">
        <v>5</v>
      </c>
      <c r="AA73">
        <v>1</v>
      </c>
      <c r="AB73">
        <v>1</v>
      </c>
      <c r="AC73">
        <v>6</v>
      </c>
      <c r="AD73">
        <v>700</v>
      </c>
      <c r="AF73">
        <v>1</v>
      </c>
      <c r="AG73">
        <v>16</v>
      </c>
      <c r="AH73" t="s">
        <v>94</v>
      </c>
      <c r="AI73">
        <v>1</v>
      </c>
      <c r="AJ73">
        <v>8</v>
      </c>
      <c r="AK73" s="8" t="s">
        <v>96</v>
      </c>
      <c r="AL73" t="s">
        <v>8</v>
      </c>
      <c r="AM73" s="10" t="s">
        <v>8</v>
      </c>
      <c r="AN73" t="s">
        <v>8</v>
      </c>
      <c r="AO73" t="s">
        <v>278</v>
      </c>
      <c r="AP73" s="8" t="s">
        <v>105</v>
      </c>
      <c r="AQ73">
        <v>125</v>
      </c>
      <c r="AR73">
        <v>1169</v>
      </c>
      <c r="AS73" s="17">
        <v>414</v>
      </c>
      <c r="AT73">
        <f>AT64-(AX73*2)</f>
        <v>64</v>
      </c>
      <c r="AU73">
        <f>AU64-(AY73*2)</f>
        <v>752</v>
      </c>
      <c r="AV73">
        <f>AV64-(AZ73*2)</f>
        <v>352</v>
      </c>
      <c r="AW73" s="47" t="s">
        <v>8</v>
      </c>
      <c r="AX73">
        <v>16</v>
      </c>
      <c r="AY73">
        <v>16</v>
      </c>
      <c r="AZ73">
        <v>16</v>
      </c>
      <c r="BA73" s="47" t="s">
        <v>8</v>
      </c>
      <c r="BB73">
        <f t="shared" si="10"/>
        <v>48</v>
      </c>
      <c r="BC73">
        <f t="shared" si="11"/>
        <v>736</v>
      </c>
      <c r="BD73" s="8">
        <f t="shared" si="12"/>
        <v>336</v>
      </c>
      <c r="BE73" t="s">
        <v>318</v>
      </c>
      <c r="BF73" t="s">
        <v>319</v>
      </c>
      <c r="BG73">
        <v>1</v>
      </c>
      <c r="BH73" t="s">
        <v>322</v>
      </c>
      <c r="BI73" t="s">
        <v>285</v>
      </c>
    </row>
    <row r="74" spans="1:61" s="3" customFormat="1" hidden="1" outlineLevel="1" x14ac:dyDescent="0.3">
      <c r="A74" s="15" t="s">
        <v>323</v>
      </c>
      <c r="B74" s="15"/>
      <c r="C74" s="15"/>
      <c r="D74" s="15"/>
      <c r="E74" s="3" t="s">
        <v>268</v>
      </c>
      <c r="F74" s="3" t="s">
        <v>401</v>
      </c>
      <c r="G74" s="3" t="s">
        <v>406</v>
      </c>
      <c r="H74" s="3" t="s">
        <v>409</v>
      </c>
      <c r="I74" s="41" t="s">
        <v>310</v>
      </c>
      <c r="J74" s="15" t="s">
        <v>310</v>
      </c>
      <c r="K74" s="3" t="s">
        <v>329</v>
      </c>
      <c r="L74" s="5">
        <v>0</v>
      </c>
      <c r="M74" s="3">
        <v>1</v>
      </c>
      <c r="N74" s="12" t="s">
        <v>294</v>
      </c>
      <c r="O74" s="3">
        <v>0</v>
      </c>
      <c r="P74" s="3" t="s">
        <v>8</v>
      </c>
      <c r="Q74" s="15" t="s">
        <v>8</v>
      </c>
      <c r="R74" s="3" t="s">
        <v>8</v>
      </c>
      <c r="S74" s="15" t="s">
        <v>8</v>
      </c>
      <c r="T74" s="3" t="s">
        <v>8</v>
      </c>
      <c r="U74" s="15" t="s">
        <v>8</v>
      </c>
      <c r="V74" s="3" t="s">
        <v>8</v>
      </c>
      <c r="W74" s="15" t="s">
        <v>8</v>
      </c>
      <c r="X74" s="19">
        <v>0</v>
      </c>
      <c r="Y74" s="3">
        <v>1</v>
      </c>
      <c r="Z74" s="3">
        <v>5</v>
      </c>
      <c r="AA74" s="3">
        <v>1</v>
      </c>
      <c r="AB74" s="3">
        <v>1</v>
      </c>
      <c r="AC74" s="3">
        <v>6</v>
      </c>
      <c r="AD74" s="3">
        <v>8</v>
      </c>
      <c r="AF74" s="3">
        <v>1</v>
      </c>
      <c r="AG74" s="3">
        <v>16</v>
      </c>
      <c r="AH74" s="3" t="s">
        <v>94</v>
      </c>
      <c r="AI74" s="3">
        <v>1</v>
      </c>
      <c r="AJ74" s="3">
        <v>8</v>
      </c>
      <c r="AK74" s="23" t="s">
        <v>96</v>
      </c>
      <c r="AL74" s="3" t="s">
        <v>8</v>
      </c>
      <c r="AM74" s="15" t="s">
        <v>8</v>
      </c>
      <c r="AN74" s="3" t="s">
        <v>8</v>
      </c>
      <c r="AO74" s="3" t="s">
        <v>278</v>
      </c>
      <c r="AP74" s="23" t="s">
        <v>105</v>
      </c>
      <c r="AQ74" s="3">
        <v>125</v>
      </c>
      <c r="AR74" s="3">
        <v>1169</v>
      </c>
      <c r="AS74" s="19">
        <v>414</v>
      </c>
      <c r="AT74" s="3">
        <v>80</v>
      </c>
      <c r="AU74" s="3">
        <v>752</v>
      </c>
      <c r="AV74" s="3">
        <v>256</v>
      </c>
      <c r="AW74" s="48" t="s">
        <v>8</v>
      </c>
      <c r="AX74" s="3">
        <v>45</v>
      </c>
      <c r="AY74" s="3">
        <v>417</v>
      </c>
      <c r="AZ74" s="3">
        <v>158</v>
      </c>
      <c r="BA74" s="48" t="s">
        <v>8</v>
      </c>
      <c r="BB74" s="3">
        <f t="shared" si="10"/>
        <v>35</v>
      </c>
      <c r="BC74" s="3">
        <f t="shared" si="11"/>
        <v>335</v>
      </c>
      <c r="BD74" s="23">
        <f t="shared" si="12"/>
        <v>98</v>
      </c>
      <c r="BE74" s="3" t="s">
        <v>326</v>
      </c>
      <c r="BF74" s="3" t="s">
        <v>327</v>
      </c>
      <c r="BG74" s="3">
        <v>1</v>
      </c>
      <c r="BH74" s="3" t="s">
        <v>328</v>
      </c>
      <c r="BI74" s="3" t="s">
        <v>285</v>
      </c>
    </row>
    <row r="75" spans="1:61" hidden="1" outlineLevel="1" x14ac:dyDescent="0.3">
      <c r="A75" s="10" t="s">
        <v>331</v>
      </c>
      <c r="B75" s="10"/>
      <c r="C75" s="10"/>
      <c r="D75" s="10"/>
      <c r="E75" t="s">
        <v>341</v>
      </c>
      <c r="F75" t="s">
        <v>401</v>
      </c>
      <c r="G75" t="s">
        <v>406</v>
      </c>
      <c r="H75" t="s">
        <v>409</v>
      </c>
      <c r="I75" s="40" t="s">
        <v>332</v>
      </c>
      <c r="J75" s="10" t="s">
        <v>333</v>
      </c>
      <c r="K75" s="10" t="s">
        <v>344</v>
      </c>
      <c r="L75" s="4">
        <v>0</v>
      </c>
      <c r="M75" s="10">
        <v>1</v>
      </c>
      <c r="N75" t="s">
        <v>342</v>
      </c>
      <c r="O75">
        <v>0</v>
      </c>
      <c r="P75" t="s">
        <v>8</v>
      </c>
      <c r="Q75" t="s">
        <v>8</v>
      </c>
      <c r="R75" t="s">
        <v>8</v>
      </c>
      <c r="S75" t="s">
        <v>8</v>
      </c>
      <c r="T75" t="s">
        <v>8</v>
      </c>
      <c r="U75" t="s">
        <v>8</v>
      </c>
      <c r="V75" t="s">
        <v>8</v>
      </c>
      <c r="W75" t="s">
        <v>8</v>
      </c>
      <c r="X75" s="17">
        <v>0</v>
      </c>
      <c r="Y75" t="s">
        <v>340</v>
      </c>
      <c r="Z75" t="s">
        <v>8</v>
      </c>
      <c r="AA75" t="s">
        <v>8</v>
      </c>
      <c r="AB75">
        <v>4</v>
      </c>
      <c r="AC75" t="s">
        <v>8</v>
      </c>
      <c r="AD75" t="s">
        <v>8</v>
      </c>
      <c r="AF75" t="s">
        <v>340</v>
      </c>
      <c r="AG75" t="s">
        <v>339</v>
      </c>
      <c r="AH75" t="s">
        <v>339</v>
      </c>
      <c r="AI75" t="s">
        <v>339</v>
      </c>
      <c r="AJ75" t="s">
        <v>339</v>
      </c>
      <c r="AK75" s="8" t="s">
        <v>339</v>
      </c>
      <c r="AL75" t="s">
        <v>8</v>
      </c>
      <c r="AM75" t="s">
        <v>8</v>
      </c>
      <c r="AN75" t="s">
        <v>8</v>
      </c>
      <c r="AO75" t="s">
        <v>8</v>
      </c>
      <c r="AQ75" t="s">
        <v>339</v>
      </c>
      <c r="AR75" t="s">
        <v>339</v>
      </c>
      <c r="AS75" s="17" t="s">
        <v>339</v>
      </c>
      <c r="AT75">
        <v>80</v>
      </c>
      <c r="AU75">
        <v>170</v>
      </c>
      <c r="AV75">
        <v>170</v>
      </c>
      <c r="AW75" s="17" t="s">
        <v>8</v>
      </c>
      <c r="AX75">
        <v>40</v>
      </c>
      <c r="AY75">
        <v>90</v>
      </c>
      <c r="AZ75">
        <v>90</v>
      </c>
      <c r="BA75" s="17" t="s">
        <v>8</v>
      </c>
      <c r="BB75">
        <f t="shared" si="10"/>
        <v>40</v>
      </c>
      <c r="BC75">
        <f t="shared" si="11"/>
        <v>80</v>
      </c>
      <c r="BD75" s="8">
        <f t="shared" si="12"/>
        <v>80</v>
      </c>
      <c r="BE75" t="s">
        <v>338</v>
      </c>
      <c r="BF75" t="s">
        <v>337</v>
      </c>
      <c r="BG75">
        <v>1</v>
      </c>
      <c r="BH75" t="s">
        <v>336</v>
      </c>
      <c r="BI75" t="s">
        <v>335</v>
      </c>
    </row>
    <row r="76" spans="1:61" hidden="1" outlineLevel="1" x14ac:dyDescent="0.3">
      <c r="A76" s="10" t="s">
        <v>334</v>
      </c>
      <c r="B76" s="10"/>
      <c r="C76" s="10"/>
      <c r="D76" s="10"/>
      <c r="E76" t="s">
        <v>341</v>
      </c>
      <c r="F76" t="s">
        <v>401</v>
      </c>
      <c r="G76" t="s">
        <v>406</v>
      </c>
      <c r="H76" t="s">
        <v>409</v>
      </c>
      <c r="I76" s="40" t="s">
        <v>343</v>
      </c>
      <c r="J76" s="10" t="s">
        <v>333</v>
      </c>
      <c r="K76" s="10" t="s">
        <v>345</v>
      </c>
      <c r="L76" s="4">
        <v>0</v>
      </c>
      <c r="M76" s="10">
        <v>1</v>
      </c>
      <c r="N76" t="s">
        <v>397</v>
      </c>
      <c r="O76">
        <v>0</v>
      </c>
      <c r="P76" t="s">
        <v>8</v>
      </c>
      <c r="Q76" t="s">
        <v>8</v>
      </c>
      <c r="R76" t="s">
        <v>8</v>
      </c>
      <c r="S76" t="s">
        <v>8</v>
      </c>
      <c r="T76" t="s">
        <v>8</v>
      </c>
      <c r="U76" t="s">
        <v>8</v>
      </c>
      <c r="V76" t="s">
        <v>8</v>
      </c>
      <c r="W76" t="s">
        <v>8</v>
      </c>
      <c r="X76" s="17">
        <v>0</v>
      </c>
      <c r="Y76" t="s">
        <v>340</v>
      </c>
      <c r="Z76" t="s">
        <v>8</v>
      </c>
      <c r="AA76" t="s">
        <v>8</v>
      </c>
      <c r="AB76">
        <v>4</v>
      </c>
      <c r="AC76" t="s">
        <v>8</v>
      </c>
      <c r="AD76" t="s">
        <v>8</v>
      </c>
      <c r="AF76" t="s">
        <v>340</v>
      </c>
      <c r="AG76" t="s">
        <v>339</v>
      </c>
      <c r="AH76" t="s">
        <v>339</v>
      </c>
      <c r="AI76" t="s">
        <v>339</v>
      </c>
      <c r="AJ76" t="s">
        <v>339</v>
      </c>
      <c r="AK76" s="8" t="s">
        <v>339</v>
      </c>
      <c r="AL76" t="s">
        <v>8</v>
      </c>
      <c r="AM76" t="s">
        <v>8</v>
      </c>
      <c r="AN76" t="s">
        <v>8</v>
      </c>
      <c r="AO76" t="s">
        <v>8</v>
      </c>
      <c r="AQ76" t="s">
        <v>339</v>
      </c>
      <c r="AR76" t="s">
        <v>339</v>
      </c>
      <c r="AS76" s="17" t="s">
        <v>339</v>
      </c>
      <c r="AT76">
        <v>80</v>
      </c>
      <c r="AU76">
        <v>170</v>
      </c>
      <c r="AV76">
        <v>170</v>
      </c>
      <c r="AW76" s="17" t="s">
        <v>8</v>
      </c>
      <c r="AX76">
        <v>40</v>
      </c>
      <c r="AY76">
        <v>90</v>
      </c>
      <c r="AZ76">
        <v>90</v>
      </c>
      <c r="BA76" s="17" t="s">
        <v>8</v>
      </c>
      <c r="BB76">
        <f t="shared" si="10"/>
        <v>40</v>
      </c>
      <c r="BC76">
        <f t="shared" si="11"/>
        <v>80</v>
      </c>
      <c r="BD76" s="8">
        <f t="shared" si="12"/>
        <v>80</v>
      </c>
      <c r="BE76" t="s">
        <v>338</v>
      </c>
      <c r="BF76" t="s">
        <v>337</v>
      </c>
      <c r="BG76">
        <v>1</v>
      </c>
      <c r="BH76" t="s">
        <v>347</v>
      </c>
      <c r="BI76" t="s">
        <v>346</v>
      </c>
    </row>
    <row r="77" spans="1:61" hidden="1" outlineLevel="1" x14ac:dyDescent="0.3">
      <c r="A77" s="10" t="s">
        <v>350</v>
      </c>
      <c r="B77" s="10"/>
      <c r="C77" s="10"/>
      <c r="D77" s="10"/>
      <c r="BH77" t="s">
        <v>348</v>
      </c>
    </row>
    <row r="78" spans="1:61" hidden="1" outlineLevel="1" x14ac:dyDescent="0.3">
      <c r="A78" s="10" t="s">
        <v>350</v>
      </c>
      <c r="B78" s="10"/>
      <c r="C78" s="10"/>
      <c r="D78" s="10"/>
      <c r="BH78" t="s">
        <v>349</v>
      </c>
    </row>
    <row r="79" spans="1:61" hidden="1" outlineLevel="1" x14ac:dyDescent="0.3">
      <c r="A79" s="10" t="s">
        <v>351</v>
      </c>
      <c r="B79" s="10"/>
      <c r="C79" s="10"/>
      <c r="D79" s="10"/>
      <c r="E79" t="s">
        <v>341</v>
      </c>
      <c r="F79" t="s">
        <v>400</v>
      </c>
      <c r="G79" t="s">
        <v>406</v>
      </c>
      <c r="H79" t="s">
        <v>409</v>
      </c>
      <c r="I79" s="40" t="s">
        <v>352</v>
      </c>
      <c r="J79" s="10" t="s">
        <v>353</v>
      </c>
      <c r="K79" t="s">
        <v>316</v>
      </c>
      <c r="L79" s="4">
        <v>0</v>
      </c>
      <c r="M79" s="10">
        <v>1</v>
      </c>
      <c r="N79" s="11" t="s">
        <v>294</v>
      </c>
      <c r="O79">
        <v>0</v>
      </c>
      <c r="P79" t="s">
        <v>8</v>
      </c>
      <c r="Q79" s="10" t="s">
        <v>8</v>
      </c>
      <c r="R79" t="s">
        <v>8</v>
      </c>
      <c r="S79" s="10" t="s">
        <v>8</v>
      </c>
      <c r="T79" t="s">
        <v>8</v>
      </c>
      <c r="U79" s="10" t="s">
        <v>8</v>
      </c>
      <c r="V79" t="s">
        <v>8</v>
      </c>
      <c r="W79" s="10" t="s">
        <v>8</v>
      </c>
      <c r="X79" s="17">
        <v>0</v>
      </c>
      <c r="Y79" t="s">
        <v>340</v>
      </c>
      <c r="Z79" t="s">
        <v>363</v>
      </c>
      <c r="AA79" t="s">
        <v>363</v>
      </c>
      <c r="AB79">
        <v>4</v>
      </c>
      <c r="AC79" t="s">
        <v>364</v>
      </c>
      <c r="AD79" t="s">
        <v>8</v>
      </c>
      <c r="AF79" t="s">
        <v>340</v>
      </c>
      <c r="AG79" t="s">
        <v>339</v>
      </c>
      <c r="AH79" t="s">
        <v>339</v>
      </c>
      <c r="AI79" t="s">
        <v>339</v>
      </c>
      <c r="AJ79" t="s">
        <v>339</v>
      </c>
      <c r="AK79" s="8" t="s">
        <v>339</v>
      </c>
      <c r="AL79" t="s">
        <v>8</v>
      </c>
      <c r="AM79" t="s">
        <v>8</v>
      </c>
      <c r="AN79" t="s">
        <v>8</v>
      </c>
      <c r="AO79" t="s">
        <v>8</v>
      </c>
      <c r="AQ79" t="s">
        <v>117</v>
      </c>
      <c r="AR79" t="s">
        <v>117</v>
      </c>
      <c r="AS79" s="17" t="s">
        <v>117</v>
      </c>
      <c r="AT79">
        <v>80</v>
      </c>
      <c r="AU79">
        <v>170</v>
      </c>
      <c r="AV79">
        <v>170</v>
      </c>
      <c r="AW79" s="17" t="s">
        <v>45</v>
      </c>
      <c r="AX79">
        <v>20</v>
      </c>
      <c r="AY79">
        <v>40</v>
      </c>
      <c r="AZ79">
        <v>40</v>
      </c>
      <c r="BA79" s="17" t="s">
        <v>45</v>
      </c>
      <c r="BB79">
        <f t="shared" ref="BB79:BB110" si="13">AT79-AX79</f>
        <v>60</v>
      </c>
      <c r="BC79">
        <f t="shared" ref="BC79:BC110" si="14">AU79-AY79</f>
        <v>130</v>
      </c>
      <c r="BD79" s="8">
        <f t="shared" ref="BD79:BD110" si="15">AV79-AZ79</f>
        <v>130</v>
      </c>
      <c r="BE79" t="s">
        <v>355</v>
      </c>
      <c r="BF79" t="s">
        <v>354</v>
      </c>
      <c r="BG79">
        <v>1</v>
      </c>
      <c r="BH79" t="s">
        <v>356</v>
      </c>
      <c r="BI79" t="s">
        <v>285</v>
      </c>
    </row>
    <row r="80" spans="1:61" hidden="1" outlineLevel="1" x14ac:dyDescent="0.3">
      <c r="A80" s="10" t="s">
        <v>361</v>
      </c>
      <c r="B80" s="10"/>
      <c r="C80" s="10"/>
      <c r="D80" s="10"/>
      <c r="E80" t="s">
        <v>341</v>
      </c>
      <c r="F80" t="s">
        <v>400</v>
      </c>
      <c r="G80" t="s">
        <v>406</v>
      </c>
      <c r="H80" t="s">
        <v>409</v>
      </c>
      <c r="I80" s="40" t="s">
        <v>362</v>
      </c>
      <c r="J80" s="10" t="s">
        <v>353</v>
      </c>
      <c r="K80" s="10" t="s">
        <v>367</v>
      </c>
      <c r="L80" s="4">
        <v>0</v>
      </c>
      <c r="M80" s="10">
        <v>1</v>
      </c>
      <c r="N80" t="s">
        <v>368</v>
      </c>
      <c r="O80">
        <v>0</v>
      </c>
      <c r="P80" t="s">
        <v>8</v>
      </c>
      <c r="Q80">
        <v>1</v>
      </c>
      <c r="R80">
        <v>1</v>
      </c>
      <c r="S80">
        <v>1</v>
      </c>
      <c r="T80">
        <v>0</v>
      </c>
      <c r="U80">
        <v>0</v>
      </c>
      <c r="V80" t="s">
        <v>8</v>
      </c>
      <c r="W80" s="10" t="s">
        <v>8</v>
      </c>
      <c r="X80" s="17">
        <v>1</v>
      </c>
      <c r="Y80" t="s">
        <v>340</v>
      </c>
      <c r="Z80" t="s">
        <v>363</v>
      </c>
      <c r="AA80" t="s">
        <v>363</v>
      </c>
      <c r="AB80">
        <v>4</v>
      </c>
      <c r="AC80" t="s">
        <v>364</v>
      </c>
      <c r="AD80" t="s">
        <v>363</v>
      </c>
      <c r="AF80" t="s">
        <v>340</v>
      </c>
      <c r="AG80" t="s">
        <v>339</v>
      </c>
      <c r="AH80" t="s">
        <v>339</v>
      </c>
      <c r="AI80" t="s">
        <v>339</v>
      </c>
      <c r="AJ80" t="s">
        <v>339</v>
      </c>
      <c r="AK80" s="8" t="s">
        <v>339</v>
      </c>
      <c r="AL80" t="s">
        <v>363</v>
      </c>
      <c r="AM80" t="s">
        <v>363</v>
      </c>
      <c r="AN80" t="s">
        <v>363</v>
      </c>
      <c r="AO80" t="s">
        <v>363</v>
      </c>
      <c r="AP80" s="8" t="s">
        <v>363</v>
      </c>
      <c r="AQ80" t="s">
        <v>358</v>
      </c>
      <c r="AR80" t="s">
        <v>359</v>
      </c>
      <c r="AS80" s="17" t="s">
        <v>360</v>
      </c>
      <c r="AT80">
        <v>80</v>
      </c>
      <c r="AU80">
        <v>240</v>
      </c>
      <c r="AV80">
        <v>240</v>
      </c>
      <c r="AW80" s="17" t="s">
        <v>45</v>
      </c>
      <c r="AX80">
        <v>64</v>
      </c>
      <c r="AY80">
        <v>144</v>
      </c>
      <c r="AZ80">
        <v>144</v>
      </c>
      <c r="BA80" s="17" t="s">
        <v>45</v>
      </c>
      <c r="BB80">
        <f t="shared" si="13"/>
        <v>16</v>
      </c>
      <c r="BC80">
        <f t="shared" si="14"/>
        <v>96</v>
      </c>
      <c r="BD80" s="8">
        <f t="shared" si="15"/>
        <v>96</v>
      </c>
      <c r="BE80" t="s">
        <v>63</v>
      </c>
      <c r="BF80" t="s">
        <v>357</v>
      </c>
      <c r="BG80">
        <v>0</v>
      </c>
      <c r="BH80" t="s">
        <v>8</v>
      </c>
      <c r="BI80" t="s">
        <v>8</v>
      </c>
    </row>
    <row r="81" spans="1:61" hidden="1" outlineLevel="1" x14ac:dyDescent="0.3">
      <c r="A81" s="10" t="s">
        <v>365</v>
      </c>
      <c r="B81" s="10"/>
      <c r="C81" s="10"/>
      <c r="D81" s="10"/>
      <c r="E81" t="s">
        <v>341</v>
      </c>
      <c r="F81" t="s">
        <v>400</v>
      </c>
      <c r="G81" t="s">
        <v>406</v>
      </c>
      <c r="H81" t="s">
        <v>409</v>
      </c>
      <c r="I81" s="40" t="s">
        <v>366</v>
      </c>
      <c r="J81" s="10" t="s">
        <v>353</v>
      </c>
      <c r="K81" s="10" t="s">
        <v>367</v>
      </c>
      <c r="L81" s="4">
        <v>1</v>
      </c>
      <c r="M81" s="10">
        <v>0</v>
      </c>
      <c r="N81" t="s">
        <v>8</v>
      </c>
      <c r="O81">
        <v>0</v>
      </c>
      <c r="P81" t="s">
        <v>8</v>
      </c>
      <c r="Q81">
        <v>1</v>
      </c>
      <c r="R81">
        <v>1</v>
      </c>
      <c r="S81">
        <v>1</v>
      </c>
      <c r="T81">
        <v>1</v>
      </c>
      <c r="U81">
        <v>0</v>
      </c>
      <c r="V81" t="s">
        <v>8</v>
      </c>
      <c r="W81" s="10" t="s">
        <v>8</v>
      </c>
      <c r="X81" s="17">
        <v>0</v>
      </c>
      <c r="Y81" t="s">
        <v>340</v>
      </c>
      <c r="Z81" t="s">
        <v>363</v>
      </c>
      <c r="AA81" t="s">
        <v>363</v>
      </c>
      <c r="AB81">
        <v>4</v>
      </c>
      <c r="AC81" t="s">
        <v>364</v>
      </c>
      <c r="AD81" t="s">
        <v>363</v>
      </c>
      <c r="AF81" t="s">
        <v>340</v>
      </c>
      <c r="AG81" t="s">
        <v>339</v>
      </c>
      <c r="AH81" t="s">
        <v>339</v>
      </c>
      <c r="AI81" t="s">
        <v>339</v>
      </c>
      <c r="AJ81" t="s">
        <v>339</v>
      </c>
      <c r="AK81" s="8" t="s">
        <v>339</v>
      </c>
      <c r="AL81" t="s">
        <v>363</v>
      </c>
      <c r="AM81" t="s">
        <v>363</v>
      </c>
      <c r="AN81" t="s">
        <v>363</v>
      </c>
      <c r="AO81" t="s">
        <v>363</v>
      </c>
      <c r="AP81" s="8" t="s">
        <v>363</v>
      </c>
      <c r="AQ81" t="s">
        <v>358</v>
      </c>
      <c r="AR81" t="s">
        <v>359</v>
      </c>
      <c r="AS81" s="17" t="s">
        <v>360</v>
      </c>
      <c r="AT81">
        <v>80</v>
      </c>
      <c r="AU81">
        <v>240</v>
      </c>
      <c r="AV81">
        <v>240</v>
      </c>
      <c r="AW81" s="17" t="s">
        <v>45</v>
      </c>
      <c r="AX81">
        <v>64</v>
      </c>
      <c r="AY81">
        <v>144</v>
      </c>
      <c r="AZ81">
        <v>144</v>
      </c>
      <c r="BA81" s="17" t="s">
        <v>45</v>
      </c>
      <c r="BB81">
        <f t="shared" si="13"/>
        <v>16</v>
      </c>
      <c r="BC81">
        <f t="shared" si="14"/>
        <v>96</v>
      </c>
      <c r="BD81" s="8">
        <f t="shared" si="15"/>
        <v>96</v>
      </c>
      <c r="BE81" t="s">
        <v>63</v>
      </c>
      <c r="BF81" t="s">
        <v>357</v>
      </c>
      <c r="BG81">
        <v>0</v>
      </c>
      <c r="BH81" t="s">
        <v>8</v>
      </c>
      <c r="BI81" t="s">
        <v>8</v>
      </c>
    </row>
    <row r="82" spans="1:61" hidden="1" outlineLevel="1" x14ac:dyDescent="0.3">
      <c r="A82" s="10" t="s">
        <v>369</v>
      </c>
      <c r="B82" s="10"/>
      <c r="C82" s="10"/>
      <c r="D82" s="10"/>
      <c r="E82" t="s">
        <v>341</v>
      </c>
      <c r="F82" t="s">
        <v>401</v>
      </c>
      <c r="G82" t="s">
        <v>406</v>
      </c>
      <c r="H82" t="s">
        <v>409</v>
      </c>
      <c r="I82" s="40" t="s">
        <v>385</v>
      </c>
      <c r="J82" s="10" t="s">
        <v>325</v>
      </c>
      <c r="K82" s="10" t="s">
        <v>370</v>
      </c>
      <c r="L82" s="4">
        <v>0</v>
      </c>
      <c r="M82">
        <v>1</v>
      </c>
      <c r="N82" s="11" t="s">
        <v>294</v>
      </c>
      <c r="O82">
        <v>0</v>
      </c>
      <c r="P82" t="s">
        <v>8</v>
      </c>
      <c r="Q82" t="s">
        <v>8</v>
      </c>
      <c r="R82" t="s">
        <v>8</v>
      </c>
      <c r="S82" t="s">
        <v>8</v>
      </c>
      <c r="T82" t="s">
        <v>8</v>
      </c>
      <c r="U82" t="s">
        <v>8</v>
      </c>
      <c r="V82" t="s">
        <v>8</v>
      </c>
      <c r="W82" s="10" t="s">
        <v>8</v>
      </c>
      <c r="X82" s="17">
        <v>0</v>
      </c>
      <c r="Y82" t="s">
        <v>340</v>
      </c>
      <c r="Z82" t="s">
        <v>398</v>
      </c>
      <c r="AA82" t="s">
        <v>398</v>
      </c>
      <c r="AB82" t="s">
        <v>398</v>
      </c>
      <c r="AC82" t="s">
        <v>398</v>
      </c>
      <c r="AD82" t="s">
        <v>398</v>
      </c>
      <c r="AF82" t="s">
        <v>398</v>
      </c>
      <c r="AG82" t="s">
        <v>398</v>
      </c>
      <c r="AH82" t="s">
        <v>398</v>
      </c>
      <c r="AI82" t="s">
        <v>398</v>
      </c>
      <c r="AJ82" t="s">
        <v>398</v>
      </c>
      <c r="AK82" s="8" t="s">
        <v>398</v>
      </c>
      <c r="AL82" t="s">
        <v>398</v>
      </c>
      <c r="AM82" t="s">
        <v>398</v>
      </c>
      <c r="AN82" t="s">
        <v>398</v>
      </c>
      <c r="AO82" t="s">
        <v>398</v>
      </c>
      <c r="AP82" s="8" t="s">
        <v>105</v>
      </c>
      <c r="AQ82" t="s">
        <v>399</v>
      </c>
      <c r="AR82" t="s">
        <v>399</v>
      </c>
      <c r="AS82" s="17" t="s">
        <v>399</v>
      </c>
      <c r="AT82">
        <v>80</v>
      </c>
      <c r="AU82">
        <v>170</v>
      </c>
      <c r="AV82">
        <v>170</v>
      </c>
      <c r="AW82" s="47" t="s">
        <v>8</v>
      </c>
      <c r="AX82">
        <v>40</v>
      </c>
      <c r="AY82">
        <v>90</v>
      </c>
      <c r="AZ82">
        <v>90</v>
      </c>
      <c r="BA82" s="47" t="s">
        <v>8</v>
      </c>
      <c r="BB82">
        <f t="shared" si="13"/>
        <v>40</v>
      </c>
      <c r="BC82">
        <f t="shared" si="14"/>
        <v>80</v>
      </c>
      <c r="BD82" s="8">
        <f t="shared" si="15"/>
        <v>80</v>
      </c>
      <c r="BE82" t="s">
        <v>338</v>
      </c>
      <c r="BF82" t="s">
        <v>337</v>
      </c>
      <c r="BG82">
        <v>1</v>
      </c>
      <c r="BH82" t="s">
        <v>284</v>
      </c>
      <c r="BI82" t="s">
        <v>285</v>
      </c>
    </row>
    <row r="83" spans="1:61" hidden="1" outlineLevel="1" x14ac:dyDescent="0.3">
      <c r="A83" s="10" t="s">
        <v>373</v>
      </c>
      <c r="B83" s="10"/>
      <c r="C83" s="10"/>
      <c r="D83" s="10"/>
      <c r="E83" t="s">
        <v>341</v>
      </c>
      <c r="F83" t="s">
        <v>401</v>
      </c>
      <c r="G83" t="s">
        <v>406</v>
      </c>
      <c r="H83" t="s">
        <v>409</v>
      </c>
      <c r="I83" s="40" t="s">
        <v>385</v>
      </c>
      <c r="J83" s="10" t="s">
        <v>325</v>
      </c>
      <c r="K83" s="10" t="s">
        <v>330</v>
      </c>
      <c r="L83" s="4">
        <v>0</v>
      </c>
      <c r="M83">
        <v>1</v>
      </c>
      <c r="N83" s="11" t="s">
        <v>294</v>
      </c>
      <c r="O83">
        <v>0</v>
      </c>
      <c r="P83" t="s">
        <v>8</v>
      </c>
      <c r="Q83" t="s">
        <v>8</v>
      </c>
      <c r="R83" t="s">
        <v>8</v>
      </c>
      <c r="S83" t="s">
        <v>8</v>
      </c>
      <c r="T83" t="s">
        <v>8</v>
      </c>
      <c r="U83" t="s">
        <v>8</v>
      </c>
      <c r="V83" t="s">
        <v>8</v>
      </c>
      <c r="W83" s="10" t="s">
        <v>8</v>
      </c>
      <c r="X83" s="17">
        <v>0</v>
      </c>
      <c r="Y83" t="s">
        <v>340</v>
      </c>
      <c r="Z83" t="s">
        <v>398</v>
      </c>
      <c r="AA83" t="s">
        <v>398</v>
      </c>
      <c r="AB83" t="s">
        <v>398</v>
      </c>
      <c r="AC83" t="s">
        <v>398</v>
      </c>
      <c r="AD83" t="s">
        <v>398</v>
      </c>
      <c r="AF83" t="s">
        <v>398</v>
      </c>
      <c r="AG83" t="s">
        <v>398</v>
      </c>
      <c r="AH83" t="s">
        <v>398</v>
      </c>
      <c r="AI83" t="s">
        <v>398</v>
      </c>
      <c r="AJ83" t="s">
        <v>398</v>
      </c>
      <c r="AK83" s="8" t="s">
        <v>398</v>
      </c>
      <c r="AL83" t="s">
        <v>398</v>
      </c>
      <c r="AM83" t="s">
        <v>398</v>
      </c>
      <c r="AN83" t="s">
        <v>398</v>
      </c>
      <c r="AO83" t="s">
        <v>398</v>
      </c>
      <c r="AP83" s="8" t="s">
        <v>105</v>
      </c>
      <c r="AQ83" t="s">
        <v>399</v>
      </c>
      <c r="AR83" t="s">
        <v>399</v>
      </c>
      <c r="AS83" s="17" t="s">
        <v>399</v>
      </c>
      <c r="AT83">
        <v>80</v>
      </c>
      <c r="AU83">
        <v>240</v>
      </c>
      <c r="AV83">
        <v>240</v>
      </c>
      <c r="AW83" s="47" t="s">
        <v>8</v>
      </c>
      <c r="AX83">
        <v>64</v>
      </c>
      <c r="AY83">
        <v>144</v>
      </c>
      <c r="AZ83">
        <v>144</v>
      </c>
      <c r="BA83" s="47" t="s">
        <v>8</v>
      </c>
      <c r="BB83">
        <f t="shared" si="13"/>
        <v>16</v>
      </c>
      <c r="BC83">
        <f t="shared" si="14"/>
        <v>96</v>
      </c>
      <c r="BD83" s="8">
        <f t="shared" si="15"/>
        <v>96</v>
      </c>
      <c r="BE83" t="s">
        <v>286</v>
      </c>
      <c r="BF83" t="s">
        <v>287</v>
      </c>
      <c r="BG83">
        <v>1</v>
      </c>
      <c r="BH83" t="s">
        <v>388</v>
      </c>
      <c r="BI83" t="s">
        <v>285</v>
      </c>
    </row>
    <row r="84" spans="1:61" hidden="1" outlineLevel="1" x14ac:dyDescent="0.3">
      <c r="A84" s="10" t="s">
        <v>374</v>
      </c>
      <c r="B84" s="10"/>
      <c r="C84" s="10"/>
      <c r="D84" s="10"/>
      <c r="E84" t="s">
        <v>341</v>
      </c>
      <c r="F84" t="s">
        <v>401</v>
      </c>
      <c r="G84" t="s">
        <v>406</v>
      </c>
      <c r="H84" t="s">
        <v>409</v>
      </c>
      <c r="I84" s="40" t="s">
        <v>385</v>
      </c>
      <c r="J84" s="10" t="s">
        <v>325</v>
      </c>
      <c r="K84" s="10" t="s">
        <v>330</v>
      </c>
      <c r="L84" s="4">
        <v>0</v>
      </c>
      <c r="M84">
        <v>1</v>
      </c>
      <c r="N84" s="11" t="s">
        <v>294</v>
      </c>
      <c r="O84">
        <v>0</v>
      </c>
      <c r="P84" t="s">
        <v>8</v>
      </c>
      <c r="Q84" t="s">
        <v>8</v>
      </c>
      <c r="R84" t="s">
        <v>8</v>
      </c>
      <c r="S84" t="s">
        <v>8</v>
      </c>
      <c r="T84" t="s">
        <v>8</v>
      </c>
      <c r="U84" t="s">
        <v>8</v>
      </c>
      <c r="V84" t="s">
        <v>8</v>
      </c>
      <c r="W84" s="10" t="s">
        <v>8</v>
      </c>
      <c r="X84" s="17">
        <v>0</v>
      </c>
      <c r="Y84" t="s">
        <v>340</v>
      </c>
      <c r="Z84" t="s">
        <v>398</v>
      </c>
      <c r="AA84" t="s">
        <v>398</v>
      </c>
      <c r="AB84" t="s">
        <v>398</v>
      </c>
      <c r="AC84" t="s">
        <v>398</v>
      </c>
      <c r="AD84" t="s">
        <v>398</v>
      </c>
      <c r="AF84" t="s">
        <v>398</v>
      </c>
      <c r="AG84" t="s">
        <v>398</v>
      </c>
      <c r="AH84" t="s">
        <v>398</v>
      </c>
      <c r="AI84" t="s">
        <v>398</v>
      </c>
      <c r="AJ84" t="s">
        <v>398</v>
      </c>
      <c r="AK84" s="8" t="s">
        <v>398</v>
      </c>
      <c r="AL84" t="s">
        <v>398</v>
      </c>
      <c r="AM84" t="s">
        <v>398</v>
      </c>
      <c r="AN84" t="s">
        <v>398</v>
      </c>
      <c r="AO84" t="s">
        <v>398</v>
      </c>
      <c r="AP84" s="8" t="s">
        <v>105</v>
      </c>
      <c r="AQ84" t="s">
        <v>399</v>
      </c>
      <c r="AR84" t="s">
        <v>399</v>
      </c>
      <c r="AS84" s="17" t="s">
        <v>399</v>
      </c>
      <c r="AT84">
        <v>80</v>
      </c>
      <c r="AU84">
        <v>240</v>
      </c>
      <c r="AV84">
        <v>240</v>
      </c>
      <c r="AW84" s="47" t="s">
        <v>8</v>
      </c>
      <c r="AX84">
        <v>48</v>
      </c>
      <c r="AY84">
        <v>208</v>
      </c>
      <c r="AZ84">
        <v>208</v>
      </c>
      <c r="BA84" s="47" t="s">
        <v>8</v>
      </c>
      <c r="BB84">
        <f t="shared" si="13"/>
        <v>32</v>
      </c>
      <c r="BC84">
        <f t="shared" si="14"/>
        <v>32</v>
      </c>
      <c r="BD84" s="8">
        <f t="shared" si="15"/>
        <v>32</v>
      </c>
      <c r="BE84" t="s">
        <v>286</v>
      </c>
      <c r="BF84" t="s">
        <v>372</v>
      </c>
      <c r="BG84">
        <v>1</v>
      </c>
      <c r="BH84" t="s">
        <v>388</v>
      </c>
      <c r="BI84" t="s">
        <v>285</v>
      </c>
    </row>
    <row r="85" spans="1:61" hidden="1" outlineLevel="1" x14ac:dyDescent="0.3">
      <c r="A85" s="10" t="s">
        <v>375</v>
      </c>
      <c r="B85" s="10"/>
      <c r="C85" s="10"/>
      <c r="D85" s="10"/>
      <c r="E85" t="s">
        <v>341</v>
      </c>
      <c r="F85" t="s">
        <v>401</v>
      </c>
      <c r="G85" t="s">
        <v>406</v>
      </c>
      <c r="H85" t="s">
        <v>409</v>
      </c>
      <c r="I85" s="40" t="s">
        <v>385</v>
      </c>
      <c r="J85" s="10" t="s">
        <v>325</v>
      </c>
      <c r="K85" s="10" t="s">
        <v>330</v>
      </c>
      <c r="L85" s="4">
        <v>0</v>
      </c>
      <c r="M85">
        <v>1</v>
      </c>
      <c r="N85" s="11" t="s">
        <v>294</v>
      </c>
      <c r="O85">
        <v>0</v>
      </c>
      <c r="P85" t="s">
        <v>8</v>
      </c>
      <c r="Q85" t="s">
        <v>8</v>
      </c>
      <c r="R85" t="s">
        <v>8</v>
      </c>
      <c r="S85" t="s">
        <v>8</v>
      </c>
      <c r="T85" t="s">
        <v>8</v>
      </c>
      <c r="U85" t="s">
        <v>8</v>
      </c>
      <c r="V85" t="s">
        <v>8</v>
      </c>
      <c r="W85" s="10" t="s">
        <v>8</v>
      </c>
      <c r="X85" s="17">
        <v>0</v>
      </c>
      <c r="Y85" t="s">
        <v>340</v>
      </c>
      <c r="Z85" t="s">
        <v>398</v>
      </c>
      <c r="AA85" t="s">
        <v>398</v>
      </c>
      <c r="AB85" t="s">
        <v>398</v>
      </c>
      <c r="AC85" t="s">
        <v>398</v>
      </c>
      <c r="AD85" t="s">
        <v>398</v>
      </c>
      <c r="AF85" t="s">
        <v>398</v>
      </c>
      <c r="AG85" t="s">
        <v>398</v>
      </c>
      <c r="AH85" t="s">
        <v>398</v>
      </c>
      <c r="AI85" t="s">
        <v>398</v>
      </c>
      <c r="AJ85" t="s">
        <v>398</v>
      </c>
      <c r="AK85" s="8" t="s">
        <v>398</v>
      </c>
      <c r="AL85" t="s">
        <v>398</v>
      </c>
      <c r="AM85" t="s">
        <v>398</v>
      </c>
      <c r="AN85" t="s">
        <v>398</v>
      </c>
      <c r="AO85" t="s">
        <v>398</v>
      </c>
      <c r="AP85" s="8" t="s">
        <v>105</v>
      </c>
      <c r="AQ85" t="s">
        <v>399</v>
      </c>
      <c r="AR85" t="s">
        <v>399</v>
      </c>
      <c r="AS85" s="17" t="s">
        <v>399</v>
      </c>
      <c r="AT85">
        <v>64</v>
      </c>
      <c r="AU85">
        <v>128</v>
      </c>
      <c r="AV85">
        <v>128</v>
      </c>
      <c r="AW85" s="47" t="s">
        <v>8</v>
      </c>
      <c r="AX85">
        <v>32</v>
      </c>
      <c r="AY85">
        <v>96</v>
      </c>
      <c r="AZ85">
        <v>96</v>
      </c>
      <c r="BA85" s="47" t="s">
        <v>8</v>
      </c>
      <c r="BB85">
        <f t="shared" si="13"/>
        <v>32</v>
      </c>
      <c r="BC85">
        <f t="shared" si="14"/>
        <v>32</v>
      </c>
      <c r="BD85" s="8">
        <f t="shared" si="15"/>
        <v>32</v>
      </c>
      <c r="BE85" t="s">
        <v>371</v>
      </c>
      <c r="BF85" t="s">
        <v>376</v>
      </c>
      <c r="BG85">
        <v>1</v>
      </c>
      <c r="BH85" t="s">
        <v>389</v>
      </c>
      <c r="BI85" t="s">
        <v>285</v>
      </c>
    </row>
    <row r="86" spans="1:61" hidden="1" outlineLevel="1" x14ac:dyDescent="0.3">
      <c r="A86" s="10" t="s">
        <v>377</v>
      </c>
      <c r="B86" s="10"/>
      <c r="C86" s="10"/>
      <c r="D86" s="10"/>
      <c r="E86" t="s">
        <v>341</v>
      </c>
      <c r="F86" t="s">
        <v>395</v>
      </c>
      <c r="G86" t="s">
        <v>406</v>
      </c>
      <c r="H86" t="s">
        <v>409</v>
      </c>
      <c r="I86" s="40" t="s">
        <v>386</v>
      </c>
      <c r="J86" s="10" t="s">
        <v>325</v>
      </c>
      <c r="K86" s="10" t="s">
        <v>330</v>
      </c>
      <c r="L86" s="4">
        <v>0</v>
      </c>
      <c r="M86">
        <v>1</v>
      </c>
      <c r="N86" t="s">
        <v>397</v>
      </c>
      <c r="O86">
        <v>0</v>
      </c>
      <c r="P86" t="s">
        <v>8</v>
      </c>
      <c r="Q86" t="s">
        <v>8</v>
      </c>
      <c r="R86" t="s">
        <v>8</v>
      </c>
      <c r="S86" t="s">
        <v>8</v>
      </c>
      <c r="T86" t="s">
        <v>8</v>
      </c>
      <c r="U86" t="s">
        <v>8</v>
      </c>
      <c r="V86" t="s">
        <v>8</v>
      </c>
      <c r="W86" s="10" t="s">
        <v>8</v>
      </c>
      <c r="X86" s="17">
        <v>0</v>
      </c>
      <c r="Y86" t="s">
        <v>340</v>
      </c>
      <c r="Z86" t="s">
        <v>398</v>
      </c>
      <c r="AA86" t="s">
        <v>398</v>
      </c>
      <c r="AB86" t="s">
        <v>398</v>
      </c>
      <c r="AC86" t="s">
        <v>398</v>
      </c>
      <c r="AD86" t="s">
        <v>398</v>
      </c>
      <c r="AF86" t="s">
        <v>398</v>
      </c>
      <c r="AG86" t="s">
        <v>398</v>
      </c>
      <c r="AH86" t="s">
        <v>398</v>
      </c>
      <c r="AI86" t="s">
        <v>398</v>
      </c>
      <c r="AJ86" t="s">
        <v>398</v>
      </c>
      <c r="AK86" s="8" t="s">
        <v>398</v>
      </c>
      <c r="AL86" t="s">
        <v>398</v>
      </c>
      <c r="AM86" t="s">
        <v>398</v>
      </c>
      <c r="AN86" t="s">
        <v>398</v>
      </c>
      <c r="AO86" t="s">
        <v>398</v>
      </c>
      <c r="AP86" s="8" t="s">
        <v>105</v>
      </c>
      <c r="AQ86" t="s">
        <v>399</v>
      </c>
      <c r="AR86" t="s">
        <v>399</v>
      </c>
      <c r="AS86" s="17" t="s">
        <v>399</v>
      </c>
      <c r="AT86">
        <v>80</v>
      </c>
      <c r="AU86">
        <v>170</v>
      </c>
      <c r="AV86">
        <v>170</v>
      </c>
      <c r="AW86" s="47" t="s">
        <v>8</v>
      </c>
      <c r="AX86">
        <v>40</v>
      </c>
      <c r="AY86">
        <v>90</v>
      </c>
      <c r="AZ86">
        <v>90</v>
      </c>
      <c r="BA86" s="47" t="s">
        <v>8</v>
      </c>
      <c r="BB86">
        <f t="shared" si="13"/>
        <v>40</v>
      </c>
      <c r="BC86">
        <f t="shared" si="14"/>
        <v>80</v>
      </c>
      <c r="BD86" s="8">
        <f t="shared" si="15"/>
        <v>80</v>
      </c>
      <c r="BE86" t="s">
        <v>338</v>
      </c>
      <c r="BF86" t="s">
        <v>337</v>
      </c>
      <c r="BG86">
        <v>1</v>
      </c>
      <c r="BH86" t="s">
        <v>391</v>
      </c>
      <c r="BI86" t="s">
        <v>390</v>
      </c>
    </row>
    <row r="87" spans="1:61" hidden="1" outlineLevel="1" x14ac:dyDescent="0.3">
      <c r="A87" s="10" t="s">
        <v>378</v>
      </c>
      <c r="B87" s="10"/>
      <c r="C87" s="10"/>
      <c r="D87" s="10"/>
      <c r="E87" t="s">
        <v>341</v>
      </c>
      <c r="F87" t="s">
        <v>395</v>
      </c>
      <c r="G87" t="s">
        <v>406</v>
      </c>
      <c r="H87" t="s">
        <v>409</v>
      </c>
      <c r="I87" s="40" t="s">
        <v>386</v>
      </c>
      <c r="J87" s="10" t="s">
        <v>325</v>
      </c>
      <c r="K87" s="10" t="s">
        <v>330</v>
      </c>
      <c r="L87" s="4">
        <v>0</v>
      </c>
      <c r="M87">
        <v>1</v>
      </c>
      <c r="N87" t="s">
        <v>397</v>
      </c>
      <c r="O87">
        <v>0</v>
      </c>
      <c r="P87" t="s">
        <v>8</v>
      </c>
      <c r="Q87" t="s">
        <v>8</v>
      </c>
      <c r="R87" t="s">
        <v>8</v>
      </c>
      <c r="S87" t="s">
        <v>8</v>
      </c>
      <c r="T87" t="s">
        <v>8</v>
      </c>
      <c r="U87" t="s">
        <v>8</v>
      </c>
      <c r="V87" t="s">
        <v>8</v>
      </c>
      <c r="W87" s="10" t="s">
        <v>8</v>
      </c>
      <c r="X87" s="17">
        <v>0</v>
      </c>
      <c r="Y87" t="s">
        <v>340</v>
      </c>
      <c r="Z87" t="s">
        <v>398</v>
      </c>
      <c r="AA87" t="s">
        <v>398</v>
      </c>
      <c r="AB87" t="s">
        <v>398</v>
      </c>
      <c r="AC87" t="s">
        <v>398</v>
      </c>
      <c r="AD87" t="s">
        <v>398</v>
      </c>
      <c r="AF87" t="s">
        <v>398</v>
      </c>
      <c r="AG87" t="s">
        <v>398</v>
      </c>
      <c r="AH87" t="s">
        <v>398</v>
      </c>
      <c r="AI87" t="s">
        <v>398</v>
      </c>
      <c r="AJ87" t="s">
        <v>398</v>
      </c>
      <c r="AK87" s="8" t="s">
        <v>398</v>
      </c>
      <c r="AL87" t="s">
        <v>398</v>
      </c>
      <c r="AM87" t="s">
        <v>398</v>
      </c>
      <c r="AN87" t="s">
        <v>398</v>
      </c>
      <c r="AO87" t="s">
        <v>398</v>
      </c>
      <c r="AP87" s="8" t="s">
        <v>105</v>
      </c>
      <c r="AQ87" t="s">
        <v>399</v>
      </c>
      <c r="AR87" t="s">
        <v>399</v>
      </c>
      <c r="AS87" s="17" t="s">
        <v>399</v>
      </c>
      <c r="AT87">
        <v>80</v>
      </c>
      <c r="AU87">
        <v>240</v>
      </c>
      <c r="AV87">
        <v>240</v>
      </c>
      <c r="AW87" s="47" t="s">
        <v>8</v>
      </c>
      <c r="AX87">
        <v>64</v>
      </c>
      <c r="AY87">
        <v>144</v>
      </c>
      <c r="AZ87">
        <v>144</v>
      </c>
      <c r="BA87" s="47" t="s">
        <v>8</v>
      </c>
      <c r="BB87">
        <f t="shared" si="13"/>
        <v>16</v>
      </c>
      <c r="BC87">
        <f t="shared" si="14"/>
        <v>96</v>
      </c>
      <c r="BD87" s="8">
        <f t="shared" si="15"/>
        <v>96</v>
      </c>
      <c r="BE87" t="s">
        <v>286</v>
      </c>
      <c r="BF87" t="s">
        <v>287</v>
      </c>
      <c r="BG87">
        <v>1</v>
      </c>
      <c r="BH87" t="s">
        <v>391</v>
      </c>
      <c r="BI87" t="s">
        <v>390</v>
      </c>
    </row>
    <row r="88" spans="1:61" hidden="1" outlineLevel="1" x14ac:dyDescent="0.3">
      <c r="A88" s="10" t="s">
        <v>379</v>
      </c>
      <c r="B88" s="10"/>
      <c r="C88" s="10"/>
      <c r="D88" s="10"/>
      <c r="E88" t="s">
        <v>341</v>
      </c>
      <c r="F88" t="s">
        <v>395</v>
      </c>
      <c r="G88" t="s">
        <v>406</v>
      </c>
      <c r="H88" t="s">
        <v>409</v>
      </c>
      <c r="I88" s="40" t="s">
        <v>386</v>
      </c>
      <c r="J88" s="10" t="s">
        <v>325</v>
      </c>
      <c r="K88" s="10" t="s">
        <v>330</v>
      </c>
      <c r="L88" s="4">
        <v>0</v>
      </c>
      <c r="M88">
        <v>1</v>
      </c>
      <c r="N88" t="s">
        <v>397</v>
      </c>
      <c r="O88">
        <v>0</v>
      </c>
      <c r="P88" t="s">
        <v>8</v>
      </c>
      <c r="Q88" t="s">
        <v>8</v>
      </c>
      <c r="R88" t="s">
        <v>8</v>
      </c>
      <c r="S88" t="s">
        <v>8</v>
      </c>
      <c r="T88" t="s">
        <v>8</v>
      </c>
      <c r="U88" t="s">
        <v>8</v>
      </c>
      <c r="V88" t="s">
        <v>8</v>
      </c>
      <c r="W88" s="10" t="s">
        <v>8</v>
      </c>
      <c r="X88" s="17">
        <v>0</v>
      </c>
      <c r="Y88" t="s">
        <v>340</v>
      </c>
      <c r="Z88" t="s">
        <v>398</v>
      </c>
      <c r="AA88" t="s">
        <v>398</v>
      </c>
      <c r="AB88" t="s">
        <v>398</v>
      </c>
      <c r="AC88" t="s">
        <v>398</v>
      </c>
      <c r="AD88" t="s">
        <v>398</v>
      </c>
      <c r="AF88" t="s">
        <v>398</v>
      </c>
      <c r="AG88" t="s">
        <v>398</v>
      </c>
      <c r="AH88" t="s">
        <v>398</v>
      </c>
      <c r="AI88" t="s">
        <v>398</v>
      </c>
      <c r="AJ88" t="s">
        <v>398</v>
      </c>
      <c r="AK88" s="8" t="s">
        <v>398</v>
      </c>
      <c r="AL88" t="s">
        <v>398</v>
      </c>
      <c r="AM88" t="s">
        <v>398</v>
      </c>
      <c r="AN88" t="s">
        <v>398</v>
      </c>
      <c r="AO88" t="s">
        <v>398</v>
      </c>
      <c r="AP88" s="8" t="s">
        <v>105</v>
      </c>
      <c r="AQ88" t="s">
        <v>399</v>
      </c>
      <c r="AR88" t="s">
        <v>399</v>
      </c>
      <c r="AS88" s="17" t="s">
        <v>399</v>
      </c>
      <c r="AT88">
        <v>80</v>
      </c>
      <c r="AU88">
        <v>240</v>
      </c>
      <c r="AV88">
        <v>240</v>
      </c>
      <c r="AW88" s="47" t="s">
        <v>8</v>
      </c>
      <c r="AX88">
        <v>48</v>
      </c>
      <c r="AY88">
        <v>208</v>
      </c>
      <c r="AZ88">
        <v>208</v>
      </c>
      <c r="BA88" s="47" t="s">
        <v>8</v>
      </c>
      <c r="BB88">
        <f t="shared" si="13"/>
        <v>32</v>
      </c>
      <c r="BC88">
        <f t="shared" si="14"/>
        <v>32</v>
      </c>
      <c r="BD88" s="8">
        <f t="shared" si="15"/>
        <v>32</v>
      </c>
      <c r="BE88" t="s">
        <v>286</v>
      </c>
      <c r="BF88" t="s">
        <v>372</v>
      </c>
      <c r="BG88">
        <v>1</v>
      </c>
      <c r="BH88" t="s">
        <v>391</v>
      </c>
      <c r="BI88" t="s">
        <v>390</v>
      </c>
    </row>
    <row r="89" spans="1:61" hidden="1" outlineLevel="1" x14ac:dyDescent="0.3">
      <c r="A89" s="10" t="s">
        <v>380</v>
      </c>
      <c r="B89" s="10"/>
      <c r="C89" s="10"/>
      <c r="D89" s="10"/>
      <c r="E89" t="s">
        <v>341</v>
      </c>
      <c r="F89" t="s">
        <v>395</v>
      </c>
      <c r="G89" t="s">
        <v>406</v>
      </c>
      <c r="H89" t="s">
        <v>409</v>
      </c>
      <c r="I89" s="40" t="s">
        <v>386</v>
      </c>
      <c r="J89" s="10" t="s">
        <v>325</v>
      </c>
      <c r="K89" s="10" t="s">
        <v>330</v>
      </c>
      <c r="L89" s="4">
        <v>0</v>
      </c>
      <c r="M89">
        <v>1</v>
      </c>
      <c r="N89" t="s">
        <v>397</v>
      </c>
      <c r="O89">
        <v>0</v>
      </c>
      <c r="P89" t="s">
        <v>8</v>
      </c>
      <c r="Q89" t="s">
        <v>8</v>
      </c>
      <c r="R89" t="s">
        <v>8</v>
      </c>
      <c r="S89" t="s">
        <v>8</v>
      </c>
      <c r="T89" t="s">
        <v>8</v>
      </c>
      <c r="U89" t="s">
        <v>8</v>
      </c>
      <c r="V89" t="s">
        <v>8</v>
      </c>
      <c r="W89" s="10" t="s">
        <v>8</v>
      </c>
      <c r="X89" s="17">
        <v>0</v>
      </c>
      <c r="Y89" t="s">
        <v>340</v>
      </c>
      <c r="Z89" t="s">
        <v>398</v>
      </c>
      <c r="AA89" t="s">
        <v>398</v>
      </c>
      <c r="AB89" t="s">
        <v>398</v>
      </c>
      <c r="AC89" t="s">
        <v>398</v>
      </c>
      <c r="AD89" t="s">
        <v>398</v>
      </c>
      <c r="AF89" t="s">
        <v>398</v>
      </c>
      <c r="AG89" t="s">
        <v>398</v>
      </c>
      <c r="AH89" t="s">
        <v>398</v>
      </c>
      <c r="AI89" t="s">
        <v>398</v>
      </c>
      <c r="AJ89" t="s">
        <v>398</v>
      </c>
      <c r="AK89" s="8" t="s">
        <v>398</v>
      </c>
      <c r="AL89" t="s">
        <v>398</v>
      </c>
      <c r="AM89" t="s">
        <v>398</v>
      </c>
      <c r="AN89" t="s">
        <v>398</v>
      </c>
      <c r="AO89" t="s">
        <v>398</v>
      </c>
      <c r="AP89" s="8" t="s">
        <v>105</v>
      </c>
      <c r="AQ89" t="s">
        <v>399</v>
      </c>
      <c r="AR89" t="s">
        <v>399</v>
      </c>
      <c r="AS89" s="17" t="s">
        <v>399</v>
      </c>
      <c r="AT89">
        <v>64</v>
      </c>
      <c r="AU89">
        <v>128</v>
      </c>
      <c r="AV89">
        <v>128</v>
      </c>
      <c r="AW89" s="47" t="s">
        <v>8</v>
      </c>
      <c r="AX89">
        <v>32</v>
      </c>
      <c r="AY89">
        <v>96</v>
      </c>
      <c r="AZ89">
        <v>96</v>
      </c>
      <c r="BA89" s="47" t="s">
        <v>8</v>
      </c>
      <c r="BB89">
        <f t="shared" si="13"/>
        <v>32</v>
      </c>
      <c r="BC89">
        <f t="shared" si="14"/>
        <v>32</v>
      </c>
      <c r="BD89" s="8">
        <f t="shared" si="15"/>
        <v>32</v>
      </c>
      <c r="BE89" t="s">
        <v>371</v>
      </c>
      <c r="BF89" t="s">
        <v>376</v>
      </c>
      <c r="BG89">
        <v>1</v>
      </c>
      <c r="BH89" t="s">
        <v>391</v>
      </c>
      <c r="BI89" t="s">
        <v>390</v>
      </c>
    </row>
    <row r="90" spans="1:61" hidden="1" outlineLevel="1" x14ac:dyDescent="0.3">
      <c r="A90" s="10" t="s">
        <v>381</v>
      </c>
      <c r="B90" s="10"/>
      <c r="C90" s="10"/>
      <c r="D90" s="10"/>
      <c r="E90" t="s">
        <v>341</v>
      </c>
      <c r="F90" t="s">
        <v>401</v>
      </c>
      <c r="G90" t="s">
        <v>406</v>
      </c>
      <c r="H90" t="s">
        <v>409</v>
      </c>
      <c r="I90" s="40" t="s">
        <v>387</v>
      </c>
      <c r="J90" s="10" t="s">
        <v>325</v>
      </c>
      <c r="K90" s="10" t="s">
        <v>330</v>
      </c>
      <c r="L90" s="4">
        <v>0</v>
      </c>
      <c r="M90">
        <v>1</v>
      </c>
      <c r="N90" s="11" t="s">
        <v>294</v>
      </c>
      <c r="O90">
        <v>0</v>
      </c>
      <c r="P90" t="s">
        <v>8</v>
      </c>
      <c r="Q90" t="s">
        <v>8</v>
      </c>
      <c r="R90" t="s">
        <v>8</v>
      </c>
      <c r="S90" t="s">
        <v>8</v>
      </c>
      <c r="T90" t="s">
        <v>8</v>
      </c>
      <c r="U90" t="s">
        <v>8</v>
      </c>
      <c r="V90" t="s">
        <v>8</v>
      </c>
      <c r="W90" s="10" t="s">
        <v>8</v>
      </c>
      <c r="X90" s="17">
        <v>0</v>
      </c>
      <c r="Y90" t="s">
        <v>340</v>
      </c>
      <c r="Z90" t="s">
        <v>398</v>
      </c>
      <c r="AA90" t="s">
        <v>398</v>
      </c>
      <c r="AB90" t="s">
        <v>398</v>
      </c>
      <c r="AC90" t="s">
        <v>398</v>
      </c>
      <c r="AD90" t="s">
        <v>398</v>
      </c>
      <c r="AF90" t="s">
        <v>398</v>
      </c>
      <c r="AG90" t="s">
        <v>398</v>
      </c>
      <c r="AH90" t="s">
        <v>398</v>
      </c>
      <c r="AI90" t="s">
        <v>398</v>
      </c>
      <c r="AJ90" t="s">
        <v>398</v>
      </c>
      <c r="AK90" s="8" t="s">
        <v>398</v>
      </c>
      <c r="AL90" t="s">
        <v>398</v>
      </c>
      <c r="AM90" t="s">
        <v>398</v>
      </c>
      <c r="AN90" t="s">
        <v>398</v>
      </c>
      <c r="AO90" t="s">
        <v>398</v>
      </c>
      <c r="AP90" s="8" t="s">
        <v>105</v>
      </c>
      <c r="AQ90" t="s">
        <v>399</v>
      </c>
      <c r="AR90" t="s">
        <v>399</v>
      </c>
      <c r="AS90" s="17" t="s">
        <v>399</v>
      </c>
      <c r="AT90">
        <v>80</v>
      </c>
      <c r="AU90">
        <v>170</v>
      </c>
      <c r="AV90">
        <v>170</v>
      </c>
      <c r="AW90" s="47" t="s">
        <v>8</v>
      </c>
      <c r="AX90">
        <v>40</v>
      </c>
      <c r="AY90">
        <v>90</v>
      </c>
      <c r="AZ90">
        <v>90</v>
      </c>
      <c r="BA90" s="47" t="s">
        <v>8</v>
      </c>
      <c r="BB90">
        <f t="shared" si="13"/>
        <v>40</v>
      </c>
      <c r="BC90">
        <f t="shared" si="14"/>
        <v>80</v>
      </c>
      <c r="BD90" s="8">
        <f t="shared" si="15"/>
        <v>80</v>
      </c>
      <c r="BE90" t="s">
        <v>338</v>
      </c>
      <c r="BF90" t="s">
        <v>337</v>
      </c>
      <c r="BG90">
        <v>1</v>
      </c>
      <c r="BH90" t="s">
        <v>284</v>
      </c>
      <c r="BI90" t="s">
        <v>285</v>
      </c>
    </row>
    <row r="91" spans="1:61" hidden="1" outlineLevel="1" x14ac:dyDescent="0.3">
      <c r="A91" s="10" t="s">
        <v>382</v>
      </c>
      <c r="B91" s="10"/>
      <c r="C91" s="10"/>
      <c r="D91" s="10"/>
      <c r="E91" t="s">
        <v>341</v>
      </c>
      <c r="F91" t="s">
        <v>401</v>
      </c>
      <c r="G91" t="s">
        <v>406</v>
      </c>
      <c r="H91" t="s">
        <v>409</v>
      </c>
      <c r="I91" s="40" t="s">
        <v>387</v>
      </c>
      <c r="J91" s="10" t="s">
        <v>325</v>
      </c>
      <c r="K91" s="10" t="s">
        <v>330</v>
      </c>
      <c r="L91" s="4">
        <v>0</v>
      </c>
      <c r="M91">
        <v>1</v>
      </c>
      <c r="N91" s="11" t="s">
        <v>294</v>
      </c>
      <c r="O91">
        <v>0</v>
      </c>
      <c r="P91" t="s">
        <v>8</v>
      </c>
      <c r="Q91" t="s">
        <v>8</v>
      </c>
      <c r="R91" t="s">
        <v>8</v>
      </c>
      <c r="S91" t="s">
        <v>8</v>
      </c>
      <c r="T91" t="s">
        <v>8</v>
      </c>
      <c r="U91" t="s">
        <v>8</v>
      </c>
      <c r="V91" t="s">
        <v>8</v>
      </c>
      <c r="W91" s="10" t="s">
        <v>8</v>
      </c>
      <c r="X91" s="17">
        <v>0</v>
      </c>
      <c r="Y91" t="s">
        <v>340</v>
      </c>
      <c r="Z91" t="s">
        <v>398</v>
      </c>
      <c r="AA91" t="s">
        <v>398</v>
      </c>
      <c r="AB91" t="s">
        <v>398</v>
      </c>
      <c r="AC91" t="s">
        <v>398</v>
      </c>
      <c r="AD91" t="s">
        <v>398</v>
      </c>
      <c r="AF91" t="s">
        <v>398</v>
      </c>
      <c r="AG91" t="s">
        <v>398</v>
      </c>
      <c r="AH91" t="s">
        <v>398</v>
      </c>
      <c r="AI91" t="s">
        <v>398</v>
      </c>
      <c r="AJ91" t="s">
        <v>398</v>
      </c>
      <c r="AK91" s="8" t="s">
        <v>398</v>
      </c>
      <c r="AL91" t="s">
        <v>398</v>
      </c>
      <c r="AM91" t="s">
        <v>398</v>
      </c>
      <c r="AN91" t="s">
        <v>398</v>
      </c>
      <c r="AO91" t="s">
        <v>398</v>
      </c>
      <c r="AP91" s="8" t="s">
        <v>105</v>
      </c>
      <c r="AQ91" t="s">
        <v>399</v>
      </c>
      <c r="AR91" t="s">
        <v>399</v>
      </c>
      <c r="AS91" s="17" t="s">
        <v>399</v>
      </c>
      <c r="AT91">
        <v>80</v>
      </c>
      <c r="AU91">
        <v>240</v>
      </c>
      <c r="AV91">
        <v>240</v>
      </c>
      <c r="AW91" s="47" t="s">
        <v>8</v>
      </c>
      <c r="AX91">
        <v>64</v>
      </c>
      <c r="AY91">
        <v>144</v>
      </c>
      <c r="AZ91">
        <v>144</v>
      </c>
      <c r="BA91" s="47" t="s">
        <v>8</v>
      </c>
      <c r="BB91">
        <f t="shared" si="13"/>
        <v>16</v>
      </c>
      <c r="BC91">
        <f t="shared" si="14"/>
        <v>96</v>
      </c>
      <c r="BD91" s="8">
        <f t="shared" si="15"/>
        <v>96</v>
      </c>
      <c r="BE91" t="s">
        <v>286</v>
      </c>
      <c r="BF91" t="s">
        <v>287</v>
      </c>
      <c r="BG91">
        <v>1</v>
      </c>
      <c r="BH91" t="s">
        <v>388</v>
      </c>
      <c r="BI91" t="s">
        <v>285</v>
      </c>
    </row>
    <row r="92" spans="1:61" hidden="1" outlineLevel="1" x14ac:dyDescent="0.3">
      <c r="A92" s="10" t="s">
        <v>383</v>
      </c>
      <c r="B92" s="10"/>
      <c r="C92" s="10"/>
      <c r="D92" s="10"/>
      <c r="E92" t="s">
        <v>341</v>
      </c>
      <c r="F92" t="s">
        <v>401</v>
      </c>
      <c r="G92" t="s">
        <v>406</v>
      </c>
      <c r="H92" t="s">
        <v>409</v>
      </c>
      <c r="I92" s="40" t="s">
        <v>387</v>
      </c>
      <c r="J92" s="10" t="s">
        <v>325</v>
      </c>
      <c r="K92" s="10" t="s">
        <v>330</v>
      </c>
      <c r="L92" s="4">
        <v>0</v>
      </c>
      <c r="M92">
        <v>1</v>
      </c>
      <c r="N92" s="11" t="s">
        <v>294</v>
      </c>
      <c r="O92">
        <v>0</v>
      </c>
      <c r="P92" t="s">
        <v>8</v>
      </c>
      <c r="Q92" t="s">
        <v>8</v>
      </c>
      <c r="R92" t="s">
        <v>8</v>
      </c>
      <c r="S92" t="s">
        <v>8</v>
      </c>
      <c r="T92" t="s">
        <v>8</v>
      </c>
      <c r="U92" t="s">
        <v>8</v>
      </c>
      <c r="V92" t="s">
        <v>8</v>
      </c>
      <c r="W92" s="10" t="s">
        <v>8</v>
      </c>
      <c r="X92" s="17">
        <v>0</v>
      </c>
      <c r="Y92" t="s">
        <v>340</v>
      </c>
      <c r="Z92" t="s">
        <v>398</v>
      </c>
      <c r="AA92" t="s">
        <v>398</v>
      </c>
      <c r="AB92" t="s">
        <v>398</v>
      </c>
      <c r="AC92" t="s">
        <v>398</v>
      </c>
      <c r="AD92" t="s">
        <v>398</v>
      </c>
      <c r="AF92" t="s">
        <v>398</v>
      </c>
      <c r="AG92" t="s">
        <v>398</v>
      </c>
      <c r="AH92" t="s">
        <v>398</v>
      </c>
      <c r="AI92" t="s">
        <v>398</v>
      </c>
      <c r="AJ92" t="s">
        <v>398</v>
      </c>
      <c r="AK92" s="8" t="s">
        <v>398</v>
      </c>
      <c r="AL92" t="s">
        <v>398</v>
      </c>
      <c r="AM92" t="s">
        <v>398</v>
      </c>
      <c r="AN92" t="s">
        <v>398</v>
      </c>
      <c r="AO92" t="s">
        <v>398</v>
      </c>
      <c r="AP92" s="8" t="s">
        <v>105</v>
      </c>
      <c r="AQ92" t="s">
        <v>399</v>
      </c>
      <c r="AR92" t="s">
        <v>399</v>
      </c>
      <c r="AS92" s="17" t="s">
        <v>399</v>
      </c>
      <c r="AT92">
        <v>80</v>
      </c>
      <c r="AU92">
        <v>240</v>
      </c>
      <c r="AV92">
        <v>240</v>
      </c>
      <c r="AW92" s="47" t="s">
        <v>8</v>
      </c>
      <c r="AX92">
        <v>48</v>
      </c>
      <c r="AY92">
        <v>208</v>
      </c>
      <c r="AZ92">
        <v>208</v>
      </c>
      <c r="BA92" s="47" t="s">
        <v>8</v>
      </c>
      <c r="BB92">
        <f t="shared" si="13"/>
        <v>32</v>
      </c>
      <c r="BC92">
        <f t="shared" si="14"/>
        <v>32</v>
      </c>
      <c r="BD92" s="8">
        <f t="shared" si="15"/>
        <v>32</v>
      </c>
      <c r="BE92" t="s">
        <v>286</v>
      </c>
      <c r="BF92" t="s">
        <v>372</v>
      </c>
      <c r="BG92">
        <v>1</v>
      </c>
      <c r="BH92" t="s">
        <v>388</v>
      </c>
      <c r="BI92" t="s">
        <v>285</v>
      </c>
    </row>
    <row r="93" spans="1:61" s="3" customFormat="1" hidden="1" outlineLevel="1" x14ac:dyDescent="0.3">
      <c r="A93" s="15" t="s">
        <v>384</v>
      </c>
      <c r="B93" s="15"/>
      <c r="C93" s="15"/>
      <c r="D93" s="15"/>
      <c r="E93" s="3" t="s">
        <v>341</v>
      </c>
      <c r="F93" s="3" t="s">
        <v>401</v>
      </c>
      <c r="G93" s="3" t="s">
        <v>406</v>
      </c>
      <c r="H93" s="3" t="s">
        <v>409</v>
      </c>
      <c r="I93" s="41" t="s">
        <v>387</v>
      </c>
      <c r="J93" s="15" t="s">
        <v>325</v>
      </c>
      <c r="K93" s="15" t="s">
        <v>330</v>
      </c>
      <c r="L93" s="5">
        <v>0</v>
      </c>
      <c r="M93" s="3">
        <v>1</v>
      </c>
      <c r="N93" s="12" t="s">
        <v>294</v>
      </c>
      <c r="O93" s="3">
        <v>0</v>
      </c>
      <c r="P93" s="3" t="s">
        <v>8</v>
      </c>
      <c r="Q93" s="3" t="s">
        <v>8</v>
      </c>
      <c r="R93" s="3" t="s">
        <v>8</v>
      </c>
      <c r="S93" s="3" t="s">
        <v>8</v>
      </c>
      <c r="T93" s="3" t="s">
        <v>8</v>
      </c>
      <c r="U93" s="3" t="s">
        <v>8</v>
      </c>
      <c r="V93" s="3" t="s">
        <v>8</v>
      </c>
      <c r="W93" s="15" t="s">
        <v>8</v>
      </c>
      <c r="X93" s="19">
        <v>0</v>
      </c>
      <c r="Y93" s="3" t="s">
        <v>340</v>
      </c>
      <c r="Z93" s="3" t="s">
        <v>398</v>
      </c>
      <c r="AA93" s="3" t="s">
        <v>398</v>
      </c>
      <c r="AB93" s="3" t="s">
        <v>398</v>
      </c>
      <c r="AC93" s="3" t="s">
        <v>398</v>
      </c>
      <c r="AD93" s="3" t="s">
        <v>398</v>
      </c>
      <c r="AF93" s="3" t="s">
        <v>398</v>
      </c>
      <c r="AG93" s="3" t="s">
        <v>398</v>
      </c>
      <c r="AH93" s="3" t="s">
        <v>398</v>
      </c>
      <c r="AI93" s="3" t="s">
        <v>398</v>
      </c>
      <c r="AJ93" s="3" t="s">
        <v>398</v>
      </c>
      <c r="AK93" s="23" t="s">
        <v>398</v>
      </c>
      <c r="AL93" s="3" t="s">
        <v>398</v>
      </c>
      <c r="AM93" s="3" t="s">
        <v>398</v>
      </c>
      <c r="AN93" s="3" t="s">
        <v>398</v>
      </c>
      <c r="AO93" s="3" t="s">
        <v>398</v>
      </c>
      <c r="AP93" s="23" t="s">
        <v>105</v>
      </c>
      <c r="AQ93" s="3" t="s">
        <v>399</v>
      </c>
      <c r="AR93" s="3" t="s">
        <v>399</v>
      </c>
      <c r="AS93" s="19" t="s">
        <v>399</v>
      </c>
      <c r="AT93" s="3">
        <v>64</v>
      </c>
      <c r="AU93" s="3">
        <v>128</v>
      </c>
      <c r="AV93" s="3">
        <v>128</v>
      </c>
      <c r="AW93" s="48" t="s">
        <v>8</v>
      </c>
      <c r="AX93" s="3">
        <v>32</v>
      </c>
      <c r="AY93" s="3">
        <v>96</v>
      </c>
      <c r="AZ93" s="3">
        <v>96</v>
      </c>
      <c r="BA93" s="48" t="s">
        <v>8</v>
      </c>
      <c r="BB93" s="3">
        <f t="shared" si="13"/>
        <v>32</v>
      </c>
      <c r="BC93" s="3">
        <f t="shared" si="14"/>
        <v>32</v>
      </c>
      <c r="BD93" s="23">
        <f t="shared" si="15"/>
        <v>32</v>
      </c>
      <c r="BE93" s="3" t="s">
        <v>371</v>
      </c>
      <c r="BF93" s="3" t="s">
        <v>376</v>
      </c>
      <c r="BG93" s="3">
        <v>1</v>
      </c>
      <c r="BH93" s="3" t="s">
        <v>389</v>
      </c>
      <c r="BI93" s="3" t="s">
        <v>285</v>
      </c>
    </row>
    <row r="94" spans="1:61" hidden="1" outlineLevel="1" x14ac:dyDescent="0.3">
      <c r="A94" s="10" t="s">
        <v>392</v>
      </c>
      <c r="B94" s="10"/>
      <c r="C94" s="10"/>
      <c r="D94" s="10"/>
      <c r="E94" t="s">
        <v>341</v>
      </c>
      <c r="F94" t="s">
        <v>401</v>
      </c>
      <c r="G94" t="s">
        <v>406</v>
      </c>
      <c r="H94" t="s">
        <v>409</v>
      </c>
      <c r="I94" s="40" t="s">
        <v>404</v>
      </c>
      <c r="J94" s="10" t="s">
        <v>393</v>
      </c>
      <c r="K94" s="10" t="s">
        <v>428</v>
      </c>
      <c r="L94" s="4">
        <v>0</v>
      </c>
      <c r="M94">
        <v>1</v>
      </c>
      <c r="N94" t="s">
        <v>294</v>
      </c>
      <c r="O94">
        <v>0</v>
      </c>
      <c r="P94" t="s">
        <v>8</v>
      </c>
      <c r="Q94" t="s">
        <v>117</v>
      </c>
      <c r="R94" t="s">
        <v>117</v>
      </c>
      <c r="S94" t="s">
        <v>117</v>
      </c>
      <c r="T94" t="s">
        <v>117</v>
      </c>
      <c r="U94" t="s">
        <v>117</v>
      </c>
      <c r="V94" t="s">
        <v>117</v>
      </c>
      <c r="W94" s="10" t="s">
        <v>117</v>
      </c>
      <c r="X94" s="17" t="s">
        <v>117</v>
      </c>
      <c r="Y94" t="s">
        <v>340</v>
      </c>
      <c r="Z94" t="s">
        <v>398</v>
      </c>
      <c r="AA94" t="s">
        <v>398</v>
      </c>
      <c r="AB94" t="s">
        <v>398</v>
      </c>
      <c r="AC94" t="s">
        <v>398</v>
      </c>
      <c r="AD94" t="s">
        <v>398</v>
      </c>
      <c r="AF94" t="s">
        <v>398</v>
      </c>
      <c r="AG94" t="s">
        <v>398</v>
      </c>
      <c r="AH94" t="s">
        <v>398</v>
      </c>
      <c r="AI94" t="s">
        <v>398</v>
      </c>
      <c r="AJ94" t="s">
        <v>398</v>
      </c>
      <c r="AK94" s="8" t="s">
        <v>398</v>
      </c>
      <c r="AL94" t="s">
        <v>398</v>
      </c>
      <c r="AM94" s="10" t="s">
        <v>398</v>
      </c>
      <c r="AN94" t="s">
        <v>398</v>
      </c>
      <c r="AO94" t="s">
        <v>398</v>
      </c>
      <c r="AP94" s="8" t="s">
        <v>105</v>
      </c>
      <c r="AQ94" t="s">
        <v>399</v>
      </c>
      <c r="AR94" t="s">
        <v>399</v>
      </c>
      <c r="AS94" s="17" t="s">
        <v>399</v>
      </c>
      <c r="AT94">
        <v>96</v>
      </c>
      <c r="AU94">
        <v>112</v>
      </c>
      <c r="AV94">
        <v>112</v>
      </c>
      <c r="AW94" s="47" t="s">
        <v>8</v>
      </c>
      <c r="AX94">
        <v>64</v>
      </c>
      <c r="AY94">
        <v>96</v>
      </c>
      <c r="AZ94">
        <v>96</v>
      </c>
      <c r="BA94" s="47" t="s">
        <v>8</v>
      </c>
      <c r="BB94">
        <f t="shared" si="13"/>
        <v>32</v>
      </c>
      <c r="BC94">
        <f t="shared" si="14"/>
        <v>16</v>
      </c>
      <c r="BD94" s="8">
        <f t="shared" si="15"/>
        <v>16</v>
      </c>
      <c r="BE94" t="s">
        <v>416</v>
      </c>
      <c r="BF94" t="s">
        <v>417</v>
      </c>
      <c r="BG94">
        <v>1</v>
      </c>
      <c r="BH94" t="s">
        <v>424</v>
      </c>
      <c r="BI94" s="30" t="s">
        <v>285</v>
      </c>
    </row>
    <row r="95" spans="1:61" hidden="1" outlineLevel="1" x14ac:dyDescent="0.3">
      <c r="A95" s="10" t="s">
        <v>402</v>
      </c>
      <c r="B95" s="10"/>
      <c r="C95" s="10"/>
      <c r="D95" s="10"/>
      <c r="E95" t="s">
        <v>341</v>
      </c>
      <c r="F95" t="s">
        <v>401</v>
      </c>
      <c r="G95" t="s">
        <v>407</v>
      </c>
      <c r="H95" t="s">
        <v>409</v>
      </c>
      <c r="I95" s="40" t="s">
        <v>405</v>
      </c>
      <c r="J95" s="10" t="s">
        <v>393</v>
      </c>
      <c r="K95" s="10" t="s">
        <v>427</v>
      </c>
      <c r="L95" s="4" t="s">
        <v>117</v>
      </c>
      <c r="M95" t="s">
        <v>117</v>
      </c>
      <c r="N95" t="s">
        <v>117</v>
      </c>
      <c r="O95" t="s">
        <v>117</v>
      </c>
      <c r="P95" t="s">
        <v>117</v>
      </c>
      <c r="Q95" t="s">
        <v>117</v>
      </c>
      <c r="R95" t="s">
        <v>117</v>
      </c>
      <c r="S95" t="s">
        <v>117</v>
      </c>
      <c r="T95" t="s">
        <v>117</v>
      </c>
      <c r="U95" t="s">
        <v>117</v>
      </c>
      <c r="V95" t="s">
        <v>117</v>
      </c>
      <c r="W95" s="10" t="s">
        <v>117</v>
      </c>
      <c r="X95" s="17" t="s">
        <v>117</v>
      </c>
      <c r="Y95" t="s">
        <v>340</v>
      </c>
      <c r="Z95" t="s">
        <v>398</v>
      </c>
      <c r="AA95" t="s">
        <v>398</v>
      </c>
      <c r="AB95" t="s">
        <v>398</v>
      </c>
      <c r="AC95" t="s">
        <v>398</v>
      </c>
      <c r="AD95" t="s">
        <v>398</v>
      </c>
      <c r="AF95" t="s">
        <v>398</v>
      </c>
      <c r="AG95" t="s">
        <v>398</v>
      </c>
      <c r="AH95" t="s">
        <v>398</v>
      </c>
      <c r="AI95" t="s">
        <v>398</v>
      </c>
      <c r="AJ95" t="s">
        <v>398</v>
      </c>
      <c r="AK95" s="8" t="s">
        <v>398</v>
      </c>
      <c r="AL95" t="s">
        <v>398</v>
      </c>
      <c r="AM95" s="10" t="s">
        <v>398</v>
      </c>
      <c r="AN95" t="s">
        <v>398</v>
      </c>
      <c r="AO95" t="s">
        <v>398</v>
      </c>
      <c r="AP95" s="8" t="s">
        <v>105</v>
      </c>
      <c r="AQ95" t="s">
        <v>399</v>
      </c>
      <c r="AR95" t="s">
        <v>399</v>
      </c>
      <c r="AS95" s="17" t="s">
        <v>399</v>
      </c>
      <c r="AT95">
        <v>96</v>
      </c>
      <c r="AU95">
        <v>112</v>
      </c>
      <c r="AV95">
        <v>112</v>
      </c>
      <c r="AW95" s="47" t="s">
        <v>8</v>
      </c>
      <c r="AX95">
        <v>64</v>
      </c>
      <c r="AY95">
        <v>96</v>
      </c>
      <c r="AZ95">
        <v>96</v>
      </c>
      <c r="BA95" s="47" t="s">
        <v>8</v>
      </c>
      <c r="BB95">
        <f t="shared" si="13"/>
        <v>32</v>
      </c>
      <c r="BC95">
        <f t="shared" si="14"/>
        <v>16</v>
      </c>
      <c r="BD95" s="8">
        <f t="shared" si="15"/>
        <v>16</v>
      </c>
      <c r="BE95" t="s">
        <v>418</v>
      </c>
      <c r="BF95" t="s">
        <v>419</v>
      </c>
      <c r="BG95">
        <v>1</v>
      </c>
      <c r="BH95" t="s">
        <v>425</v>
      </c>
      <c r="BI95" t="s">
        <v>346</v>
      </c>
    </row>
    <row r="96" spans="1:61" hidden="1" outlineLevel="1" x14ac:dyDescent="0.3">
      <c r="A96" s="10" t="s">
        <v>402</v>
      </c>
      <c r="B96" s="10"/>
      <c r="C96" s="10"/>
      <c r="D96" s="10"/>
      <c r="E96" t="s">
        <v>341</v>
      </c>
      <c r="F96" t="s">
        <v>401</v>
      </c>
      <c r="G96" t="s">
        <v>407</v>
      </c>
      <c r="H96" t="s">
        <v>409</v>
      </c>
      <c r="I96" s="40" t="s">
        <v>422</v>
      </c>
      <c r="J96" s="10" t="s">
        <v>393</v>
      </c>
      <c r="K96" s="10" t="s">
        <v>427</v>
      </c>
      <c r="L96" s="4" t="s">
        <v>117</v>
      </c>
      <c r="M96" t="s">
        <v>117</v>
      </c>
      <c r="N96" t="s">
        <v>117</v>
      </c>
      <c r="O96" t="s">
        <v>117</v>
      </c>
      <c r="P96" t="s">
        <v>117</v>
      </c>
      <c r="Q96" t="s">
        <v>117</v>
      </c>
      <c r="R96" t="s">
        <v>117</v>
      </c>
      <c r="S96" t="s">
        <v>117</v>
      </c>
      <c r="T96" t="s">
        <v>117</v>
      </c>
      <c r="U96" t="s">
        <v>117</v>
      </c>
      <c r="V96" t="s">
        <v>117</v>
      </c>
      <c r="W96" s="10" t="s">
        <v>117</v>
      </c>
      <c r="X96" s="17" t="s">
        <v>117</v>
      </c>
      <c r="Y96" t="s">
        <v>340</v>
      </c>
      <c r="Z96" t="s">
        <v>398</v>
      </c>
      <c r="AA96" t="s">
        <v>398</v>
      </c>
      <c r="AB96" t="s">
        <v>398</v>
      </c>
      <c r="AC96" t="s">
        <v>398</v>
      </c>
      <c r="AD96" t="s">
        <v>398</v>
      </c>
      <c r="AF96" t="s">
        <v>398</v>
      </c>
      <c r="AG96" t="s">
        <v>398</v>
      </c>
      <c r="AH96" t="s">
        <v>398</v>
      </c>
      <c r="AI96" t="s">
        <v>398</v>
      </c>
      <c r="AJ96" t="s">
        <v>398</v>
      </c>
      <c r="AK96" s="8" t="s">
        <v>398</v>
      </c>
      <c r="AL96" t="s">
        <v>398</v>
      </c>
      <c r="AM96" s="10" t="s">
        <v>398</v>
      </c>
      <c r="AN96" t="s">
        <v>398</v>
      </c>
      <c r="AO96" t="s">
        <v>398</v>
      </c>
      <c r="AP96" s="8" t="s">
        <v>105</v>
      </c>
      <c r="AQ96" t="s">
        <v>399</v>
      </c>
      <c r="AR96" t="s">
        <v>399</v>
      </c>
      <c r="AS96" s="17" t="s">
        <v>399</v>
      </c>
      <c r="AT96">
        <v>71</v>
      </c>
      <c r="AU96">
        <v>131</v>
      </c>
      <c r="AV96">
        <v>131</v>
      </c>
      <c r="AW96" s="47" t="s">
        <v>8</v>
      </c>
      <c r="AX96">
        <v>47</v>
      </c>
      <c r="AY96">
        <v>83</v>
      </c>
      <c r="AZ96">
        <v>83</v>
      </c>
      <c r="BA96" s="47" t="s">
        <v>8</v>
      </c>
      <c r="BB96">
        <f t="shared" si="13"/>
        <v>24</v>
      </c>
      <c r="BC96">
        <f t="shared" si="14"/>
        <v>48</v>
      </c>
      <c r="BD96" s="8">
        <f t="shared" si="15"/>
        <v>48</v>
      </c>
      <c r="BE96" t="s">
        <v>414</v>
      </c>
      <c r="BF96" t="s">
        <v>415</v>
      </c>
      <c r="BG96">
        <v>1</v>
      </c>
      <c r="BH96" t="s">
        <v>425</v>
      </c>
      <c r="BI96" t="s">
        <v>426</v>
      </c>
    </row>
    <row r="97" spans="1:61" hidden="1" outlineLevel="1" x14ac:dyDescent="0.3">
      <c r="A97" s="10" t="s">
        <v>403</v>
      </c>
      <c r="B97" s="10"/>
      <c r="C97" s="10"/>
      <c r="D97" s="10"/>
      <c r="E97" t="s">
        <v>268</v>
      </c>
      <c r="F97" t="s">
        <v>401</v>
      </c>
      <c r="G97" t="s">
        <v>406</v>
      </c>
      <c r="H97" t="s">
        <v>409</v>
      </c>
      <c r="I97" s="40" t="s">
        <v>420</v>
      </c>
      <c r="J97" s="10" t="s">
        <v>393</v>
      </c>
      <c r="K97" s="10" t="s">
        <v>428</v>
      </c>
      <c r="L97" s="4" t="s">
        <v>117</v>
      </c>
      <c r="M97" t="s">
        <v>117</v>
      </c>
      <c r="N97" t="s">
        <v>117</v>
      </c>
      <c r="O97" t="s">
        <v>117</v>
      </c>
      <c r="P97" t="s">
        <v>117</v>
      </c>
      <c r="Q97" t="s">
        <v>117</v>
      </c>
      <c r="R97" t="s">
        <v>117</v>
      </c>
      <c r="S97" t="s">
        <v>117</v>
      </c>
      <c r="T97" t="s">
        <v>117</v>
      </c>
      <c r="U97" t="s">
        <v>117</v>
      </c>
      <c r="V97" t="s">
        <v>117</v>
      </c>
      <c r="W97" s="10" t="s">
        <v>117</v>
      </c>
      <c r="X97" s="17" t="s">
        <v>117</v>
      </c>
      <c r="Y97" t="s">
        <v>117</v>
      </c>
      <c r="Z97" t="s">
        <v>117</v>
      </c>
      <c r="AA97" t="s">
        <v>117</v>
      </c>
      <c r="AB97" t="s">
        <v>117</v>
      </c>
      <c r="AC97" t="s">
        <v>117</v>
      </c>
      <c r="AD97" t="s">
        <v>117</v>
      </c>
      <c r="AF97" t="s">
        <v>117</v>
      </c>
      <c r="AG97" t="s">
        <v>117</v>
      </c>
      <c r="AH97" t="s">
        <v>117</v>
      </c>
      <c r="AI97" t="s">
        <v>117</v>
      </c>
      <c r="AJ97" t="s">
        <v>117</v>
      </c>
      <c r="AK97" s="8" t="s">
        <v>117</v>
      </c>
      <c r="AL97" t="s">
        <v>117</v>
      </c>
      <c r="AM97" s="10" t="s">
        <v>117</v>
      </c>
      <c r="AN97" t="s">
        <v>117</v>
      </c>
      <c r="AO97" t="s">
        <v>278</v>
      </c>
      <c r="AP97" s="8" t="s">
        <v>105</v>
      </c>
      <c r="AQ97">
        <v>125</v>
      </c>
      <c r="AR97">
        <v>1169</v>
      </c>
      <c r="AS97" s="17">
        <v>414</v>
      </c>
      <c r="AT97">
        <v>96</v>
      </c>
      <c r="AU97">
        <v>112</v>
      </c>
      <c r="AV97">
        <v>112</v>
      </c>
      <c r="AW97" s="47" t="s">
        <v>8</v>
      </c>
      <c r="AX97">
        <v>64</v>
      </c>
      <c r="AY97">
        <v>96</v>
      </c>
      <c r="AZ97">
        <v>96</v>
      </c>
      <c r="BA97" s="47" t="s">
        <v>8</v>
      </c>
      <c r="BB97">
        <f t="shared" si="13"/>
        <v>32</v>
      </c>
      <c r="BC97">
        <f t="shared" si="14"/>
        <v>16</v>
      </c>
      <c r="BD97" s="8">
        <f t="shared" si="15"/>
        <v>16</v>
      </c>
      <c r="BE97" t="s">
        <v>416</v>
      </c>
      <c r="BF97" t="s">
        <v>417</v>
      </c>
      <c r="BG97">
        <v>1</v>
      </c>
      <c r="BH97" t="s">
        <v>424</v>
      </c>
      <c r="BI97" t="s">
        <v>285</v>
      </c>
    </row>
    <row r="98" spans="1:61" hidden="1" outlineLevel="1" x14ac:dyDescent="0.3">
      <c r="A98" s="10" t="s">
        <v>412</v>
      </c>
      <c r="B98" s="10"/>
      <c r="C98" s="10"/>
      <c r="D98" s="10"/>
      <c r="E98" t="s">
        <v>268</v>
      </c>
      <c r="F98" t="s">
        <v>401</v>
      </c>
      <c r="G98" t="s">
        <v>407</v>
      </c>
      <c r="H98" t="s">
        <v>409</v>
      </c>
      <c r="I98" s="40" t="s">
        <v>421</v>
      </c>
      <c r="J98" s="10" t="s">
        <v>393</v>
      </c>
      <c r="K98" s="10" t="s">
        <v>427</v>
      </c>
      <c r="L98" s="4" t="s">
        <v>117</v>
      </c>
      <c r="M98" t="s">
        <v>117</v>
      </c>
      <c r="N98" t="s">
        <v>117</v>
      </c>
      <c r="O98" t="s">
        <v>117</v>
      </c>
      <c r="P98" t="s">
        <v>117</v>
      </c>
      <c r="Q98" t="s">
        <v>117</v>
      </c>
      <c r="R98" t="s">
        <v>117</v>
      </c>
      <c r="S98" t="s">
        <v>117</v>
      </c>
      <c r="T98" t="s">
        <v>117</v>
      </c>
      <c r="U98" t="s">
        <v>117</v>
      </c>
      <c r="V98" t="s">
        <v>117</v>
      </c>
      <c r="W98" s="10" t="s">
        <v>117</v>
      </c>
      <c r="X98" s="17" t="s">
        <v>117</v>
      </c>
      <c r="Y98" t="s">
        <v>117</v>
      </c>
      <c r="Z98" t="s">
        <v>117</v>
      </c>
      <c r="AA98" t="s">
        <v>117</v>
      </c>
      <c r="AB98" t="s">
        <v>117</v>
      </c>
      <c r="AC98" t="s">
        <v>117</v>
      </c>
      <c r="AD98" t="s">
        <v>117</v>
      </c>
      <c r="AF98" t="s">
        <v>117</v>
      </c>
      <c r="AG98" t="s">
        <v>117</v>
      </c>
      <c r="AH98" t="s">
        <v>117</v>
      </c>
      <c r="AI98" t="s">
        <v>117</v>
      </c>
      <c r="AJ98" t="s">
        <v>117</v>
      </c>
      <c r="AK98" s="8" t="s">
        <v>117</v>
      </c>
      <c r="AL98" t="s">
        <v>117</v>
      </c>
      <c r="AM98" s="10" t="s">
        <v>117</v>
      </c>
      <c r="AN98" t="s">
        <v>117</v>
      </c>
      <c r="AO98" t="s">
        <v>278</v>
      </c>
      <c r="AP98" s="8" t="s">
        <v>105</v>
      </c>
      <c r="AQ98">
        <v>125</v>
      </c>
      <c r="AR98">
        <v>1169</v>
      </c>
      <c r="AS98" s="17">
        <v>414</v>
      </c>
      <c r="AT98">
        <v>96</v>
      </c>
      <c r="AU98">
        <v>112</v>
      </c>
      <c r="AV98">
        <v>112</v>
      </c>
      <c r="AW98" s="47" t="s">
        <v>8</v>
      </c>
      <c r="AX98">
        <v>64</v>
      </c>
      <c r="AY98">
        <v>96</v>
      </c>
      <c r="AZ98">
        <v>96</v>
      </c>
      <c r="BA98" s="47" t="s">
        <v>8</v>
      </c>
      <c r="BB98">
        <f t="shared" si="13"/>
        <v>32</v>
      </c>
      <c r="BC98">
        <f t="shared" si="14"/>
        <v>16</v>
      </c>
      <c r="BD98" s="8">
        <f t="shared" si="15"/>
        <v>16</v>
      </c>
      <c r="BE98" t="s">
        <v>418</v>
      </c>
      <c r="BF98" t="s">
        <v>419</v>
      </c>
      <c r="BG98">
        <v>1</v>
      </c>
      <c r="BH98" t="s">
        <v>425</v>
      </c>
      <c r="BI98" t="s">
        <v>426</v>
      </c>
    </row>
    <row r="99" spans="1:61" hidden="1" outlineLevel="1" x14ac:dyDescent="0.3">
      <c r="A99" s="10" t="s">
        <v>413</v>
      </c>
      <c r="B99" s="10"/>
      <c r="C99" s="10"/>
      <c r="D99" s="10"/>
      <c r="E99" t="s">
        <v>268</v>
      </c>
      <c r="F99" t="s">
        <v>401</v>
      </c>
      <c r="G99" t="s">
        <v>407</v>
      </c>
      <c r="H99" t="s">
        <v>409</v>
      </c>
      <c r="I99" s="40" t="s">
        <v>423</v>
      </c>
      <c r="J99" s="10" t="s">
        <v>393</v>
      </c>
      <c r="K99" s="10" t="s">
        <v>427</v>
      </c>
      <c r="L99" s="4" t="s">
        <v>117</v>
      </c>
      <c r="M99" t="s">
        <v>117</v>
      </c>
      <c r="N99" t="s">
        <v>117</v>
      </c>
      <c r="O99" t="s">
        <v>117</v>
      </c>
      <c r="P99" t="s">
        <v>117</v>
      </c>
      <c r="Q99" t="s">
        <v>117</v>
      </c>
      <c r="R99" t="s">
        <v>117</v>
      </c>
      <c r="S99" t="s">
        <v>117</v>
      </c>
      <c r="T99" t="s">
        <v>117</v>
      </c>
      <c r="U99" t="s">
        <v>117</v>
      </c>
      <c r="V99" t="s">
        <v>117</v>
      </c>
      <c r="W99" s="10" t="s">
        <v>117</v>
      </c>
      <c r="X99" s="17" t="s">
        <v>117</v>
      </c>
      <c r="Y99" t="s">
        <v>117</v>
      </c>
      <c r="Z99" t="s">
        <v>117</v>
      </c>
      <c r="AA99" t="s">
        <v>117</v>
      </c>
      <c r="AB99" t="s">
        <v>117</v>
      </c>
      <c r="AC99" t="s">
        <v>117</v>
      </c>
      <c r="AD99" t="s">
        <v>117</v>
      </c>
      <c r="AF99" t="s">
        <v>117</v>
      </c>
      <c r="AG99" t="s">
        <v>117</v>
      </c>
      <c r="AH99" t="s">
        <v>117</v>
      </c>
      <c r="AI99" t="s">
        <v>117</v>
      </c>
      <c r="AJ99" t="s">
        <v>117</v>
      </c>
      <c r="AK99" s="8" t="s">
        <v>117</v>
      </c>
      <c r="AL99" t="s">
        <v>117</v>
      </c>
      <c r="AM99" s="10" t="s">
        <v>117</v>
      </c>
      <c r="AN99" t="s">
        <v>117</v>
      </c>
      <c r="AO99" t="s">
        <v>278</v>
      </c>
      <c r="AP99" s="8" t="s">
        <v>105</v>
      </c>
      <c r="AQ99">
        <v>125</v>
      </c>
      <c r="AR99">
        <v>1169</v>
      </c>
      <c r="AS99" s="17">
        <v>414</v>
      </c>
      <c r="AT99">
        <v>71</v>
      </c>
      <c r="AU99">
        <v>131</v>
      </c>
      <c r="AV99">
        <v>131</v>
      </c>
      <c r="AW99" s="10" t="s">
        <v>8</v>
      </c>
      <c r="AX99" s="49">
        <v>47</v>
      </c>
      <c r="AY99">
        <v>83</v>
      </c>
      <c r="AZ99">
        <v>83</v>
      </c>
      <c r="BA99" s="47" t="s">
        <v>8</v>
      </c>
      <c r="BB99">
        <f t="shared" si="13"/>
        <v>24</v>
      </c>
      <c r="BC99">
        <f t="shared" si="14"/>
        <v>48</v>
      </c>
      <c r="BD99" s="8">
        <f t="shared" si="15"/>
        <v>48</v>
      </c>
      <c r="BE99" t="s">
        <v>414</v>
      </c>
      <c r="BF99" t="s">
        <v>415</v>
      </c>
      <c r="BG99">
        <v>1</v>
      </c>
      <c r="BH99" t="s">
        <v>425</v>
      </c>
      <c r="BI99" t="s">
        <v>426</v>
      </c>
    </row>
    <row r="100" spans="1:61" hidden="1" outlineLevel="1" x14ac:dyDescent="0.3">
      <c r="A100" s="10" t="s">
        <v>429</v>
      </c>
      <c r="B100" s="10"/>
      <c r="C100" s="10"/>
      <c r="D100" s="10"/>
      <c r="E100" t="s">
        <v>341</v>
      </c>
      <c r="F100" t="s">
        <v>400</v>
      </c>
      <c r="G100" t="s">
        <v>406</v>
      </c>
      <c r="H100" t="s">
        <v>409</v>
      </c>
      <c r="I100" s="40" t="s">
        <v>437</v>
      </c>
      <c r="J100" s="10" t="s">
        <v>443</v>
      </c>
      <c r="K100" s="10" t="s">
        <v>394</v>
      </c>
      <c r="L100" s="60">
        <v>0</v>
      </c>
      <c r="M100">
        <v>1</v>
      </c>
      <c r="N100" t="s">
        <v>450</v>
      </c>
      <c r="O100">
        <v>0</v>
      </c>
      <c r="P100" t="s">
        <v>8</v>
      </c>
      <c r="Q100" t="s">
        <v>117</v>
      </c>
      <c r="R100" t="s">
        <v>117</v>
      </c>
      <c r="S100" t="s">
        <v>117</v>
      </c>
      <c r="T100" t="s">
        <v>117</v>
      </c>
      <c r="U100" t="s">
        <v>117</v>
      </c>
      <c r="V100" t="s">
        <v>117</v>
      </c>
      <c r="W100" s="10" t="s">
        <v>117</v>
      </c>
      <c r="X100" s="17" t="s">
        <v>117</v>
      </c>
      <c r="Y100" t="s">
        <v>117</v>
      </c>
      <c r="Z100" t="s">
        <v>117</v>
      </c>
      <c r="AA100" t="s">
        <v>117</v>
      </c>
      <c r="AB100" t="s">
        <v>117</v>
      </c>
      <c r="AC100" t="s">
        <v>117</v>
      </c>
      <c r="AD100" t="s">
        <v>117</v>
      </c>
      <c r="AF100" t="s">
        <v>117</v>
      </c>
      <c r="AG100" t="s">
        <v>117</v>
      </c>
      <c r="AH100" t="s">
        <v>117</v>
      </c>
      <c r="AI100" t="s">
        <v>117</v>
      </c>
      <c r="AJ100" t="s">
        <v>117</v>
      </c>
      <c r="AK100" s="8" t="s">
        <v>117</v>
      </c>
      <c r="AL100" t="s">
        <v>117</v>
      </c>
      <c r="AM100" s="10" t="s">
        <v>117</v>
      </c>
      <c r="AN100" t="s">
        <v>117</v>
      </c>
      <c r="AO100" t="s">
        <v>278</v>
      </c>
      <c r="AP100" s="8" t="s">
        <v>105</v>
      </c>
      <c r="AQ100">
        <v>190</v>
      </c>
      <c r="AR100">
        <v>960</v>
      </c>
      <c r="AS100" s="17">
        <v>1370</v>
      </c>
      <c r="AT100">
        <v>128</v>
      </c>
      <c r="AU100">
        <v>512</v>
      </c>
      <c r="AV100">
        <v>512</v>
      </c>
      <c r="AW100" s="10" t="s">
        <v>45</v>
      </c>
      <c r="AX100" s="49">
        <f t="shared" ref="AX100:AZ106" si="16" xml:space="preserve"> _xlfn.FLOOR.MATH((AQ100 - AT100) / 2)</f>
        <v>31</v>
      </c>
      <c r="AY100">
        <f t="shared" si="16"/>
        <v>224</v>
      </c>
      <c r="AZ100">
        <f t="shared" si="16"/>
        <v>429</v>
      </c>
      <c r="BA100" s="47" t="s">
        <v>45</v>
      </c>
      <c r="BB100">
        <f t="shared" si="13"/>
        <v>97</v>
      </c>
      <c r="BC100">
        <f t="shared" si="14"/>
        <v>288</v>
      </c>
      <c r="BD100" s="8">
        <f t="shared" si="15"/>
        <v>83</v>
      </c>
      <c r="BE100" t="s">
        <v>416</v>
      </c>
      <c r="BF100" t="s">
        <v>160</v>
      </c>
      <c r="BG100">
        <v>1</v>
      </c>
      <c r="BH100" t="s">
        <v>444</v>
      </c>
      <c r="BI100" t="s">
        <v>8</v>
      </c>
    </row>
    <row r="101" spans="1:61" hidden="1" outlineLevel="1" x14ac:dyDescent="0.3">
      <c r="A101" s="10" t="s">
        <v>432</v>
      </c>
      <c r="B101" s="10"/>
      <c r="C101" s="10"/>
      <c r="D101" s="10"/>
      <c r="E101" t="s">
        <v>341</v>
      </c>
      <c r="F101" t="s">
        <v>400</v>
      </c>
      <c r="G101" t="s">
        <v>407</v>
      </c>
      <c r="H101" t="s">
        <v>409</v>
      </c>
      <c r="I101" s="40" t="s">
        <v>440</v>
      </c>
      <c r="J101" s="10" t="s">
        <v>443</v>
      </c>
      <c r="K101" s="10" t="s">
        <v>394</v>
      </c>
      <c r="L101" s="4">
        <v>0</v>
      </c>
      <c r="M101">
        <v>1</v>
      </c>
      <c r="N101" t="s">
        <v>451</v>
      </c>
      <c r="O101">
        <v>0</v>
      </c>
      <c r="P101" t="s">
        <v>8</v>
      </c>
      <c r="Q101" t="s">
        <v>117</v>
      </c>
      <c r="R101" t="s">
        <v>117</v>
      </c>
      <c r="S101" t="s">
        <v>117</v>
      </c>
      <c r="T101" t="s">
        <v>117</v>
      </c>
      <c r="U101" t="s">
        <v>117</v>
      </c>
      <c r="V101" t="s">
        <v>117</v>
      </c>
      <c r="W101" s="10" t="s">
        <v>117</v>
      </c>
      <c r="X101" s="17" t="s">
        <v>117</v>
      </c>
      <c r="Y101" t="s">
        <v>117</v>
      </c>
      <c r="Z101" t="s">
        <v>117</v>
      </c>
      <c r="AA101" t="s">
        <v>117</v>
      </c>
      <c r="AB101" t="s">
        <v>117</v>
      </c>
      <c r="AC101" t="s">
        <v>117</v>
      </c>
      <c r="AD101" t="s">
        <v>117</v>
      </c>
      <c r="AF101" t="s">
        <v>117</v>
      </c>
      <c r="AG101" t="s">
        <v>117</v>
      </c>
      <c r="AH101" t="s">
        <v>117</v>
      </c>
      <c r="AI101" t="s">
        <v>117</v>
      </c>
      <c r="AJ101" t="s">
        <v>117</v>
      </c>
      <c r="AK101" s="8" t="s">
        <v>117</v>
      </c>
      <c r="AL101" t="s">
        <v>117</v>
      </c>
      <c r="AM101" s="10" t="s">
        <v>117</v>
      </c>
      <c r="AN101" t="s">
        <v>117</v>
      </c>
      <c r="AO101" t="s">
        <v>278</v>
      </c>
      <c r="AP101" s="8" t="s">
        <v>105</v>
      </c>
      <c r="AQ101">
        <v>190</v>
      </c>
      <c r="AR101">
        <v>960</v>
      </c>
      <c r="AS101" s="17">
        <v>1370</v>
      </c>
      <c r="AT101">
        <v>128</v>
      </c>
      <c r="AU101">
        <v>512</v>
      </c>
      <c r="AV101">
        <v>512</v>
      </c>
      <c r="AW101" s="10" t="s">
        <v>45</v>
      </c>
      <c r="AX101" s="49">
        <f t="shared" si="16"/>
        <v>31</v>
      </c>
      <c r="AY101">
        <f t="shared" si="16"/>
        <v>224</v>
      </c>
      <c r="AZ101">
        <f t="shared" si="16"/>
        <v>429</v>
      </c>
      <c r="BA101" s="47" t="s">
        <v>45</v>
      </c>
      <c r="BB101">
        <f t="shared" si="13"/>
        <v>97</v>
      </c>
      <c r="BC101">
        <f t="shared" si="14"/>
        <v>288</v>
      </c>
      <c r="BD101" s="8">
        <f t="shared" si="15"/>
        <v>83</v>
      </c>
      <c r="BE101" t="s">
        <v>416</v>
      </c>
      <c r="BF101" t="s">
        <v>160</v>
      </c>
      <c r="BG101">
        <v>1</v>
      </c>
      <c r="BH101" t="s">
        <v>445</v>
      </c>
      <c r="BI101" t="s">
        <v>446</v>
      </c>
    </row>
    <row r="102" spans="1:61" ht="28.8" hidden="1" outlineLevel="1" x14ac:dyDescent="0.3">
      <c r="A102" s="10" t="s">
        <v>433</v>
      </c>
      <c r="B102" s="10"/>
      <c r="C102" s="10"/>
      <c r="D102" s="10"/>
      <c r="E102" t="s">
        <v>341</v>
      </c>
      <c r="F102" t="s">
        <v>400</v>
      </c>
      <c r="G102" t="s">
        <v>407</v>
      </c>
      <c r="H102" t="s">
        <v>430</v>
      </c>
      <c r="I102" s="40" t="s">
        <v>438</v>
      </c>
      <c r="J102" s="10" t="s">
        <v>443</v>
      </c>
      <c r="K102" s="10" t="s">
        <v>394</v>
      </c>
      <c r="L102" s="4">
        <v>0</v>
      </c>
      <c r="M102">
        <v>1</v>
      </c>
      <c r="N102" t="s">
        <v>451</v>
      </c>
      <c r="O102">
        <v>0</v>
      </c>
      <c r="P102" t="s">
        <v>8</v>
      </c>
      <c r="Q102" t="s">
        <v>117</v>
      </c>
      <c r="R102" t="s">
        <v>117</v>
      </c>
      <c r="S102" t="s">
        <v>117</v>
      </c>
      <c r="T102" t="s">
        <v>117</v>
      </c>
      <c r="U102" t="s">
        <v>117</v>
      </c>
      <c r="V102" t="s">
        <v>117</v>
      </c>
      <c r="W102" s="10" t="s">
        <v>117</v>
      </c>
      <c r="X102" s="17" t="s">
        <v>117</v>
      </c>
      <c r="Y102" t="s">
        <v>117</v>
      </c>
      <c r="Z102" t="s">
        <v>117</v>
      </c>
      <c r="AA102" t="s">
        <v>117</v>
      </c>
      <c r="AB102" t="s">
        <v>117</v>
      </c>
      <c r="AC102" t="s">
        <v>117</v>
      </c>
      <c r="AD102" t="s">
        <v>117</v>
      </c>
      <c r="AF102" t="s">
        <v>117</v>
      </c>
      <c r="AG102" t="s">
        <v>117</v>
      </c>
      <c r="AH102" t="s">
        <v>117</v>
      </c>
      <c r="AI102" t="s">
        <v>117</v>
      </c>
      <c r="AJ102" t="s">
        <v>117</v>
      </c>
      <c r="AK102" s="8" t="s">
        <v>117</v>
      </c>
      <c r="AL102" t="s">
        <v>117</v>
      </c>
      <c r="AM102" s="10" t="s">
        <v>117</v>
      </c>
      <c r="AN102" t="s">
        <v>117</v>
      </c>
      <c r="AO102" t="s">
        <v>278</v>
      </c>
      <c r="AP102" s="8" t="s">
        <v>105</v>
      </c>
      <c r="AQ102">
        <v>190</v>
      </c>
      <c r="AR102">
        <v>960</v>
      </c>
      <c r="AS102" s="17">
        <v>1370</v>
      </c>
      <c r="AT102">
        <v>128</v>
      </c>
      <c r="AU102">
        <v>512</v>
      </c>
      <c r="AV102">
        <v>512</v>
      </c>
      <c r="AW102" s="10" t="s">
        <v>45</v>
      </c>
      <c r="AX102" s="49">
        <f t="shared" si="16"/>
        <v>31</v>
      </c>
      <c r="AY102">
        <f t="shared" si="16"/>
        <v>224</v>
      </c>
      <c r="AZ102">
        <f t="shared" si="16"/>
        <v>429</v>
      </c>
      <c r="BA102" s="47" t="s">
        <v>45</v>
      </c>
      <c r="BB102">
        <f t="shared" si="13"/>
        <v>97</v>
      </c>
      <c r="BC102">
        <f t="shared" si="14"/>
        <v>288</v>
      </c>
      <c r="BD102" s="8">
        <f t="shared" si="15"/>
        <v>83</v>
      </c>
      <c r="BE102" t="s">
        <v>416</v>
      </c>
      <c r="BF102" t="s">
        <v>160</v>
      </c>
      <c r="BG102">
        <v>1</v>
      </c>
      <c r="BH102" t="s">
        <v>445</v>
      </c>
      <c r="BI102" s="1" t="s">
        <v>447</v>
      </c>
    </row>
    <row r="103" spans="1:61" hidden="1" outlineLevel="1" x14ac:dyDescent="0.3">
      <c r="A103" s="10" t="s">
        <v>434</v>
      </c>
      <c r="B103" s="10" t="s">
        <v>492</v>
      </c>
      <c r="C103" s="10"/>
      <c r="D103" s="10"/>
      <c r="E103" t="s">
        <v>268</v>
      </c>
      <c r="F103" t="s">
        <v>400</v>
      </c>
      <c r="G103" t="s">
        <v>406</v>
      </c>
      <c r="H103" t="s">
        <v>409</v>
      </c>
      <c r="I103" s="40" t="s">
        <v>439</v>
      </c>
      <c r="J103" s="10" t="s">
        <v>443</v>
      </c>
      <c r="K103" s="10" t="s">
        <v>394</v>
      </c>
      <c r="L103" s="4">
        <v>1</v>
      </c>
      <c r="M103">
        <v>0</v>
      </c>
      <c r="N103" t="s">
        <v>8</v>
      </c>
      <c r="O103">
        <v>0</v>
      </c>
      <c r="P103" t="s">
        <v>8</v>
      </c>
      <c r="Q103" t="s">
        <v>117</v>
      </c>
      <c r="R103" t="s">
        <v>117</v>
      </c>
      <c r="S103" t="s">
        <v>117</v>
      </c>
      <c r="T103" t="s">
        <v>117</v>
      </c>
      <c r="U103" t="s">
        <v>117</v>
      </c>
      <c r="V103" t="s">
        <v>117</v>
      </c>
      <c r="W103" s="10" t="s">
        <v>117</v>
      </c>
      <c r="X103" s="17" t="s">
        <v>117</v>
      </c>
      <c r="Y103" t="s">
        <v>117</v>
      </c>
      <c r="Z103" t="s">
        <v>117</v>
      </c>
      <c r="AA103" t="s">
        <v>117</v>
      </c>
      <c r="AB103" t="s">
        <v>117</v>
      </c>
      <c r="AC103" t="s">
        <v>117</v>
      </c>
      <c r="AD103" t="s">
        <v>117</v>
      </c>
      <c r="AF103" t="s">
        <v>117</v>
      </c>
      <c r="AG103" t="s">
        <v>117</v>
      </c>
      <c r="AH103" t="s">
        <v>117</v>
      </c>
      <c r="AI103" t="s">
        <v>117</v>
      </c>
      <c r="AJ103" t="s">
        <v>117</v>
      </c>
      <c r="AK103" s="8" t="s">
        <v>117</v>
      </c>
      <c r="AL103" t="s">
        <v>117</v>
      </c>
      <c r="AM103" s="10" t="s">
        <v>117</v>
      </c>
      <c r="AN103" t="s">
        <v>117</v>
      </c>
      <c r="AO103" t="s">
        <v>278</v>
      </c>
      <c r="AP103" s="8" t="s">
        <v>105</v>
      </c>
      <c r="AQ103">
        <v>125</v>
      </c>
      <c r="AR103">
        <v>1169</v>
      </c>
      <c r="AS103" s="17">
        <v>414</v>
      </c>
      <c r="AT103">
        <v>96</v>
      </c>
      <c r="AU103">
        <v>960</v>
      </c>
      <c r="AV103">
        <v>256</v>
      </c>
      <c r="AW103" s="10" t="s">
        <v>45</v>
      </c>
      <c r="AX103" s="49">
        <f t="shared" si="16"/>
        <v>14</v>
      </c>
      <c r="AY103">
        <f t="shared" si="16"/>
        <v>104</v>
      </c>
      <c r="AZ103">
        <f t="shared" si="16"/>
        <v>79</v>
      </c>
      <c r="BA103" s="47" t="s">
        <v>45</v>
      </c>
      <c r="BB103">
        <f t="shared" si="13"/>
        <v>82</v>
      </c>
      <c r="BC103">
        <f t="shared" si="14"/>
        <v>856</v>
      </c>
      <c r="BD103" s="8">
        <f t="shared" si="15"/>
        <v>177</v>
      </c>
      <c r="BE103" t="s">
        <v>416</v>
      </c>
      <c r="BF103" t="s">
        <v>160</v>
      </c>
      <c r="BG103">
        <v>0</v>
      </c>
      <c r="BH103" t="s">
        <v>8</v>
      </c>
      <c r="BI103" t="s">
        <v>8</v>
      </c>
    </row>
    <row r="104" spans="1:61" ht="28.8" hidden="1" outlineLevel="1" x14ac:dyDescent="0.3">
      <c r="A104" s="10" t="s">
        <v>435</v>
      </c>
      <c r="B104" s="10" t="s">
        <v>519</v>
      </c>
      <c r="C104" s="10"/>
      <c r="D104" s="10"/>
      <c r="E104" t="s">
        <v>268</v>
      </c>
      <c r="F104" t="s">
        <v>400</v>
      </c>
      <c r="G104" t="s">
        <v>407</v>
      </c>
      <c r="H104" t="s">
        <v>409</v>
      </c>
      <c r="I104" s="40" t="s">
        <v>441</v>
      </c>
      <c r="J104" s="10" t="s">
        <v>443</v>
      </c>
      <c r="K104" s="10" t="s">
        <v>394</v>
      </c>
      <c r="L104" s="4">
        <v>0</v>
      </c>
      <c r="M104">
        <v>1</v>
      </c>
      <c r="N104" t="s">
        <v>450</v>
      </c>
      <c r="O104">
        <v>0</v>
      </c>
      <c r="P104" t="s">
        <v>8</v>
      </c>
      <c r="Q104" t="s">
        <v>117</v>
      </c>
      <c r="R104" t="s">
        <v>117</v>
      </c>
      <c r="S104" t="s">
        <v>117</v>
      </c>
      <c r="T104" t="s">
        <v>117</v>
      </c>
      <c r="U104" t="s">
        <v>117</v>
      </c>
      <c r="V104" t="s">
        <v>117</v>
      </c>
      <c r="W104" s="10" t="s">
        <v>117</v>
      </c>
      <c r="X104" s="17" t="s">
        <v>117</v>
      </c>
      <c r="Y104" t="s">
        <v>117</v>
      </c>
      <c r="Z104" t="s">
        <v>117</v>
      </c>
      <c r="AA104" t="s">
        <v>117</v>
      </c>
      <c r="AB104" t="s">
        <v>117</v>
      </c>
      <c r="AC104" t="s">
        <v>117</v>
      </c>
      <c r="AD104" t="s">
        <v>117</v>
      </c>
      <c r="AF104" t="s">
        <v>117</v>
      </c>
      <c r="AG104" t="s">
        <v>117</v>
      </c>
      <c r="AH104" t="s">
        <v>117</v>
      </c>
      <c r="AI104" t="s">
        <v>117</v>
      </c>
      <c r="AJ104" t="s">
        <v>117</v>
      </c>
      <c r="AK104" s="8" t="s">
        <v>117</v>
      </c>
      <c r="AL104" t="s">
        <v>117</v>
      </c>
      <c r="AM104" s="10" t="s">
        <v>117</v>
      </c>
      <c r="AN104" t="s">
        <v>117</v>
      </c>
      <c r="AO104" t="s">
        <v>278</v>
      </c>
      <c r="AP104" s="8" t="s">
        <v>105</v>
      </c>
      <c r="AQ104">
        <v>125</v>
      </c>
      <c r="AR104">
        <v>1169</v>
      </c>
      <c r="AS104" s="17">
        <v>414</v>
      </c>
      <c r="AT104">
        <v>96</v>
      </c>
      <c r="AU104">
        <v>960</v>
      </c>
      <c r="AV104">
        <v>256</v>
      </c>
      <c r="AW104" s="10" t="s">
        <v>45</v>
      </c>
      <c r="AX104" s="49">
        <f t="shared" si="16"/>
        <v>14</v>
      </c>
      <c r="AY104">
        <f t="shared" si="16"/>
        <v>104</v>
      </c>
      <c r="AZ104">
        <f t="shared" si="16"/>
        <v>79</v>
      </c>
      <c r="BA104" s="47" t="s">
        <v>45</v>
      </c>
      <c r="BB104">
        <f t="shared" si="13"/>
        <v>82</v>
      </c>
      <c r="BC104">
        <f t="shared" si="14"/>
        <v>856</v>
      </c>
      <c r="BD104" s="8">
        <f t="shared" si="15"/>
        <v>177</v>
      </c>
      <c r="BE104" t="s">
        <v>416</v>
      </c>
      <c r="BF104" t="s">
        <v>160</v>
      </c>
      <c r="BG104">
        <v>1</v>
      </c>
      <c r="BH104" t="s">
        <v>448</v>
      </c>
      <c r="BI104" s="1" t="s">
        <v>449</v>
      </c>
    </row>
    <row r="105" spans="1:61" ht="28.8" hidden="1" outlineLevel="1" x14ac:dyDescent="0.3">
      <c r="A105" s="10" t="s">
        <v>436</v>
      </c>
      <c r="B105" s="10" t="s">
        <v>519</v>
      </c>
      <c r="C105" s="10"/>
      <c r="D105" s="10"/>
      <c r="E105" t="s">
        <v>268</v>
      </c>
      <c r="F105" t="s">
        <v>400</v>
      </c>
      <c r="G105" t="s">
        <v>407</v>
      </c>
      <c r="H105" t="s">
        <v>430</v>
      </c>
      <c r="I105" s="40" t="s">
        <v>442</v>
      </c>
      <c r="J105" s="10" t="s">
        <v>443</v>
      </c>
      <c r="K105" s="10" t="s">
        <v>394</v>
      </c>
      <c r="L105" s="4">
        <v>0</v>
      </c>
      <c r="M105">
        <v>1</v>
      </c>
      <c r="N105" t="s">
        <v>450</v>
      </c>
      <c r="O105">
        <v>0</v>
      </c>
      <c r="P105" t="s">
        <v>8</v>
      </c>
      <c r="Q105" t="s">
        <v>117</v>
      </c>
      <c r="R105" t="s">
        <v>117</v>
      </c>
      <c r="S105" t="s">
        <v>117</v>
      </c>
      <c r="T105" t="s">
        <v>117</v>
      </c>
      <c r="U105" t="s">
        <v>117</v>
      </c>
      <c r="V105" t="s">
        <v>117</v>
      </c>
      <c r="W105" s="10" t="s">
        <v>117</v>
      </c>
      <c r="X105" s="17" t="s">
        <v>117</v>
      </c>
      <c r="Y105" t="s">
        <v>117</v>
      </c>
      <c r="Z105" t="s">
        <v>117</v>
      </c>
      <c r="AA105" t="s">
        <v>117</v>
      </c>
      <c r="AB105" t="s">
        <v>117</v>
      </c>
      <c r="AC105" t="s">
        <v>117</v>
      </c>
      <c r="AD105" t="s">
        <v>117</v>
      </c>
      <c r="AF105" t="s">
        <v>117</v>
      </c>
      <c r="AG105" t="s">
        <v>117</v>
      </c>
      <c r="AH105" t="s">
        <v>117</v>
      </c>
      <c r="AI105" t="s">
        <v>117</v>
      </c>
      <c r="AJ105" t="s">
        <v>117</v>
      </c>
      <c r="AK105" s="8" t="s">
        <v>117</v>
      </c>
      <c r="AL105" t="s">
        <v>117</v>
      </c>
      <c r="AM105" s="10" t="s">
        <v>117</v>
      </c>
      <c r="AN105" t="s">
        <v>117</v>
      </c>
      <c r="AO105" t="s">
        <v>278</v>
      </c>
      <c r="AP105" s="8" t="s">
        <v>105</v>
      </c>
      <c r="AQ105">
        <v>125</v>
      </c>
      <c r="AR105">
        <v>1169</v>
      </c>
      <c r="AS105" s="17">
        <v>414</v>
      </c>
      <c r="AT105">
        <v>96</v>
      </c>
      <c r="AU105">
        <v>960</v>
      </c>
      <c r="AV105">
        <v>256</v>
      </c>
      <c r="AW105" s="10" t="s">
        <v>45</v>
      </c>
      <c r="AX105" s="49">
        <f t="shared" si="16"/>
        <v>14</v>
      </c>
      <c r="AY105">
        <f t="shared" si="16"/>
        <v>104</v>
      </c>
      <c r="AZ105">
        <f t="shared" si="16"/>
        <v>79</v>
      </c>
      <c r="BA105" s="47" t="s">
        <v>45</v>
      </c>
      <c r="BB105">
        <f t="shared" si="13"/>
        <v>82</v>
      </c>
      <c r="BC105">
        <f t="shared" si="14"/>
        <v>856</v>
      </c>
      <c r="BD105" s="8">
        <f t="shared" si="15"/>
        <v>177</v>
      </c>
      <c r="BE105" t="s">
        <v>416</v>
      </c>
      <c r="BF105" t="s">
        <v>160</v>
      </c>
      <c r="BG105">
        <v>1</v>
      </c>
      <c r="BH105" t="s">
        <v>448</v>
      </c>
      <c r="BI105" s="1" t="s">
        <v>449</v>
      </c>
    </row>
    <row r="106" spans="1:61" ht="28.8" hidden="1" outlineLevel="1" x14ac:dyDescent="0.3">
      <c r="A106" s="10" t="s">
        <v>431</v>
      </c>
      <c r="B106" s="10" t="s">
        <v>519</v>
      </c>
      <c r="C106" s="10"/>
      <c r="D106" s="10"/>
      <c r="E106" t="s">
        <v>341</v>
      </c>
      <c r="F106" t="s">
        <v>401</v>
      </c>
      <c r="G106" t="s">
        <v>406</v>
      </c>
      <c r="H106" t="s">
        <v>409</v>
      </c>
      <c r="I106" s="40" t="s">
        <v>461</v>
      </c>
      <c r="J106" s="10" t="s">
        <v>463</v>
      </c>
      <c r="K106" s="10" t="s">
        <v>462</v>
      </c>
      <c r="L106" s="4">
        <v>0</v>
      </c>
      <c r="M106">
        <v>1</v>
      </c>
      <c r="N106" t="s">
        <v>294</v>
      </c>
      <c r="O106">
        <v>0</v>
      </c>
      <c r="P106" t="s">
        <v>8</v>
      </c>
      <c r="Q106" t="s">
        <v>117</v>
      </c>
      <c r="R106" t="s">
        <v>117</v>
      </c>
      <c r="S106" t="s">
        <v>117</v>
      </c>
      <c r="T106" t="s">
        <v>117</v>
      </c>
      <c r="U106" t="s">
        <v>117</v>
      </c>
      <c r="V106" t="s">
        <v>117</v>
      </c>
      <c r="W106" s="10" t="s">
        <v>117</v>
      </c>
      <c r="X106" s="17" t="s">
        <v>117</v>
      </c>
      <c r="Y106" t="s">
        <v>117</v>
      </c>
      <c r="Z106" t="s">
        <v>117</v>
      </c>
      <c r="AA106" t="s">
        <v>117</v>
      </c>
      <c r="AB106" t="s">
        <v>117</v>
      </c>
      <c r="AC106" t="s">
        <v>117</v>
      </c>
      <c r="AD106" t="s">
        <v>117</v>
      </c>
      <c r="AF106" t="s">
        <v>117</v>
      </c>
      <c r="AG106" t="s">
        <v>117</v>
      </c>
      <c r="AH106" t="s">
        <v>117</v>
      </c>
      <c r="AI106" t="s">
        <v>117</v>
      </c>
      <c r="AJ106" t="s">
        <v>117</v>
      </c>
      <c r="AK106" s="8" t="s">
        <v>117</v>
      </c>
      <c r="AL106" t="s">
        <v>117</v>
      </c>
      <c r="AM106" s="10" t="s">
        <v>117</v>
      </c>
      <c r="AN106" t="s">
        <v>117</v>
      </c>
      <c r="AO106" t="s">
        <v>278</v>
      </c>
      <c r="AP106" s="8" t="s">
        <v>105</v>
      </c>
      <c r="AQ106">
        <v>125</v>
      </c>
      <c r="AR106">
        <v>1169</v>
      </c>
      <c r="AS106" s="17">
        <v>414</v>
      </c>
      <c r="AT106">
        <v>96</v>
      </c>
      <c r="AU106">
        <v>960</v>
      </c>
      <c r="AV106">
        <v>256</v>
      </c>
      <c r="AW106" s="10" t="s">
        <v>8</v>
      </c>
      <c r="AX106" s="49">
        <f t="shared" si="16"/>
        <v>14</v>
      </c>
      <c r="AY106">
        <f t="shared" si="16"/>
        <v>104</v>
      </c>
      <c r="AZ106">
        <f t="shared" si="16"/>
        <v>79</v>
      </c>
      <c r="BA106" s="47" t="s">
        <v>8</v>
      </c>
      <c r="BB106">
        <f t="shared" si="13"/>
        <v>82</v>
      </c>
      <c r="BC106">
        <f t="shared" si="14"/>
        <v>856</v>
      </c>
      <c r="BD106" s="8">
        <f t="shared" si="15"/>
        <v>177</v>
      </c>
      <c r="BE106" t="s">
        <v>452</v>
      </c>
      <c r="BF106" t="s">
        <v>453</v>
      </c>
      <c r="BG106">
        <v>1</v>
      </c>
      <c r="BH106" t="s">
        <v>454</v>
      </c>
      <c r="BI106" s="1" t="s">
        <v>455</v>
      </c>
    </row>
    <row r="107" spans="1:61" hidden="1" outlineLevel="1" x14ac:dyDescent="0.3">
      <c r="A107" s="10" t="s">
        <v>456</v>
      </c>
      <c r="B107" s="10" t="s">
        <v>519</v>
      </c>
      <c r="C107" s="10"/>
      <c r="D107" s="10"/>
      <c r="E107" t="s">
        <v>117</v>
      </c>
      <c r="F107" t="s">
        <v>401</v>
      </c>
      <c r="G107" t="s">
        <v>406</v>
      </c>
      <c r="H107" t="s">
        <v>409</v>
      </c>
      <c r="I107" s="40" t="s">
        <v>464</v>
      </c>
      <c r="J107" s="10" t="s">
        <v>463</v>
      </c>
      <c r="K107" s="10" t="s">
        <v>469</v>
      </c>
      <c r="L107" s="4">
        <v>0</v>
      </c>
      <c r="M107" t="s">
        <v>117</v>
      </c>
      <c r="N107" t="s">
        <v>117</v>
      </c>
      <c r="O107" t="s">
        <v>117</v>
      </c>
      <c r="P107" t="s">
        <v>117</v>
      </c>
      <c r="Q107" t="s">
        <v>117</v>
      </c>
      <c r="R107" t="s">
        <v>117</v>
      </c>
      <c r="S107" t="s">
        <v>117</v>
      </c>
      <c r="T107" t="s">
        <v>117</v>
      </c>
      <c r="U107" t="s">
        <v>117</v>
      </c>
      <c r="V107" t="s">
        <v>117</v>
      </c>
      <c r="W107" s="10" t="s">
        <v>117</v>
      </c>
      <c r="X107" s="17" t="s">
        <v>117</v>
      </c>
      <c r="Y107" t="s">
        <v>117</v>
      </c>
      <c r="Z107" t="s">
        <v>117</v>
      </c>
      <c r="AA107" t="s">
        <v>117</v>
      </c>
      <c r="AB107" t="s">
        <v>117</v>
      </c>
      <c r="AC107" t="s">
        <v>117</v>
      </c>
      <c r="AD107" t="s">
        <v>117</v>
      </c>
      <c r="AF107" t="s">
        <v>117</v>
      </c>
      <c r="AG107" t="s">
        <v>117</v>
      </c>
      <c r="AH107" t="s">
        <v>117</v>
      </c>
      <c r="AI107" t="s">
        <v>117</v>
      </c>
      <c r="AJ107" t="s">
        <v>117</v>
      </c>
      <c r="AK107" s="8" t="s">
        <v>117</v>
      </c>
      <c r="AL107" t="s">
        <v>117</v>
      </c>
      <c r="AM107" s="10" t="s">
        <v>117</v>
      </c>
      <c r="AN107" t="s">
        <v>117</v>
      </c>
      <c r="AO107" t="s">
        <v>278</v>
      </c>
      <c r="AP107" s="8" t="s">
        <v>105</v>
      </c>
      <c r="AQ107">
        <v>125</v>
      </c>
      <c r="AR107">
        <v>1169</v>
      </c>
      <c r="AS107" s="17">
        <v>414</v>
      </c>
      <c r="AT107">
        <v>96</v>
      </c>
      <c r="AU107">
        <v>960</v>
      </c>
      <c r="AV107">
        <v>256</v>
      </c>
      <c r="AW107" s="47" t="s">
        <v>8</v>
      </c>
      <c r="AX107">
        <v>64</v>
      </c>
      <c r="AY107">
        <v>928</v>
      </c>
      <c r="AZ107">
        <v>224</v>
      </c>
      <c r="BA107" s="47" t="s">
        <v>8</v>
      </c>
      <c r="BB107">
        <f t="shared" si="13"/>
        <v>32</v>
      </c>
      <c r="BC107">
        <f t="shared" si="14"/>
        <v>32</v>
      </c>
      <c r="BD107" s="8">
        <f t="shared" si="15"/>
        <v>32</v>
      </c>
      <c r="BE107" t="s">
        <v>452</v>
      </c>
      <c r="BF107" t="s">
        <v>465</v>
      </c>
      <c r="BG107">
        <v>1</v>
      </c>
      <c r="BH107" t="s">
        <v>467</v>
      </c>
      <c r="BI107" t="s">
        <v>117</v>
      </c>
    </row>
    <row r="108" spans="1:61" hidden="1" outlineLevel="1" x14ac:dyDescent="0.3">
      <c r="A108" s="10" t="s">
        <v>460</v>
      </c>
      <c r="B108" s="10" t="s">
        <v>519</v>
      </c>
      <c r="C108" s="10"/>
      <c r="D108" s="10"/>
      <c r="E108" t="s">
        <v>268</v>
      </c>
      <c r="F108" t="s">
        <v>457</v>
      </c>
      <c r="G108" t="s">
        <v>406</v>
      </c>
      <c r="H108" t="s">
        <v>409</v>
      </c>
      <c r="I108" s="40" t="s">
        <v>458</v>
      </c>
      <c r="J108" s="10" t="s">
        <v>463</v>
      </c>
      <c r="K108" s="10" t="s">
        <v>469</v>
      </c>
      <c r="L108" s="4">
        <v>0</v>
      </c>
      <c r="M108" t="s">
        <v>117</v>
      </c>
      <c r="N108" t="s">
        <v>117</v>
      </c>
      <c r="O108" t="s">
        <v>117</v>
      </c>
      <c r="P108" t="s">
        <v>117</v>
      </c>
      <c r="Q108" t="s">
        <v>117</v>
      </c>
      <c r="R108" t="s">
        <v>117</v>
      </c>
      <c r="S108" t="s">
        <v>117</v>
      </c>
      <c r="T108" t="s">
        <v>117</v>
      </c>
      <c r="U108" t="s">
        <v>117</v>
      </c>
      <c r="V108" t="s">
        <v>117</v>
      </c>
      <c r="W108" s="10" t="s">
        <v>117</v>
      </c>
      <c r="X108" s="17" t="s">
        <v>117</v>
      </c>
      <c r="Y108" t="s">
        <v>117</v>
      </c>
      <c r="Z108" t="s">
        <v>117</v>
      </c>
      <c r="AA108" t="s">
        <v>117</v>
      </c>
      <c r="AB108" t="s">
        <v>117</v>
      </c>
      <c r="AC108" t="s">
        <v>117</v>
      </c>
      <c r="AD108" t="s">
        <v>117</v>
      </c>
      <c r="AF108" t="s">
        <v>117</v>
      </c>
      <c r="AG108" t="s">
        <v>117</v>
      </c>
      <c r="AH108" t="s">
        <v>117</v>
      </c>
      <c r="AI108" t="s">
        <v>117</v>
      </c>
      <c r="AJ108" t="s">
        <v>117</v>
      </c>
      <c r="AK108" s="8" t="s">
        <v>117</v>
      </c>
      <c r="AL108" t="s">
        <v>117</v>
      </c>
      <c r="AM108" s="10" t="s">
        <v>117</v>
      </c>
      <c r="AN108" t="s">
        <v>117</v>
      </c>
      <c r="AO108" t="s">
        <v>278</v>
      </c>
      <c r="AP108" s="8" t="s">
        <v>105</v>
      </c>
      <c r="AQ108">
        <v>125</v>
      </c>
      <c r="AR108">
        <v>1169</v>
      </c>
      <c r="AS108" s="17">
        <v>414</v>
      </c>
      <c r="AT108">
        <v>96</v>
      </c>
      <c r="AU108">
        <v>960</v>
      </c>
      <c r="AV108">
        <v>256</v>
      </c>
      <c r="AW108" s="10" t="s">
        <v>45</v>
      </c>
      <c r="AX108" s="49">
        <f xml:space="preserve"> _xlfn.FLOOR.MATH((AQ108 - AT108) / 2)</f>
        <v>14</v>
      </c>
      <c r="AY108">
        <f xml:space="preserve"> _xlfn.FLOOR.MATH((AR108 - AU108) / 2)</f>
        <v>104</v>
      </c>
      <c r="AZ108">
        <f xml:space="preserve"> _xlfn.FLOOR.MATH((AS108 - AV108) / 2)</f>
        <v>79</v>
      </c>
      <c r="BA108" s="47" t="s">
        <v>44</v>
      </c>
      <c r="BB108">
        <f t="shared" si="13"/>
        <v>82</v>
      </c>
      <c r="BC108">
        <f t="shared" si="14"/>
        <v>856</v>
      </c>
      <c r="BD108" s="8">
        <f t="shared" si="15"/>
        <v>177</v>
      </c>
      <c r="BE108" t="s">
        <v>416</v>
      </c>
      <c r="BF108" t="s">
        <v>459</v>
      </c>
      <c r="BG108">
        <v>1</v>
      </c>
      <c r="BH108" t="s">
        <v>467</v>
      </c>
      <c r="BI108" t="s">
        <v>117</v>
      </c>
    </row>
    <row r="109" spans="1:61" ht="28.8" hidden="1" outlineLevel="1" x14ac:dyDescent="0.3">
      <c r="A109" s="10" t="s">
        <v>466</v>
      </c>
      <c r="B109" s="10" t="s">
        <v>519</v>
      </c>
      <c r="C109" s="10"/>
      <c r="D109" s="10"/>
      <c r="E109" t="s">
        <v>268</v>
      </c>
      <c r="F109" t="s">
        <v>401</v>
      </c>
      <c r="G109" t="s">
        <v>406</v>
      </c>
      <c r="H109" t="s">
        <v>409</v>
      </c>
      <c r="I109" s="40" t="s">
        <v>468</v>
      </c>
      <c r="J109" s="10" t="s">
        <v>463</v>
      </c>
      <c r="K109" s="10" t="s">
        <v>462</v>
      </c>
      <c r="L109" s="4">
        <v>0</v>
      </c>
      <c r="M109" t="s">
        <v>117</v>
      </c>
      <c r="N109" t="s">
        <v>117</v>
      </c>
      <c r="O109" t="s">
        <v>117</v>
      </c>
      <c r="P109" t="s">
        <v>117</v>
      </c>
      <c r="Q109" t="s">
        <v>117</v>
      </c>
      <c r="R109" t="s">
        <v>117</v>
      </c>
      <c r="S109" t="s">
        <v>117</v>
      </c>
      <c r="T109" t="s">
        <v>117</v>
      </c>
      <c r="U109" t="s">
        <v>117</v>
      </c>
      <c r="V109" t="s">
        <v>117</v>
      </c>
      <c r="W109" s="10" t="s">
        <v>117</v>
      </c>
      <c r="X109" s="17" t="s">
        <v>117</v>
      </c>
      <c r="Y109" t="s">
        <v>117</v>
      </c>
      <c r="Z109" t="s">
        <v>117</v>
      </c>
      <c r="AA109" t="s">
        <v>117</v>
      </c>
      <c r="AB109" t="s">
        <v>117</v>
      </c>
      <c r="AC109" t="s">
        <v>117</v>
      </c>
      <c r="AD109" t="s">
        <v>117</v>
      </c>
      <c r="AF109" t="s">
        <v>117</v>
      </c>
      <c r="AG109" t="s">
        <v>117</v>
      </c>
      <c r="AH109" t="s">
        <v>117</v>
      </c>
      <c r="AI109" t="s">
        <v>117</v>
      </c>
      <c r="AJ109" t="s">
        <v>117</v>
      </c>
      <c r="AK109" s="8" t="s">
        <v>117</v>
      </c>
      <c r="AL109" t="s">
        <v>117</v>
      </c>
      <c r="AM109" s="10" t="s">
        <v>117</v>
      </c>
      <c r="AN109" t="s">
        <v>117</v>
      </c>
      <c r="AO109" t="s">
        <v>278</v>
      </c>
      <c r="AP109" s="8" t="s">
        <v>105</v>
      </c>
      <c r="AQ109">
        <v>125</v>
      </c>
      <c r="AR109">
        <v>1169</v>
      </c>
      <c r="AS109" s="17">
        <v>414</v>
      </c>
      <c r="AT109">
        <v>96</v>
      </c>
      <c r="AU109">
        <v>960</v>
      </c>
      <c r="AV109">
        <v>256</v>
      </c>
      <c r="AW109" s="47" t="s">
        <v>8</v>
      </c>
      <c r="AX109">
        <v>64</v>
      </c>
      <c r="AY109">
        <v>928</v>
      </c>
      <c r="AZ109">
        <v>224</v>
      </c>
      <c r="BA109" s="47" t="s">
        <v>8</v>
      </c>
      <c r="BB109">
        <f t="shared" si="13"/>
        <v>32</v>
      </c>
      <c r="BC109">
        <f t="shared" si="14"/>
        <v>32</v>
      </c>
      <c r="BD109" s="8">
        <f t="shared" si="15"/>
        <v>32</v>
      </c>
      <c r="BE109" t="s">
        <v>452</v>
      </c>
      <c r="BF109" t="s">
        <v>465</v>
      </c>
      <c r="BG109">
        <v>1</v>
      </c>
      <c r="BH109" t="s">
        <v>454</v>
      </c>
      <c r="BI109" s="1" t="s">
        <v>455</v>
      </c>
    </row>
    <row r="110" spans="1:61" hidden="1" outlineLevel="1" x14ac:dyDescent="0.3">
      <c r="A110" s="10" t="s">
        <v>470</v>
      </c>
      <c r="B110" s="10" t="s">
        <v>519</v>
      </c>
      <c r="C110" s="10"/>
      <c r="D110" s="10"/>
      <c r="E110" t="s">
        <v>268</v>
      </c>
      <c r="F110" t="s">
        <v>457</v>
      </c>
      <c r="G110" t="s">
        <v>406</v>
      </c>
      <c r="H110" t="s">
        <v>409</v>
      </c>
      <c r="I110" s="40" t="s">
        <v>471</v>
      </c>
      <c r="J110" s="10" t="s">
        <v>463</v>
      </c>
      <c r="K110" s="10" t="s">
        <v>474</v>
      </c>
      <c r="L110" s="4">
        <v>0</v>
      </c>
      <c r="M110" t="s">
        <v>117</v>
      </c>
      <c r="N110" t="s">
        <v>117</v>
      </c>
      <c r="O110" t="s">
        <v>117</v>
      </c>
      <c r="P110" t="s">
        <v>117</v>
      </c>
      <c r="Q110" t="s">
        <v>117</v>
      </c>
      <c r="R110" t="s">
        <v>117</v>
      </c>
      <c r="S110" t="s">
        <v>117</v>
      </c>
      <c r="T110" t="s">
        <v>117</v>
      </c>
      <c r="U110" t="s">
        <v>117</v>
      </c>
      <c r="V110" t="s">
        <v>117</v>
      </c>
      <c r="W110" s="10" t="s">
        <v>117</v>
      </c>
      <c r="X110" s="17" t="s">
        <v>117</v>
      </c>
      <c r="Y110" t="s">
        <v>117</v>
      </c>
      <c r="Z110" t="s">
        <v>117</v>
      </c>
      <c r="AA110" t="s">
        <v>117</v>
      </c>
      <c r="AB110" t="s">
        <v>117</v>
      </c>
      <c r="AC110" t="s">
        <v>117</v>
      </c>
      <c r="AD110" t="s">
        <v>117</v>
      </c>
      <c r="AF110" t="s">
        <v>117</v>
      </c>
      <c r="AG110" t="s">
        <v>117</v>
      </c>
      <c r="AH110" t="s">
        <v>117</v>
      </c>
      <c r="AI110" t="s">
        <v>117</v>
      </c>
      <c r="AJ110" t="s">
        <v>117</v>
      </c>
      <c r="AK110" s="8" t="s">
        <v>117</v>
      </c>
      <c r="AL110" t="s">
        <v>117</v>
      </c>
      <c r="AM110" s="10" t="s">
        <v>117</v>
      </c>
      <c r="AN110" t="s">
        <v>117</v>
      </c>
      <c r="AO110" t="s">
        <v>278</v>
      </c>
      <c r="AP110" s="8" t="s">
        <v>105</v>
      </c>
      <c r="AQ110">
        <v>125</v>
      </c>
      <c r="AR110">
        <v>1169</v>
      </c>
      <c r="AS110" s="17">
        <v>414</v>
      </c>
      <c r="AT110">
        <v>96</v>
      </c>
      <c r="AU110">
        <v>960</v>
      </c>
      <c r="AV110">
        <v>256</v>
      </c>
      <c r="AW110" s="10" t="s">
        <v>45</v>
      </c>
      <c r="AX110" s="49">
        <f t="shared" ref="AX110:AZ111" si="17" xml:space="preserve"> _xlfn.FLOOR.MATH((AQ110 - AT110) / 2)</f>
        <v>14</v>
      </c>
      <c r="AY110">
        <f t="shared" si="17"/>
        <v>104</v>
      </c>
      <c r="AZ110">
        <f t="shared" si="17"/>
        <v>79</v>
      </c>
      <c r="BA110" s="47" t="s">
        <v>44</v>
      </c>
      <c r="BB110">
        <f t="shared" si="13"/>
        <v>82</v>
      </c>
      <c r="BC110">
        <f t="shared" si="14"/>
        <v>856</v>
      </c>
      <c r="BD110" s="8">
        <f t="shared" si="15"/>
        <v>177</v>
      </c>
      <c r="BE110" t="s">
        <v>416</v>
      </c>
      <c r="BF110" t="s">
        <v>459</v>
      </c>
      <c r="BG110">
        <v>1</v>
      </c>
      <c r="BH110" t="s">
        <v>11</v>
      </c>
      <c r="BI110" t="s">
        <v>473</v>
      </c>
    </row>
    <row r="111" spans="1:61" s="33" customFormat="1" collapsed="1" x14ac:dyDescent="0.3">
      <c r="A111" s="32" t="s">
        <v>472</v>
      </c>
      <c r="B111" s="32" t="s">
        <v>498</v>
      </c>
      <c r="C111" s="32"/>
      <c r="D111" s="32"/>
      <c r="E111" s="33" t="s">
        <v>268</v>
      </c>
      <c r="F111" s="33" t="s">
        <v>457</v>
      </c>
      <c r="G111" s="33" t="s">
        <v>406</v>
      </c>
      <c r="H111" s="33" t="s">
        <v>409</v>
      </c>
      <c r="I111" s="43" t="s">
        <v>475</v>
      </c>
      <c r="J111" s="32" t="s">
        <v>463</v>
      </c>
      <c r="K111" s="32" t="s">
        <v>479</v>
      </c>
      <c r="L111" s="34">
        <v>0</v>
      </c>
      <c r="M111" s="33" t="s">
        <v>117</v>
      </c>
      <c r="N111" s="33" t="s">
        <v>117</v>
      </c>
      <c r="O111" s="33">
        <v>1</v>
      </c>
      <c r="P111" s="33" t="s">
        <v>480</v>
      </c>
      <c r="Q111" s="33" t="s">
        <v>117</v>
      </c>
      <c r="R111" s="33" t="s">
        <v>117</v>
      </c>
      <c r="S111" s="33" t="s">
        <v>117</v>
      </c>
      <c r="T111" s="33" t="s">
        <v>117</v>
      </c>
      <c r="U111" s="33" t="s">
        <v>117</v>
      </c>
      <c r="V111" s="33" t="s">
        <v>117</v>
      </c>
      <c r="W111" s="32" t="s">
        <v>117</v>
      </c>
      <c r="X111" s="35" t="s">
        <v>117</v>
      </c>
      <c r="Y111" s="33" t="s">
        <v>117</v>
      </c>
      <c r="Z111" s="33" t="s">
        <v>117</v>
      </c>
      <c r="AA111" s="33" t="s">
        <v>117</v>
      </c>
      <c r="AB111" s="33" t="s">
        <v>117</v>
      </c>
      <c r="AC111" s="33" t="s">
        <v>117</v>
      </c>
      <c r="AD111" s="33" t="s">
        <v>117</v>
      </c>
      <c r="AF111" s="33" t="s">
        <v>117</v>
      </c>
      <c r="AG111" s="33" t="s">
        <v>117</v>
      </c>
      <c r="AH111" s="33" t="s">
        <v>117</v>
      </c>
      <c r="AI111" s="33" t="s">
        <v>117</v>
      </c>
      <c r="AJ111" s="33" t="s">
        <v>117</v>
      </c>
      <c r="AK111" s="36" t="s">
        <v>117</v>
      </c>
      <c r="AL111" s="33" t="s">
        <v>117</v>
      </c>
      <c r="AM111" s="32" t="s">
        <v>117</v>
      </c>
      <c r="AN111" s="33" t="s">
        <v>117</v>
      </c>
      <c r="AO111" s="33" t="s">
        <v>278</v>
      </c>
      <c r="AP111" s="36" t="s">
        <v>105</v>
      </c>
      <c r="AQ111" s="33">
        <v>125</v>
      </c>
      <c r="AR111" s="33">
        <v>1169</v>
      </c>
      <c r="AS111" s="35">
        <v>414</v>
      </c>
      <c r="AT111" s="33">
        <v>96</v>
      </c>
      <c r="AU111" s="33">
        <v>960</v>
      </c>
      <c r="AV111" s="33">
        <v>256</v>
      </c>
      <c r="AW111" s="32" t="s">
        <v>45</v>
      </c>
      <c r="AX111" s="50">
        <f t="shared" si="17"/>
        <v>14</v>
      </c>
      <c r="AY111" s="33">
        <f t="shared" si="17"/>
        <v>104</v>
      </c>
      <c r="AZ111" s="33">
        <f t="shared" si="17"/>
        <v>79</v>
      </c>
      <c r="BA111" s="51" t="s">
        <v>45</v>
      </c>
      <c r="BB111" s="33">
        <f t="shared" ref="BB111:BB142" si="18">AT111-AX111</f>
        <v>82</v>
      </c>
      <c r="BC111" s="33">
        <f t="shared" ref="BC111:BC142" si="19">AU111-AY111</f>
        <v>856</v>
      </c>
      <c r="BD111" s="36">
        <f t="shared" ref="BD111:BD142" si="20">AV111-AZ111</f>
        <v>177</v>
      </c>
      <c r="BE111" s="33" t="s">
        <v>416</v>
      </c>
      <c r="BF111" s="33" t="s">
        <v>160</v>
      </c>
      <c r="BG111" s="33">
        <v>0</v>
      </c>
      <c r="BH111" s="33" t="s">
        <v>8</v>
      </c>
      <c r="BI111" s="33" t="s">
        <v>8</v>
      </c>
    </row>
    <row r="112" spans="1:61" s="52" customFormat="1" ht="15" thickBot="1" x14ac:dyDescent="0.35">
      <c r="A112" s="45" t="s">
        <v>476</v>
      </c>
      <c r="B112" s="45" t="s">
        <v>498</v>
      </c>
      <c r="C112" s="45"/>
      <c r="D112" s="45"/>
      <c r="E112" s="52" t="s">
        <v>268</v>
      </c>
      <c r="F112" s="52" t="s">
        <v>477</v>
      </c>
      <c r="G112" s="52" t="s">
        <v>406</v>
      </c>
      <c r="H112" s="52" t="s">
        <v>409</v>
      </c>
      <c r="I112" s="44" t="s">
        <v>478</v>
      </c>
      <c r="J112" s="45" t="s">
        <v>463</v>
      </c>
      <c r="K112" s="45" t="s">
        <v>483</v>
      </c>
      <c r="L112" s="58">
        <v>1</v>
      </c>
      <c r="M112" s="52">
        <v>0</v>
      </c>
      <c r="N112" s="52" t="s">
        <v>8</v>
      </c>
      <c r="O112" s="52">
        <v>0</v>
      </c>
      <c r="P112" s="52" t="s">
        <v>8</v>
      </c>
      <c r="Q112" s="52" t="s">
        <v>117</v>
      </c>
      <c r="R112" s="52" t="s">
        <v>117</v>
      </c>
      <c r="S112" s="52" t="s">
        <v>117</v>
      </c>
      <c r="T112" s="52" t="s">
        <v>117</v>
      </c>
      <c r="U112" s="52" t="s">
        <v>117</v>
      </c>
      <c r="V112" s="52" t="s">
        <v>117</v>
      </c>
      <c r="W112" s="45" t="s">
        <v>117</v>
      </c>
      <c r="X112" s="53" t="s">
        <v>117</v>
      </c>
      <c r="Y112" s="52" t="s">
        <v>117</v>
      </c>
      <c r="Z112" s="52" t="s">
        <v>117</v>
      </c>
      <c r="AA112" s="52" t="s">
        <v>117</v>
      </c>
      <c r="AB112" s="52" t="s">
        <v>117</v>
      </c>
      <c r="AC112" s="52" t="s">
        <v>117</v>
      </c>
      <c r="AD112" s="52" t="s">
        <v>117</v>
      </c>
      <c r="AF112" s="52" t="s">
        <v>117</v>
      </c>
      <c r="AG112" s="52" t="s">
        <v>117</v>
      </c>
      <c r="AH112" s="52" t="s">
        <v>117</v>
      </c>
      <c r="AI112" s="52" t="s">
        <v>117</v>
      </c>
      <c r="AJ112" s="52" t="s">
        <v>117</v>
      </c>
      <c r="AK112" s="59" t="s">
        <v>117</v>
      </c>
      <c r="AL112" s="52" t="s">
        <v>117</v>
      </c>
      <c r="AM112" s="45" t="s">
        <v>117</v>
      </c>
      <c r="AN112" s="52" t="s">
        <v>117</v>
      </c>
      <c r="AO112" s="52" t="s">
        <v>278</v>
      </c>
      <c r="AP112" s="59" t="s">
        <v>105</v>
      </c>
      <c r="AQ112" s="52">
        <v>125</v>
      </c>
      <c r="AR112" s="52">
        <v>1169</v>
      </c>
      <c r="AS112" s="53">
        <v>414</v>
      </c>
      <c r="AT112" s="52">
        <v>96</v>
      </c>
      <c r="AU112" s="52">
        <v>960</v>
      </c>
      <c r="AV112" s="52">
        <v>256</v>
      </c>
      <c r="AW112" s="54" t="s">
        <v>8</v>
      </c>
      <c r="AX112" s="52">
        <v>64</v>
      </c>
      <c r="AY112" s="52">
        <v>928</v>
      </c>
      <c r="AZ112" s="52">
        <v>224</v>
      </c>
      <c r="BA112" s="54" t="s">
        <v>8</v>
      </c>
      <c r="BB112" s="52">
        <f t="shared" si="18"/>
        <v>32</v>
      </c>
      <c r="BC112" s="52">
        <f t="shared" si="19"/>
        <v>32</v>
      </c>
      <c r="BD112" s="59">
        <f t="shared" si="20"/>
        <v>32</v>
      </c>
      <c r="BE112" s="52" t="s">
        <v>481</v>
      </c>
      <c r="BF112" s="52" t="s">
        <v>482</v>
      </c>
      <c r="BG112" s="52">
        <v>0</v>
      </c>
      <c r="BH112" s="52" t="s">
        <v>8</v>
      </c>
      <c r="BI112" s="52" t="s">
        <v>8</v>
      </c>
    </row>
    <row r="113" spans="1:61" x14ac:dyDescent="0.3">
      <c r="A113" s="10" t="s">
        <v>484</v>
      </c>
      <c r="B113" s="10" t="s">
        <v>511</v>
      </c>
      <c r="C113" s="10"/>
      <c r="D113" s="10"/>
      <c r="E113" t="s">
        <v>514</v>
      </c>
      <c r="F113" t="s">
        <v>457</v>
      </c>
      <c r="G113" t="s">
        <v>406</v>
      </c>
      <c r="H113" t="s">
        <v>409</v>
      </c>
      <c r="I113" s="40" t="s">
        <v>486</v>
      </c>
      <c r="J113" s="10" t="s">
        <v>463</v>
      </c>
      <c r="K113" s="10" t="s">
        <v>488</v>
      </c>
      <c r="L113" s="4">
        <v>1</v>
      </c>
      <c r="M113">
        <v>0</v>
      </c>
      <c r="N113" t="s">
        <v>8</v>
      </c>
      <c r="O113">
        <v>0</v>
      </c>
      <c r="P113" t="s">
        <v>8</v>
      </c>
      <c r="Q113" t="s">
        <v>117</v>
      </c>
      <c r="R113" t="s">
        <v>117</v>
      </c>
      <c r="S113" t="s">
        <v>117</v>
      </c>
      <c r="T113" t="s">
        <v>117</v>
      </c>
      <c r="U113" t="s">
        <v>117</v>
      </c>
      <c r="V113" t="s">
        <v>117</v>
      </c>
      <c r="W113" s="10" t="s">
        <v>117</v>
      </c>
      <c r="X113" s="17">
        <v>1</v>
      </c>
      <c r="Y113" t="s">
        <v>117</v>
      </c>
      <c r="Z113">
        <v>5</v>
      </c>
      <c r="AA113">
        <v>1</v>
      </c>
      <c r="AB113">
        <v>1</v>
      </c>
      <c r="AC113">
        <f t="shared" ref="AC113:AC140" si="21">Z113+AA113</f>
        <v>6</v>
      </c>
      <c r="AD113" t="s">
        <v>117</v>
      </c>
      <c r="AF113">
        <v>3</v>
      </c>
      <c r="AG113" t="s">
        <v>117</v>
      </c>
      <c r="AH113" t="s">
        <v>117</v>
      </c>
      <c r="AI113" t="s">
        <v>117</v>
      </c>
      <c r="AJ113" t="s">
        <v>117</v>
      </c>
      <c r="AK113" s="8" t="s">
        <v>117</v>
      </c>
      <c r="AL113" t="s">
        <v>117</v>
      </c>
      <c r="AM113" s="10" t="s">
        <v>117</v>
      </c>
      <c r="AN113" t="s">
        <v>117</v>
      </c>
      <c r="AO113">
        <f xml:space="preserve"> 1508.06553301511 + 0.00210606006752809 * (AT113*AU113*AV113) * (AC113 / 5) + 441</f>
        <v>73500.060473349149</v>
      </c>
      <c r="AP113" s="8" t="s">
        <v>105</v>
      </c>
      <c r="AQ113">
        <v>125</v>
      </c>
      <c r="AR113">
        <v>1169</v>
      </c>
      <c r="AS113" s="17">
        <v>414</v>
      </c>
      <c r="AT113">
        <v>96</v>
      </c>
      <c r="AU113">
        <v>768</v>
      </c>
      <c r="AV113">
        <v>384</v>
      </c>
      <c r="AW113" s="47" t="s">
        <v>45</v>
      </c>
      <c r="AX113" s="49">
        <f t="shared" ref="AX113:AX140" si="22" xml:space="preserve"> _xlfn.FLOOR.MATH((AQ113 - AT113) / 2)</f>
        <v>14</v>
      </c>
      <c r="AY113">
        <f t="shared" ref="AY113:AY140" si="23" xml:space="preserve"> _xlfn.FLOOR.MATH((AR113 - AU113) / 2)</f>
        <v>200</v>
      </c>
      <c r="AZ113">
        <f t="shared" ref="AZ113:AZ140" si="24" xml:space="preserve"> _xlfn.FLOOR.MATH((AS113 - AV113) / 2)</f>
        <v>15</v>
      </c>
      <c r="BA113" s="47" t="s">
        <v>8</v>
      </c>
      <c r="BB113">
        <f t="shared" si="18"/>
        <v>82</v>
      </c>
      <c r="BC113">
        <f t="shared" si="19"/>
        <v>568</v>
      </c>
      <c r="BD113" s="8">
        <f t="shared" si="20"/>
        <v>369</v>
      </c>
      <c r="BE113" t="s">
        <v>416</v>
      </c>
      <c r="BF113" t="s">
        <v>160</v>
      </c>
      <c r="BG113">
        <v>0</v>
      </c>
      <c r="BH113" t="s">
        <v>8</v>
      </c>
      <c r="BI113" t="s">
        <v>8</v>
      </c>
    </row>
    <row r="114" spans="1:61" x14ac:dyDescent="0.3">
      <c r="A114" s="10" t="s">
        <v>485</v>
      </c>
      <c r="B114" s="10" t="s">
        <v>519</v>
      </c>
      <c r="C114" s="10"/>
      <c r="D114" s="10"/>
      <c r="E114" t="s">
        <v>514</v>
      </c>
      <c r="F114" t="s">
        <v>477</v>
      </c>
      <c r="G114" t="s">
        <v>406</v>
      </c>
      <c r="H114" t="s">
        <v>409</v>
      </c>
      <c r="I114" s="40" t="s">
        <v>490</v>
      </c>
      <c r="J114" s="10" t="s">
        <v>463</v>
      </c>
      <c r="K114" s="10" t="s">
        <v>495</v>
      </c>
      <c r="L114" s="4">
        <v>0</v>
      </c>
      <c r="M114">
        <v>1</v>
      </c>
      <c r="N114" s="10" t="s">
        <v>496</v>
      </c>
      <c r="O114">
        <v>0</v>
      </c>
      <c r="P114" t="s">
        <v>8</v>
      </c>
      <c r="Z114">
        <v>5</v>
      </c>
      <c r="AA114">
        <v>1</v>
      </c>
      <c r="AB114">
        <v>1</v>
      </c>
      <c r="AC114">
        <f t="shared" si="21"/>
        <v>6</v>
      </c>
      <c r="AF114">
        <v>3</v>
      </c>
      <c r="AP114" s="8" t="s">
        <v>105</v>
      </c>
      <c r="AQ114">
        <v>125</v>
      </c>
      <c r="AR114">
        <v>1169</v>
      </c>
      <c r="AS114" s="17">
        <v>414</v>
      </c>
      <c r="AT114">
        <v>96</v>
      </c>
      <c r="AU114">
        <v>768</v>
      </c>
      <c r="AV114">
        <v>384</v>
      </c>
      <c r="AW114" s="47" t="s">
        <v>8</v>
      </c>
      <c r="AX114" s="49">
        <f t="shared" si="22"/>
        <v>14</v>
      </c>
      <c r="AY114">
        <f t="shared" si="23"/>
        <v>200</v>
      </c>
      <c r="AZ114">
        <f t="shared" si="24"/>
        <v>15</v>
      </c>
      <c r="BA114" s="17" t="s">
        <v>45</v>
      </c>
      <c r="BB114">
        <f t="shared" si="18"/>
        <v>82</v>
      </c>
      <c r="BC114">
        <f t="shared" si="19"/>
        <v>568</v>
      </c>
      <c r="BD114" s="8">
        <f t="shared" si="20"/>
        <v>369</v>
      </c>
      <c r="BE114" t="s">
        <v>481</v>
      </c>
      <c r="BF114" t="s">
        <v>160</v>
      </c>
      <c r="BG114">
        <v>1</v>
      </c>
      <c r="BH114" t="s">
        <v>117</v>
      </c>
      <c r="BI114" t="s">
        <v>117</v>
      </c>
    </row>
    <row r="115" spans="1:61" x14ac:dyDescent="0.3">
      <c r="A115" s="10" t="s">
        <v>493</v>
      </c>
      <c r="B115" s="10" t="s">
        <v>519</v>
      </c>
      <c r="C115" s="10"/>
      <c r="D115" s="10"/>
      <c r="E115" t="s">
        <v>514</v>
      </c>
      <c r="F115" t="s">
        <v>477</v>
      </c>
      <c r="G115" t="s">
        <v>406</v>
      </c>
      <c r="H115" t="s">
        <v>409</v>
      </c>
      <c r="I115" s="40" t="s">
        <v>490</v>
      </c>
      <c r="J115" s="10" t="s">
        <v>463</v>
      </c>
      <c r="K115" s="10" t="s">
        <v>497</v>
      </c>
      <c r="L115" s="4">
        <v>0</v>
      </c>
      <c r="M115">
        <v>1</v>
      </c>
      <c r="N115" t="s">
        <v>117</v>
      </c>
      <c r="O115">
        <v>0</v>
      </c>
      <c r="P115" t="s">
        <v>8</v>
      </c>
      <c r="Z115">
        <v>5</v>
      </c>
      <c r="AA115">
        <v>1</v>
      </c>
      <c r="AB115">
        <v>1</v>
      </c>
      <c r="AC115">
        <f t="shared" si="21"/>
        <v>6</v>
      </c>
      <c r="AF115">
        <v>3</v>
      </c>
      <c r="AP115" s="8" t="s">
        <v>105</v>
      </c>
      <c r="AQ115">
        <v>125</v>
      </c>
      <c r="AR115">
        <v>1169</v>
      </c>
      <c r="AS115" s="17">
        <v>414</v>
      </c>
      <c r="AT115">
        <v>96</v>
      </c>
      <c r="AU115">
        <v>768</v>
      </c>
      <c r="AV115">
        <v>384</v>
      </c>
      <c r="AW115" s="47" t="s">
        <v>8</v>
      </c>
      <c r="AX115" s="49">
        <f t="shared" si="22"/>
        <v>14</v>
      </c>
      <c r="AY115">
        <f t="shared" si="23"/>
        <v>200</v>
      </c>
      <c r="AZ115">
        <f t="shared" si="24"/>
        <v>15</v>
      </c>
      <c r="BA115" s="17" t="s">
        <v>45</v>
      </c>
      <c r="BB115">
        <f t="shared" si="18"/>
        <v>82</v>
      </c>
      <c r="BC115">
        <f t="shared" si="19"/>
        <v>568</v>
      </c>
      <c r="BD115" s="8">
        <f t="shared" si="20"/>
        <v>369</v>
      </c>
      <c r="BE115" t="s">
        <v>481</v>
      </c>
      <c r="BF115" t="s">
        <v>160</v>
      </c>
      <c r="BG115">
        <v>1</v>
      </c>
      <c r="BH115" t="s">
        <v>117</v>
      </c>
      <c r="BI115" t="s">
        <v>117</v>
      </c>
    </row>
    <row r="116" spans="1:61" x14ac:dyDescent="0.3">
      <c r="A116" s="10" t="s">
        <v>494</v>
      </c>
      <c r="B116" s="10" t="s">
        <v>511</v>
      </c>
      <c r="C116" s="10"/>
      <c r="D116" s="10"/>
      <c r="E116" t="s">
        <v>514</v>
      </c>
      <c r="F116" t="s">
        <v>477</v>
      </c>
      <c r="G116" t="s">
        <v>406</v>
      </c>
      <c r="H116" t="s">
        <v>409</v>
      </c>
      <c r="I116" s="40" t="s">
        <v>490</v>
      </c>
      <c r="J116" s="10" t="s">
        <v>487</v>
      </c>
      <c r="K116" s="10" t="s">
        <v>489</v>
      </c>
      <c r="L116" s="4">
        <v>1</v>
      </c>
      <c r="M116">
        <v>0</v>
      </c>
      <c r="N116" t="s">
        <v>8</v>
      </c>
      <c r="O116">
        <v>0</v>
      </c>
      <c r="P116" t="s">
        <v>8</v>
      </c>
      <c r="W116" s="10"/>
      <c r="Z116">
        <v>5</v>
      </c>
      <c r="AA116">
        <v>1</v>
      </c>
      <c r="AB116">
        <v>1</v>
      </c>
      <c r="AC116">
        <f t="shared" si="21"/>
        <v>6</v>
      </c>
      <c r="AF116">
        <v>3</v>
      </c>
      <c r="AM116" s="10"/>
      <c r="AP116" s="8" t="s">
        <v>105</v>
      </c>
      <c r="AQ116">
        <v>125</v>
      </c>
      <c r="AR116">
        <v>1169</v>
      </c>
      <c r="AS116" s="17">
        <v>414</v>
      </c>
      <c r="AT116">
        <v>96</v>
      </c>
      <c r="AU116">
        <v>768</v>
      </c>
      <c r="AV116">
        <v>384</v>
      </c>
      <c r="AW116" s="47" t="s">
        <v>8</v>
      </c>
      <c r="AX116" s="49">
        <f t="shared" si="22"/>
        <v>14</v>
      </c>
      <c r="AY116">
        <f t="shared" si="23"/>
        <v>200</v>
      </c>
      <c r="AZ116">
        <f t="shared" si="24"/>
        <v>15</v>
      </c>
      <c r="BA116" s="47" t="s">
        <v>45</v>
      </c>
      <c r="BB116">
        <f t="shared" si="18"/>
        <v>82</v>
      </c>
      <c r="BC116">
        <f t="shared" si="19"/>
        <v>568</v>
      </c>
      <c r="BD116" s="8">
        <f t="shared" si="20"/>
        <v>369</v>
      </c>
      <c r="BE116" t="s">
        <v>481</v>
      </c>
      <c r="BF116" t="s">
        <v>160</v>
      </c>
      <c r="BG116">
        <v>0</v>
      </c>
      <c r="BH116" t="s">
        <v>8</v>
      </c>
      <c r="BI116" t="s">
        <v>8</v>
      </c>
    </row>
    <row r="117" spans="1:61" x14ac:dyDescent="0.3">
      <c r="A117" s="10" t="s">
        <v>505</v>
      </c>
      <c r="B117" s="10" t="s">
        <v>511</v>
      </c>
      <c r="C117" s="10"/>
      <c r="D117" s="10"/>
      <c r="E117" t="s">
        <v>514</v>
      </c>
      <c r="F117" t="s">
        <v>477</v>
      </c>
      <c r="G117" t="s">
        <v>406</v>
      </c>
      <c r="H117" t="s">
        <v>409</v>
      </c>
      <c r="I117" s="40" t="s">
        <v>499</v>
      </c>
      <c r="J117" s="10" t="s">
        <v>487</v>
      </c>
      <c r="K117" s="10" t="s">
        <v>501</v>
      </c>
      <c r="L117" s="4">
        <v>1</v>
      </c>
      <c r="M117">
        <v>0</v>
      </c>
      <c r="N117" t="s">
        <v>8</v>
      </c>
      <c r="O117">
        <v>0</v>
      </c>
      <c r="P117" t="s">
        <v>8</v>
      </c>
      <c r="W117" s="10"/>
      <c r="Z117">
        <v>5</v>
      </c>
      <c r="AA117">
        <v>1</v>
      </c>
      <c r="AB117">
        <v>1</v>
      </c>
      <c r="AC117">
        <f t="shared" si="21"/>
        <v>6</v>
      </c>
      <c r="AF117">
        <v>3</v>
      </c>
      <c r="AM117" s="10"/>
      <c r="AP117" s="8" t="s">
        <v>105</v>
      </c>
      <c r="AQ117">
        <v>125</v>
      </c>
      <c r="AR117">
        <v>1169</v>
      </c>
      <c r="AS117" s="17">
        <v>414</v>
      </c>
      <c r="AT117">
        <v>96</v>
      </c>
      <c r="AU117">
        <v>768</v>
      </c>
      <c r="AV117">
        <v>384</v>
      </c>
      <c r="AW117" s="47" t="s">
        <v>8</v>
      </c>
      <c r="AX117" s="49">
        <f t="shared" si="22"/>
        <v>14</v>
      </c>
      <c r="AY117">
        <f t="shared" si="23"/>
        <v>200</v>
      </c>
      <c r="AZ117">
        <f t="shared" si="24"/>
        <v>15</v>
      </c>
      <c r="BA117" s="47" t="s">
        <v>45</v>
      </c>
      <c r="BB117">
        <f t="shared" si="18"/>
        <v>82</v>
      </c>
      <c r="BC117">
        <f t="shared" si="19"/>
        <v>568</v>
      </c>
      <c r="BD117" s="8">
        <f t="shared" si="20"/>
        <v>369</v>
      </c>
      <c r="BE117" t="s">
        <v>481</v>
      </c>
      <c r="BF117" t="s">
        <v>160</v>
      </c>
      <c r="BG117">
        <v>0</v>
      </c>
      <c r="BH117" t="s">
        <v>8</v>
      </c>
      <c r="BI117" t="s">
        <v>8</v>
      </c>
    </row>
    <row r="118" spans="1:61" x14ac:dyDescent="0.3">
      <c r="A118" s="10" t="s">
        <v>504</v>
      </c>
      <c r="B118" s="10" t="s">
        <v>511</v>
      </c>
      <c r="C118" s="10"/>
      <c r="D118" s="10"/>
      <c r="E118" t="s">
        <v>514</v>
      </c>
      <c r="F118" t="s">
        <v>477</v>
      </c>
      <c r="G118" t="s">
        <v>406</v>
      </c>
      <c r="H118" t="s">
        <v>409</v>
      </c>
      <c r="I118" s="40" t="s">
        <v>500</v>
      </c>
      <c r="J118" s="10" t="s">
        <v>487</v>
      </c>
      <c r="K118" s="10" t="s">
        <v>503</v>
      </c>
      <c r="L118" s="4">
        <v>1</v>
      </c>
      <c r="M118">
        <v>0</v>
      </c>
      <c r="N118" t="s">
        <v>8</v>
      </c>
      <c r="O118">
        <v>0</v>
      </c>
      <c r="P118" t="s">
        <v>8</v>
      </c>
      <c r="W118" s="10"/>
      <c r="Z118">
        <v>5</v>
      </c>
      <c r="AA118">
        <v>1</v>
      </c>
      <c r="AB118">
        <v>1</v>
      </c>
      <c r="AC118">
        <f t="shared" si="21"/>
        <v>6</v>
      </c>
      <c r="AF118">
        <v>3</v>
      </c>
      <c r="AM118" s="10"/>
      <c r="AP118" s="8" t="s">
        <v>105</v>
      </c>
      <c r="AQ118">
        <v>125</v>
      </c>
      <c r="AR118">
        <v>1169</v>
      </c>
      <c r="AS118" s="17">
        <v>414</v>
      </c>
      <c r="AT118">
        <v>96</v>
      </c>
      <c r="AU118">
        <v>768</v>
      </c>
      <c r="AV118">
        <v>384</v>
      </c>
      <c r="AW118" s="47" t="s">
        <v>8</v>
      </c>
      <c r="AX118" s="49">
        <f t="shared" si="22"/>
        <v>14</v>
      </c>
      <c r="AY118">
        <f t="shared" si="23"/>
        <v>200</v>
      </c>
      <c r="AZ118">
        <f t="shared" si="24"/>
        <v>15</v>
      </c>
      <c r="BA118" s="47" t="s">
        <v>45</v>
      </c>
      <c r="BB118">
        <f t="shared" si="18"/>
        <v>82</v>
      </c>
      <c r="BC118">
        <f t="shared" si="19"/>
        <v>568</v>
      </c>
      <c r="BD118" s="8">
        <f t="shared" si="20"/>
        <v>369</v>
      </c>
      <c r="BE118" t="s">
        <v>481</v>
      </c>
      <c r="BF118" t="s">
        <v>160</v>
      </c>
      <c r="BG118">
        <v>0</v>
      </c>
      <c r="BH118" t="s">
        <v>8</v>
      </c>
      <c r="BI118" t="s">
        <v>8</v>
      </c>
    </row>
    <row r="119" spans="1:61" x14ac:dyDescent="0.3">
      <c r="A119" s="10" t="s">
        <v>502</v>
      </c>
      <c r="B119" s="10" t="s">
        <v>511</v>
      </c>
      <c r="C119" s="10"/>
      <c r="D119" s="10"/>
      <c r="E119" t="s">
        <v>514</v>
      </c>
      <c r="F119" t="s">
        <v>477</v>
      </c>
      <c r="G119" t="s">
        <v>406</v>
      </c>
      <c r="H119" t="s">
        <v>409</v>
      </c>
      <c r="I119" s="40" t="s">
        <v>506</v>
      </c>
      <c r="J119" s="10" t="s">
        <v>487</v>
      </c>
      <c r="K119" s="10" t="s">
        <v>503</v>
      </c>
      <c r="L119" s="4">
        <v>1</v>
      </c>
      <c r="M119">
        <v>0</v>
      </c>
      <c r="N119" t="s">
        <v>8</v>
      </c>
      <c r="O119">
        <v>0</v>
      </c>
      <c r="P119" t="s">
        <v>8</v>
      </c>
      <c r="W119" s="10"/>
      <c r="Z119">
        <v>5</v>
      </c>
      <c r="AA119">
        <v>1</v>
      </c>
      <c r="AB119">
        <v>1</v>
      </c>
      <c r="AC119">
        <f t="shared" si="21"/>
        <v>6</v>
      </c>
      <c r="AF119">
        <v>3</v>
      </c>
      <c r="AM119" s="10"/>
      <c r="AP119" s="8" t="s">
        <v>105</v>
      </c>
      <c r="AQ119">
        <v>125</v>
      </c>
      <c r="AR119">
        <v>1169</v>
      </c>
      <c r="AS119" s="17">
        <v>414</v>
      </c>
      <c r="AT119">
        <v>96</v>
      </c>
      <c r="AU119">
        <v>768</v>
      </c>
      <c r="AV119">
        <v>384</v>
      </c>
      <c r="AW119" s="47" t="s">
        <v>8</v>
      </c>
      <c r="AX119" s="49">
        <f t="shared" si="22"/>
        <v>14</v>
      </c>
      <c r="AY119">
        <f t="shared" si="23"/>
        <v>200</v>
      </c>
      <c r="AZ119">
        <f t="shared" si="24"/>
        <v>15</v>
      </c>
      <c r="BA119" s="47" t="s">
        <v>45</v>
      </c>
      <c r="BB119">
        <f t="shared" si="18"/>
        <v>82</v>
      </c>
      <c r="BC119">
        <f t="shared" si="19"/>
        <v>568</v>
      </c>
      <c r="BD119" s="8">
        <f t="shared" si="20"/>
        <v>369</v>
      </c>
      <c r="BE119" t="s">
        <v>481</v>
      </c>
      <c r="BF119" t="s">
        <v>160</v>
      </c>
      <c r="BG119">
        <v>0</v>
      </c>
      <c r="BH119" t="s">
        <v>8</v>
      </c>
      <c r="BI119" t="s">
        <v>8</v>
      </c>
    </row>
    <row r="120" spans="1:61" x14ac:dyDescent="0.3">
      <c r="A120" s="10" t="s">
        <v>507</v>
      </c>
      <c r="B120" s="10" t="s">
        <v>509</v>
      </c>
      <c r="C120" s="10"/>
      <c r="D120" s="10"/>
      <c r="E120" t="s">
        <v>512</v>
      </c>
      <c r="F120" t="s">
        <v>457</v>
      </c>
      <c r="G120" t="s">
        <v>406</v>
      </c>
      <c r="H120" t="s">
        <v>409</v>
      </c>
      <c r="I120" s="40" t="s">
        <v>517</v>
      </c>
      <c r="J120" s="10" t="s">
        <v>516</v>
      </c>
      <c r="K120" s="10" t="s">
        <v>503</v>
      </c>
      <c r="L120" s="4">
        <v>1</v>
      </c>
      <c r="M120">
        <v>0</v>
      </c>
      <c r="N120" t="s">
        <v>8</v>
      </c>
      <c r="O120">
        <v>0</v>
      </c>
      <c r="P120" t="s">
        <v>8</v>
      </c>
      <c r="W120" s="10"/>
      <c r="X120" s="17">
        <v>1</v>
      </c>
      <c r="Y120">
        <v>6</v>
      </c>
      <c r="Z120">
        <v>5</v>
      </c>
      <c r="AA120">
        <v>1</v>
      </c>
      <c r="AB120">
        <v>1</v>
      </c>
      <c r="AC120">
        <f t="shared" si="21"/>
        <v>6</v>
      </c>
      <c r="AD120">
        <v>6</v>
      </c>
      <c r="AF120">
        <v>3</v>
      </c>
      <c r="AL120">
        <v>77597</v>
      </c>
      <c r="AM120" s="10">
        <v>3455</v>
      </c>
      <c r="AN120">
        <f>AL120+AM120</f>
        <v>81052</v>
      </c>
      <c r="AO120">
        <f xml:space="preserve"> 1508.06553301511 + 0.00210606006752809 * (AT120*AU120*AV120) * (AC120 / 5) + 441</f>
        <v>73500.060473349149</v>
      </c>
      <c r="AP120" s="8" t="s">
        <v>105</v>
      </c>
      <c r="AQ120">
        <v>125</v>
      </c>
      <c r="AR120">
        <v>1169</v>
      </c>
      <c r="AS120" s="17">
        <v>414</v>
      </c>
      <c r="AT120">
        <v>96</v>
      </c>
      <c r="AU120">
        <v>768</v>
      </c>
      <c r="AV120">
        <v>384</v>
      </c>
      <c r="AW120" s="47" t="s">
        <v>45</v>
      </c>
      <c r="AX120" s="49">
        <f t="shared" si="22"/>
        <v>14</v>
      </c>
      <c r="AY120">
        <f t="shared" si="23"/>
        <v>200</v>
      </c>
      <c r="AZ120">
        <f t="shared" si="24"/>
        <v>15</v>
      </c>
      <c r="BA120" s="47" t="s">
        <v>8</v>
      </c>
      <c r="BB120">
        <f t="shared" si="18"/>
        <v>82</v>
      </c>
      <c r="BC120">
        <f t="shared" si="19"/>
        <v>568</v>
      </c>
      <c r="BD120" s="8">
        <f t="shared" si="20"/>
        <v>369</v>
      </c>
      <c r="BE120" t="s">
        <v>515</v>
      </c>
      <c r="BF120" t="s">
        <v>160</v>
      </c>
      <c r="BG120">
        <v>0</v>
      </c>
      <c r="BH120" t="s">
        <v>8</v>
      </c>
      <c r="BI120" t="s">
        <v>8</v>
      </c>
    </row>
    <row r="121" spans="1:61" x14ac:dyDescent="0.3">
      <c r="A121" s="10" t="s">
        <v>508</v>
      </c>
      <c r="B121" s="10" t="s">
        <v>510</v>
      </c>
      <c r="C121" s="10"/>
      <c r="D121" s="10"/>
      <c r="E121" t="s">
        <v>513</v>
      </c>
      <c r="F121" t="s">
        <v>457</v>
      </c>
      <c r="G121" t="s">
        <v>406</v>
      </c>
      <c r="H121" t="s">
        <v>409</v>
      </c>
      <c r="I121" s="40" t="s">
        <v>518</v>
      </c>
      <c r="J121" s="10" t="s">
        <v>516</v>
      </c>
      <c r="K121" s="10" t="s">
        <v>503</v>
      </c>
      <c r="L121" s="4">
        <v>1</v>
      </c>
      <c r="M121">
        <v>0</v>
      </c>
      <c r="N121" t="s">
        <v>8</v>
      </c>
      <c r="O121">
        <v>0</v>
      </c>
      <c r="P121" t="s">
        <v>8</v>
      </c>
      <c r="W121" s="10"/>
      <c r="X121" s="17">
        <v>1</v>
      </c>
      <c r="Y121">
        <v>6</v>
      </c>
      <c r="Z121">
        <v>5</v>
      </c>
      <c r="AA121">
        <v>1</v>
      </c>
      <c r="AB121">
        <v>1</v>
      </c>
      <c r="AC121">
        <f t="shared" si="21"/>
        <v>6</v>
      </c>
      <c r="AD121">
        <v>6</v>
      </c>
      <c r="AF121">
        <v>3</v>
      </c>
      <c r="AL121">
        <v>77597</v>
      </c>
      <c r="AM121" s="10">
        <v>3455</v>
      </c>
      <c r="AN121">
        <f>AL121+AM121</f>
        <v>81052</v>
      </c>
      <c r="AO121">
        <f xml:space="preserve"> 1508.06553301511 + 0.00210606006752809 * (AT121*AU121*AV121) * (AC121 / 5) + 441</f>
        <v>73500.060473349149</v>
      </c>
      <c r="AP121" s="8" t="s">
        <v>105</v>
      </c>
      <c r="AQ121">
        <v>125</v>
      </c>
      <c r="AR121">
        <v>1169</v>
      </c>
      <c r="AS121" s="17">
        <v>414</v>
      </c>
      <c r="AT121">
        <v>96</v>
      </c>
      <c r="AU121">
        <v>768</v>
      </c>
      <c r="AV121">
        <v>384</v>
      </c>
      <c r="AW121" s="47" t="s">
        <v>45</v>
      </c>
      <c r="AX121" s="49">
        <f t="shared" si="22"/>
        <v>14</v>
      </c>
      <c r="AY121">
        <f t="shared" si="23"/>
        <v>200</v>
      </c>
      <c r="AZ121">
        <f t="shared" si="24"/>
        <v>15</v>
      </c>
      <c r="BA121" s="47" t="s">
        <v>8</v>
      </c>
      <c r="BB121">
        <f t="shared" si="18"/>
        <v>82</v>
      </c>
      <c r="BC121">
        <f t="shared" si="19"/>
        <v>568</v>
      </c>
      <c r="BD121" s="8">
        <f t="shared" si="20"/>
        <v>369</v>
      </c>
      <c r="BE121" t="s">
        <v>515</v>
      </c>
      <c r="BF121" t="s">
        <v>160</v>
      </c>
      <c r="BG121">
        <v>0</v>
      </c>
      <c r="BH121" t="s">
        <v>8</v>
      </c>
      <c r="BI121" t="s">
        <v>8</v>
      </c>
    </row>
    <row r="122" spans="1:61" x14ac:dyDescent="0.3">
      <c r="A122" s="10" t="s">
        <v>520</v>
      </c>
      <c r="B122" s="10" t="s">
        <v>509</v>
      </c>
      <c r="C122" s="10"/>
      <c r="D122" s="10"/>
      <c r="E122" t="s">
        <v>512</v>
      </c>
      <c r="F122" t="s">
        <v>477</v>
      </c>
      <c r="G122" t="s">
        <v>406</v>
      </c>
      <c r="H122" t="s">
        <v>409</v>
      </c>
      <c r="I122" s="40" t="s">
        <v>606</v>
      </c>
      <c r="J122" s="10" t="s">
        <v>463</v>
      </c>
      <c r="K122" s="10" t="s">
        <v>503</v>
      </c>
      <c r="L122" s="4" t="s">
        <v>117</v>
      </c>
      <c r="M122" t="s">
        <v>117</v>
      </c>
      <c r="N122" t="s">
        <v>117</v>
      </c>
      <c r="O122" t="s">
        <v>117</v>
      </c>
      <c r="P122" t="s">
        <v>117</v>
      </c>
      <c r="W122" s="10"/>
      <c r="Y122">
        <v>1</v>
      </c>
      <c r="Z122">
        <v>5</v>
      </c>
      <c r="AA122">
        <v>1</v>
      </c>
      <c r="AB122">
        <v>1</v>
      </c>
      <c r="AC122">
        <f t="shared" si="21"/>
        <v>6</v>
      </c>
      <c r="AF122">
        <v>3</v>
      </c>
      <c r="AM122" s="10"/>
      <c r="AP122" s="8" t="s">
        <v>105</v>
      </c>
      <c r="AQ122">
        <v>125</v>
      </c>
      <c r="AR122">
        <v>1169</v>
      </c>
      <c r="AS122" s="17">
        <v>414</v>
      </c>
      <c r="AT122" s="55">
        <v>96</v>
      </c>
      <c r="AU122" s="30">
        <v>768</v>
      </c>
      <c r="AV122" s="30">
        <v>384</v>
      </c>
      <c r="AW122" s="56" t="s">
        <v>8</v>
      </c>
      <c r="AX122" s="55">
        <f t="shared" si="22"/>
        <v>14</v>
      </c>
      <c r="AY122" s="30">
        <f t="shared" si="23"/>
        <v>200</v>
      </c>
      <c r="AZ122" s="30">
        <f t="shared" si="24"/>
        <v>15</v>
      </c>
      <c r="BA122" s="56" t="s">
        <v>45</v>
      </c>
      <c r="BB122">
        <f t="shared" si="18"/>
        <v>82</v>
      </c>
      <c r="BC122">
        <f t="shared" si="19"/>
        <v>568</v>
      </c>
      <c r="BD122" s="8">
        <f t="shared" si="20"/>
        <v>369</v>
      </c>
      <c r="BE122" t="s">
        <v>481</v>
      </c>
      <c r="BF122" t="s">
        <v>160</v>
      </c>
      <c r="BG122">
        <v>0</v>
      </c>
      <c r="BH122" t="s">
        <v>8</v>
      </c>
      <c r="BI122" t="s">
        <v>8</v>
      </c>
    </row>
    <row r="123" spans="1:61" x14ac:dyDescent="0.3">
      <c r="A123" s="10" t="s">
        <v>521</v>
      </c>
      <c r="B123" s="10" t="s">
        <v>509</v>
      </c>
      <c r="C123" s="10"/>
      <c r="D123" s="10"/>
      <c r="E123" t="s">
        <v>512</v>
      </c>
      <c r="F123" t="s">
        <v>477</v>
      </c>
      <c r="G123" t="s">
        <v>406</v>
      </c>
      <c r="H123" t="s">
        <v>409</v>
      </c>
      <c r="I123" s="40" t="s">
        <v>607</v>
      </c>
      <c r="J123" s="10" t="s">
        <v>463</v>
      </c>
      <c r="K123" s="10" t="s">
        <v>503</v>
      </c>
      <c r="L123" s="4" t="s">
        <v>117</v>
      </c>
      <c r="M123" t="s">
        <v>117</v>
      </c>
      <c r="N123" t="s">
        <v>117</v>
      </c>
      <c r="O123" t="s">
        <v>117</v>
      </c>
      <c r="P123" t="s">
        <v>117</v>
      </c>
      <c r="W123" s="10"/>
      <c r="Y123">
        <v>1</v>
      </c>
      <c r="Z123">
        <v>5</v>
      </c>
      <c r="AA123">
        <v>1</v>
      </c>
      <c r="AB123">
        <v>1</v>
      </c>
      <c r="AC123">
        <f t="shared" si="21"/>
        <v>6</v>
      </c>
      <c r="AF123">
        <v>3</v>
      </c>
      <c r="AM123" s="10"/>
      <c r="AP123" s="8" t="s">
        <v>105</v>
      </c>
      <c r="AQ123">
        <v>125</v>
      </c>
      <c r="AR123">
        <v>1169</v>
      </c>
      <c r="AS123" s="17">
        <v>414</v>
      </c>
      <c r="AT123" s="57">
        <v>96</v>
      </c>
      <c r="AU123" s="3">
        <v>768</v>
      </c>
      <c r="AV123" s="3">
        <v>384</v>
      </c>
      <c r="AW123" s="48" t="s">
        <v>8</v>
      </c>
      <c r="AX123" s="57">
        <f t="shared" si="22"/>
        <v>14</v>
      </c>
      <c r="AY123" s="3">
        <f t="shared" si="23"/>
        <v>200</v>
      </c>
      <c r="AZ123" s="3">
        <f t="shared" si="24"/>
        <v>15</v>
      </c>
      <c r="BA123" s="48" t="s">
        <v>45</v>
      </c>
      <c r="BB123">
        <f t="shared" si="18"/>
        <v>82</v>
      </c>
      <c r="BC123">
        <f t="shared" si="19"/>
        <v>568</v>
      </c>
      <c r="BD123" s="8">
        <f t="shared" si="20"/>
        <v>369</v>
      </c>
      <c r="BE123" t="s">
        <v>481</v>
      </c>
      <c r="BF123" t="s">
        <v>160</v>
      </c>
      <c r="BG123">
        <v>0</v>
      </c>
      <c r="BH123" t="s">
        <v>8</v>
      </c>
      <c r="BI123" t="s">
        <v>8</v>
      </c>
    </row>
    <row r="124" spans="1:61" x14ac:dyDescent="0.3">
      <c r="A124" s="10" t="s">
        <v>522</v>
      </c>
      <c r="B124" s="10" t="s">
        <v>510</v>
      </c>
      <c r="C124" s="10"/>
      <c r="D124" s="10"/>
      <c r="E124" t="s">
        <v>513</v>
      </c>
      <c r="F124" t="s">
        <v>477</v>
      </c>
      <c r="G124" t="s">
        <v>406</v>
      </c>
      <c r="H124" t="s">
        <v>409</v>
      </c>
      <c r="I124" s="40" t="s">
        <v>608</v>
      </c>
      <c r="J124" s="10" t="s">
        <v>463</v>
      </c>
      <c r="K124" s="10" t="s">
        <v>503</v>
      </c>
      <c r="L124" s="4" t="s">
        <v>117</v>
      </c>
      <c r="M124" t="s">
        <v>117</v>
      </c>
      <c r="N124" t="s">
        <v>117</v>
      </c>
      <c r="O124" t="s">
        <v>117</v>
      </c>
      <c r="P124" t="s">
        <v>117</v>
      </c>
      <c r="W124" s="10"/>
      <c r="Y124">
        <v>1</v>
      </c>
      <c r="Z124">
        <v>5</v>
      </c>
      <c r="AA124">
        <v>1</v>
      </c>
      <c r="AB124">
        <v>1</v>
      </c>
      <c r="AC124">
        <f t="shared" si="21"/>
        <v>6</v>
      </c>
      <c r="AF124">
        <v>3</v>
      </c>
      <c r="AM124" s="10"/>
      <c r="AP124" s="8" t="s">
        <v>105</v>
      </c>
      <c r="AQ124">
        <v>125</v>
      </c>
      <c r="AR124">
        <v>1169</v>
      </c>
      <c r="AS124" s="17">
        <v>414</v>
      </c>
      <c r="AT124">
        <v>96</v>
      </c>
      <c r="AU124">
        <v>768</v>
      </c>
      <c r="AV124">
        <v>384</v>
      </c>
      <c r="AW124" s="47" t="s">
        <v>8</v>
      </c>
      <c r="AX124" s="49">
        <f t="shared" si="22"/>
        <v>14</v>
      </c>
      <c r="AY124">
        <f t="shared" si="23"/>
        <v>200</v>
      </c>
      <c r="AZ124">
        <f t="shared" si="24"/>
        <v>15</v>
      </c>
      <c r="BA124" s="47" t="s">
        <v>45</v>
      </c>
      <c r="BB124">
        <f t="shared" si="18"/>
        <v>82</v>
      </c>
      <c r="BC124">
        <f t="shared" si="19"/>
        <v>568</v>
      </c>
      <c r="BD124" s="8">
        <f t="shared" si="20"/>
        <v>369</v>
      </c>
      <c r="BE124" t="s">
        <v>481</v>
      </c>
      <c r="BF124" t="s">
        <v>160</v>
      </c>
      <c r="BG124">
        <v>0</v>
      </c>
      <c r="BH124" t="s">
        <v>8</v>
      </c>
      <c r="BI124" t="s">
        <v>8</v>
      </c>
    </row>
    <row r="125" spans="1:61" x14ac:dyDescent="0.3">
      <c r="A125" s="10" t="s">
        <v>523</v>
      </c>
      <c r="B125" s="10" t="s">
        <v>510</v>
      </c>
      <c r="C125" s="10"/>
      <c r="D125" s="10"/>
      <c r="E125" t="s">
        <v>513</v>
      </c>
      <c r="F125" t="s">
        <v>477</v>
      </c>
      <c r="G125" t="s">
        <v>406</v>
      </c>
      <c r="H125" t="s">
        <v>409</v>
      </c>
      <c r="I125" s="40" t="s">
        <v>609</v>
      </c>
      <c r="J125" s="10" t="s">
        <v>463</v>
      </c>
      <c r="K125" s="10" t="s">
        <v>503</v>
      </c>
      <c r="L125" s="4" t="s">
        <v>117</v>
      </c>
      <c r="M125" t="s">
        <v>117</v>
      </c>
      <c r="N125" t="s">
        <v>117</v>
      </c>
      <c r="O125" t="s">
        <v>117</v>
      </c>
      <c r="P125" t="s">
        <v>117</v>
      </c>
      <c r="W125" s="10"/>
      <c r="Y125">
        <v>1</v>
      </c>
      <c r="Z125">
        <v>5</v>
      </c>
      <c r="AA125">
        <v>1</v>
      </c>
      <c r="AB125">
        <v>1</v>
      </c>
      <c r="AC125">
        <f t="shared" si="21"/>
        <v>6</v>
      </c>
      <c r="AF125">
        <v>3</v>
      </c>
      <c r="AM125" s="10"/>
      <c r="AP125" s="8" t="s">
        <v>105</v>
      </c>
      <c r="AQ125">
        <v>125</v>
      </c>
      <c r="AR125">
        <v>1169</v>
      </c>
      <c r="AS125" s="17">
        <v>414</v>
      </c>
      <c r="AT125" s="57">
        <v>96</v>
      </c>
      <c r="AU125" s="3">
        <v>768</v>
      </c>
      <c r="AV125" s="3">
        <v>384</v>
      </c>
      <c r="AW125" s="48" t="s">
        <v>8</v>
      </c>
      <c r="AX125" s="57">
        <f t="shared" si="22"/>
        <v>14</v>
      </c>
      <c r="AY125" s="3">
        <f t="shared" si="23"/>
        <v>200</v>
      </c>
      <c r="AZ125" s="3">
        <f t="shared" si="24"/>
        <v>15</v>
      </c>
      <c r="BA125" s="48" t="s">
        <v>45</v>
      </c>
      <c r="BB125">
        <f t="shared" si="18"/>
        <v>82</v>
      </c>
      <c r="BC125">
        <f t="shared" si="19"/>
        <v>568</v>
      </c>
      <c r="BD125" s="8">
        <f t="shared" si="20"/>
        <v>369</v>
      </c>
      <c r="BE125" t="s">
        <v>481</v>
      </c>
      <c r="BF125" t="s">
        <v>160</v>
      </c>
      <c r="BG125">
        <v>0</v>
      </c>
      <c r="BH125" t="s">
        <v>8</v>
      </c>
      <c r="BI125" t="s">
        <v>8</v>
      </c>
    </row>
    <row r="126" spans="1:61" x14ac:dyDescent="0.3">
      <c r="A126" s="10" t="s">
        <v>529</v>
      </c>
      <c r="B126" s="10" t="s">
        <v>117</v>
      </c>
      <c r="C126" s="10"/>
      <c r="D126" s="10"/>
      <c r="E126" t="s">
        <v>525</v>
      </c>
      <c r="F126" t="s">
        <v>457</v>
      </c>
      <c r="G126" t="s">
        <v>406</v>
      </c>
      <c r="H126" t="s">
        <v>409</v>
      </c>
      <c r="I126" s="40" t="s">
        <v>535</v>
      </c>
      <c r="J126" s="10" t="s">
        <v>516</v>
      </c>
      <c r="K126" s="10" t="s">
        <v>550</v>
      </c>
      <c r="L126" s="4">
        <v>1</v>
      </c>
      <c r="M126">
        <v>0</v>
      </c>
      <c r="O126">
        <v>0</v>
      </c>
      <c r="W126" s="10"/>
      <c r="X126" s="17">
        <v>1</v>
      </c>
      <c r="Y126">
        <v>6</v>
      </c>
      <c r="Z126">
        <v>5</v>
      </c>
      <c r="AA126">
        <v>1</v>
      </c>
      <c r="AB126">
        <v>1</v>
      </c>
      <c r="AC126">
        <f t="shared" si="21"/>
        <v>6</v>
      </c>
      <c r="AD126">
        <v>6</v>
      </c>
      <c r="AF126">
        <v>3</v>
      </c>
      <c r="AH126" t="s">
        <v>94</v>
      </c>
      <c r="AK126" s="8" t="s">
        <v>96</v>
      </c>
      <c r="AL126">
        <v>77627</v>
      </c>
      <c r="AM126" s="10">
        <v>3425</v>
      </c>
      <c r="AN126">
        <f t="shared" ref="AN126:AN136" si="25">AL126+AM126</f>
        <v>81052</v>
      </c>
      <c r="AO126">
        <f t="shared" ref="AO126:AO160" si="26" xml:space="preserve"> 1508.06553301511 + 0.00210606006752809 * (AT126*AU126*AV126) * (AC126 / 5) + 441</f>
        <v>73500.060473349149</v>
      </c>
      <c r="AP126" s="8" t="s">
        <v>105</v>
      </c>
      <c r="AQ126">
        <v>173</v>
      </c>
      <c r="AR126">
        <v>743</v>
      </c>
      <c r="AS126" s="17">
        <v>435</v>
      </c>
      <c r="AT126">
        <v>144</v>
      </c>
      <c r="AU126">
        <v>512</v>
      </c>
      <c r="AV126">
        <v>384</v>
      </c>
      <c r="AW126" s="47" t="s">
        <v>45</v>
      </c>
      <c r="AX126">
        <f t="shared" si="22"/>
        <v>14</v>
      </c>
      <c r="AY126">
        <f t="shared" si="23"/>
        <v>115</v>
      </c>
      <c r="AZ126">
        <f t="shared" si="24"/>
        <v>25</v>
      </c>
      <c r="BA126" s="47" t="s">
        <v>45</v>
      </c>
      <c r="BB126">
        <f t="shared" si="18"/>
        <v>130</v>
      </c>
      <c r="BC126">
        <f t="shared" si="19"/>
        <v>397</v>
      </c>
      <c r="BD126" s="8">
        <f t="shared" si="20"/>
        <v>359</v>
      </c>
      <c r="BE126" t="s">
        <v>533</v>
      </c>
      <c r="BF126" t="s">
        <v>524</v>
      </c>
      <c r="BG126">
        <v>0</v>
      </c>
      <c r="BI126" s="1"/>
    </row>
    <row r="127" spans="1:61" x14ac:dyDescent="0.3">
      <c r="A127" s="10" t="s">
        <v>530</v>
      </c>
      <c r="B127" s="10" t="s">
        <v>117</v>
      </c>
      <c r="C127" s="10"/>
      <c r="D127" s="10"/>
      <c r="E127" t="s">
        <v>525</v>
      </c>
      <c r="F127" t="s">
        <v>457</v>
      </c>
      <c r="G127" t="s">
        <v>406</v>
      </c>
      <c r="H127" t="s">
        <v>409</v>
      </c>
      <c r="I127" s="40" t="s">
        <v>536</v>
      </c>
      <c r="J127" s="10" t="s">
        <v>516</v>
      </c>
      <c r="K127" s="10" t="s">
        <v>550</v>
      </c>
      <c r="L127" s="4">
        <v>0</v>
      </c>
      <c r="M127">
        <v>0</v>
      </c>
      <c r="O127">
        <v>1</v>
      </c>
      <c r="P127" t="s">
        <v>551</v>
      </c>
      <c r="W127" s="10"/>
      <c r="X127" s="17">
        <v>1</v>
      </c>
      <c r="Y127">
        <v>6</v>
      </c>
      <c r="Z127">
        <v>5</v>
      </c>
      <c r="AA127">
        <v>1</v>
      </c>
      <c r="AB127">
        <v>1</v>
      </c>
      <c r="AC127">
        <f t="shared" si="21"/>
        <v>6</v>
      </c>
      <c r="AD127">
        <v>6</v>
      </c>
      <c r="AF127">
        <v>3</v>
      </c>
      <c r="AH127" t="s">
        <v>94</v>
      </c>
      <c r="AK127" s="8" t="s">
        <v>96</v>
      </c>
      <c r="AL127">
        <v>77627</v>
      </c>
      <c r="AM127" s="10">
        <v>3425</v>
      </c>
      <c r="AN127">
        <f t="shared" si="25"/>
        <v>81052</v>
      </c>
      <c r="AO127">
        <f t="shared" si="26"/>
        <v>73500.060473349149</v>
      </c>
      <c r="AP127" s="8" t="s">
        <v>105</v>
      </c>
      <c r="AQ127">
        <v>173</v>
      </c>
      <c r="AR127">
        <v>743</v>
      </c>
      <c r="AS127" s="17">
        <v>435</v>
      </c>
      <c r="AT127">
        <v>144</v>
      </c>
      <c r="AU127">
        <v>512</v>
      </c>
      <c r="AV127">
        <v>384</v>
      </c>
      <c r="AW127" s="47" t="s">
        <v>45</v>
      </c>
      <c r="AX127">
        <f t="shared" si="22"/>
        <v>14</v>
      </c>
      <c r="AY127">
        <f t="shared" si="23"/>
        <v>115</v>
      </c>
      <c r="AZ127">
        <f t="shared" si="24"/>
        <v>25</v>
      </c>
      <c r="BA127" s="47" t="s">
        <v>45</v>
      </c>
      <c r="BB127">
        <f t="shared" si="18"/>
        <v>130</v>
      </c>
      <c r="BC127">
        <f t="shared" si="19"/>
        <v>397</v>
      </c>
      <c r="BD127" s="8">
        <f t="shared" si="20"/>
        <v>359</v>
      </c>
      <c r="BE127" t="s">
        <v>533</v>
      </c>
      <c r="BF127" t="s">
        <v>524</v>
      </c>
      <c r="BG127">
        <v>0</v>
      </c>
      <c r="BI127" s="1"/>
    </row>
    <row r="128" spans="1:61" x14ac:dyDescent="0.3">
      <c r="A128" s="10" t="s">
        <v>531</v>
      </c>
      <c r="B128" s="10" t="s">
        <v>117</v>
      </c>
      <c r="C128" s="10"/>
      <c r="D128" s="10"/>
      <c r="E128" t="s">
        <v>525</v>
      </c>
      <c r="F128" t="s">
        <v>457</v>
      </c>
      <c r="G128" t="s">
        <v>406</v>
      </c>
      <c r="H128" t="s">
        <v>409</v>
      </c>
      <c r="I128" s="40" t="s">
        <v>537</v>
      </c>
      <c r="J128" s="10" t="s">
        <v>516</v>
      </c>
      <c r="K128" s="10" t="s">
        <v>550</v>
      </c>
      <c r="L128" s="4">
        <v>0</v>
      </c>
      <c r="M128">
        <v>0</v>
      </c>
      <c r="O128">
        <v>1</v>
      </c>
      <c r="P128" t="s">
        <v>551</v>
      </c>
      <c r="W128" s="10"/>
      <c r="X128" s="17">
        <v>1</v>
      </c>
      <c r="Y128">
        <v>6</v>
      </c>
      <c r="Z128">
        <v>5</v>
      </c>
      <c r="AA128">
        <v>1</v>
      </c>
      <c r="AB128">
        <v>1</v>
      </c>
      <c r="AC128">
        <f t="shared" si="21"/>
        <v>6</v>
      </c>
      <c r="AD128">
        <v>6</v>
      </c>
      <c r="AF128">
        <v>3</v>
      </c>
      <c r="AH128" t="s">
        <v>94</v>
      </c>
      <c r="AK128" s="8" t="s">
        <v>96</v>
      </c>
      <c r="AL128">
        <v>77627</v>
      </c>
      <c r="AM128" s="10">
        <v>3425</v>
      </c>
      <c r="AN128">
        <f t="shared" si="25"/>
        <v>81052</v>
      </c>
      <c r="AO128">
        <f t="shared" si="26"/>
        <v>73500.060473349149</v>
      </c>
      <c r="AP128" s="8" t="s">
        <v>105</v>
      </c>
      <c r="AQ128">
        <v>173</v>
      </c>
      <c r="AR128">
        <v>743</v>
      </c>
      <c r="AS128" s="17">
        <v>435</v>
      </c>
      <c r="AT128">
        <v>144</v>
      </c>
      <c r="AU128">
        <v>512</v>
      </c>
      <c r="AV128">
        <v>384</v>
      </c>
      <c r="AW128" s="47" t="s">
        <v>45</v>
      </c>
      <c r="AX128">
        <f t="shared" si="22"/>
        <v>14</v>
      </c>
      <c r="AY128">
        <f t="shared" si="23"/>
        <v>115</v>
      </c>
      <c r="AZ128">
        <f t="shared" si="24"/>
        <v>25</v>
      </c>
      <c r="BA128" s="47" t="s">
        <v>45</v>
      </c>
      <c r="BB128">
        <f t="shared" si="18"/>
        <v>130</v>
      </c>
      <c r="BC128">
        <f t="shared" si="19"/>
        <v>397</v>
      </c>
      <c r="BD128" s="8">
        <f t="shared" si="20"/>
        <v>359</v>
      </c>
      <c r="BE128" t="s">
        <v>533</v>
      </c>
      <c r="BF128" t="s">
        <v>524</v>
      </c>
      <c r="BG128">
        <v>0</v>
      </c>
      <c r="BI128" s="1"/>
    </row>
    <row r="129" spans="1:61" x14ac:dyDescent="0.3">
      <c r="A129" s="10" t="s">
        <v>532</v>
      </c>
      <c r="B129" s="10" t="s">
        <v>117</v>
      </c>
      <c r="C129" s="10"/>
      <c r="D129" s="10"/>
      <c r="E129" t="s">
        <v>525</v>
      </c>
      <c r="F129" t="s">
        <v>457</v>
      </c>
      <c r="G129" t="s">
        <v>406</v>
      </c>
      <c r="H129" t="s">
        <v>409</v>
      </c>
      <c r="I129" s="40" t="s">
        <v>538</v>
      </c>
      <c r="J129" s="10" t="s">
        <v>516</v>
      </c>
      <c r="K129" s="10" t="s">
        <v>550</v>
      </c>
      <c r="L129" s="4">
        <v>0</v>
      </c>
      <c r="M129">
        <v>0</v>
      </c>
      <c r="O129">
        <v>1</v>
      </c>
      <c r="P129" t="s">
        <v>551</v>
      </c>
      <c r="W129" s="10"/>
      <c r="X129" s="17">
        <v>1</v>
      </c>
      <c r="Y129">
        <v>6</v>
      </c>
      <c r="Z129">
        <v>5</v>
      </c>
      <c r="AA129">
        <v>1</v>
      </c>
      <c r="AB129">
        <v>1</v>
      </c>
      <c r="AC129">
        <f t="shared" si="21"/>
        <v>6</v>
      </c>
      <c r="AD129">
        <v>6</v>
      </c>
      <c r="AF129">
        <v>3</v>
      </c>
      <c r="AH129" t="s">
        <v>94</v>
      </c>
      <c r="AK129" s="8" t="s">
        <v>96</v>
      </c>
      <c r="AL129">
        <v>77627</v>
      </c>
      <c r="AM129" s="10">
        <v>3425</v>
      </c>
      <c r="AN129">
        <f t="shared" si="25"/>
        <v>81052</v>
      </c>
      <c r="AO129">
        <f t="shared" si="26"/>
        <v>73500.060473349149</v>
      </c>
      <c r="AP129" s="8" t="s">
        <v>105</v>
      </c>
      <c r="AQ129">
        <v>173</v>
      </c>
      <c r="AR129">
        <v>743</v>
      </c>
      <c r="AS129" s="17">
        <v>435</v>
      </c>
      <c r="AT129">
        <v>144</v>
      </c>
      <c r="AU129">
        <v>512</v>
      </c>
      <c r="AV129">
        <v>384</v>
      </c>
      <c r="AW129" s="47" t="s">
        <v>45</v>
      </c>
      <c r="AX129">
        <f t="shared" si="22"/>
        <v>14</v>
      </c>
      <c r="AY129">
        <f t="shared" si="23"/>
        <v>115</v>
      </c>
      <c r="AZ129">
        <f t="shared" si="24"/>
        <v>25</v>
      </c>
      <c r="BA129" s="47" t="s">
        <v>45</v>
      </c>
      <c r="BB129">
        <f t="shared" si="18"/>
        <v>130</v>
      </c>
      <c r="BC129">
        <f t="shared" si="19"/>
        <v>397</v>
      </c>
      <c r="BD129" s="8">
        <f t="shared" si="20"/>
        <v>359</v>
      </c>
      <c r="BE129" t="s">
        <v>533</v>
      </c>
      <c r="BF129" t="s">
        <v>524</v>
      </c>
      <c r="BG129">
        <v>0</v>
      </c>
      <c r="BI129" s="1"/>
    </row>
    <row r="130" spans="1:61" s="3" customFormat="1" x14ac:dyDescent="0.3">
      <c r="A130" s="15" t="s">
        <v>534</v>
      </c>
      <c r="B130" s="15" t="s">
        <v>117</v>
      </c>
      <c r="C130" s="15"/>
      <c r="D130" s="15"/>
      <c r="E130" s="3" t="s">
        <v>540</v>
      </c>
      <c r="F130" s="3" t="s">
        <v>457</v>
      </c>
      <c r="G130" s="3" t="s">
        <v>406</v>
      </c>
      <c r="H130" s="3" t="s">
        <v>409</v>
      </c>
      <c r="I130" s="41" t="s">
        <v>539</v>
      </c>
      <c r="J130" s="15" t="s">
        <v>516</v>
      </c>
      <c r="K130" s="31" t="s">
        <v>550</v>
      </c>
      <c r="L130" s="5">
        <v>0</v>
      </c>
      <c r="M130" s="3">
        <v>0</v>
      </c>
      <c r="O130" s="3">
        <v>1</v>
      </c>
      <c r="P130" s="3" t="s">
        <v>551</v>
      </c>
      <c r="W130" s="15"/>
      <c r="X130" s="19">
        <v>1</v>
      </c>
      <c r="Y130" s="3">
        <v>6</v>
      </c>
      <c r="Z130" s="3">
        <v>5</v>
      </c>
      <c r="AA130" s="3">
        <v>1</v>
      </c>
      <c r="AB130" s="3">
        <v>1</v>
      </c>
      <c r="AC130" s="3">
        <f t="shared" si="21"/>
        <v>6</v>
      </c>
      <c r="AD130" s="3">
        <v>6</v>
      </c>
      <c r="AF130" s="3">
        <v>1</v>
      </c>
      <c r="AH130" s="3" t="s">
        <v>94</v>
      </c>
      <c r="AK130" s="23" t="s">
        <v>96</v>
      </c>
      <c r="AL130" s="3">
        <v>77407</v>
      </c>
      <c r="AM130" s="15">
        <v>3645</v>
      </c>
      <c r="AN130" s="3">
        <f t="shared" si="25"/>
        <v>81052</v>
      </c>
      <c r="AO130" s="3">
        <f t="shared" si="26"/>
        <v>73500.060473349149</v>
      </c>
      <c r="AP130" s="23" t="s">
        <v>105</v>
      </c>
      <c r="AQ130" s="3">
        <v>173</v>
      </c>
      <c r="AR130" s="3">
        <v>743</v>
      </c>
      <c r="AS130" s="19">
        <v>435</v>
      </c>
      <c r="AT130" s="3">
        <v>144</v>
      </c>
      <c r="AU130" s="3">
        <v>512</v>
      </c>
      <c r="AV130" s="3">
        <v>384</v>
      </c>
      <c r="AW130" s="48" t="s">
        <v>45</v>
      </c>
      <c r="AX130" s="3">
        <f t="shared" si="22"/>
        <v>14</v>
      </c>
      <c r="AY130" s="3">
        <f t="shared" si="23"/>
        <v>115</v>
      </c>
      <c r="AZ130" s="3">
        <f t="shared" si="24"/>
        <v>25</v>
      </c>
      <c r="BA130" s="48" t="s">
        <v>45</v>
      </c>
      <c r="BB130" s="3">
        <f t="shared" si="18"/>
        <v>130</v>
      </c>
      <c r="BC130" s="3">
        <f t="shared" si="19"/>
        <v>397</v>
      </c>
      <c r="BD130" s="23">
        <f t="shared" si="20"/>
        <v>359</v>
      </c>
      <c r="BE130" s="3" t="s">
        <v>533</v>
      </c>
      <c r="BF130" s="3" t="s">
        <v>524</v>
      </c>
      <c r="BG130" s="3">
        <v>0</v>
      </c>
    </row>
    <row r="131" spans="1:61" x14ac:dyDescent="0.3">
      <c r="A131" s="10" t="s">
        <v>541</v>
      </c>
      <c r="B131" s="10" t="s">
        <v>553</v>
      </c>
      <c r="C131" s="10"/>
      <c r="D131" s="10"/>
      <c r="E131" t="s">
        <v>525</v>
      </c>
      <c r="F131" t="s">
        <v>457</v>
      </c>
      <c r="G131" t="s">
        <v>406</v>
      </c>
      <c r="H131" t="s">
        <v>409</v>
      </c>
      <c r="I131" s="40" t="s">
        <v>561</v>
      </c>
      <c r="J131" s="10" t="s">
        <v>516</v>
      </c>
      <c r="K131" s="10" t="s">
        <v>117</v>
      </c>
      <c r="L131" s="4" t="s">
        <v>117</v>
      </c>
      <c r="M131" t="s">
        <v>117</v>
      </c>
      <c r="O131" t="s">
        <v>117</v>
      </c>
      <c r="W131" s="10"/>
      <c r="X131" s="17">
        <v>1</v>
      </c>
      <c r="Y131">
        <v>6</v>
      </c>
      <c r="Z131">
        <v>5</v>
      </c>
      <c r="AA131">
        <v>1</v>
      </c>
      <c r="AB131">
        <v>1</v>
      </c>
      <c r="AC131">
        <f t="shared" si="21"/>
        <v>6</v>
      </c>
      <c r="AD131" t="s">
        <v>117</v>
      </c>
      <c r="AF131">
        <v>3</v>
      </c>
      <c r="AH131" t="s">
        <v>94</v>
      </c>
      <c r="AK131" s="8" t="s">
        <v>96</v>
      </c>
      <c r="AL131">
        <v>77627</v>
      </c>
      <c r="AM131" s="10">
        <v>3425</v>
      </c>
      <c r="AN131">
        <f t="shared" si="25"/>
        <v>81052</v>
      </c>
      <c r="AO131">
        <f t="shared" si="26"/>
        <v>73500.060473349149</v>
      </c>
      <c r="AP131" s="8" t="s">
        <v>105</v>
      </c>
      <c r="AQ131">
        <v>173</v>
      </c>
      <c r="AR131">
        <v>743</v>
      </c>
      <c r="AS131" s="17">
        <v>435</v>
      </c>
      <c r="AT131">
        <v>144</v>
      </c>
      <c r="AU131">
        <v>512</v>
      </c>
      <c r="AV131">
        <v>384</v>
      </c>
      <c r="AW131" s="47" t="s">
        <v>45</v>
      </c>
      <c r="AX131">
        <f t="shared" si="22"/>
        <v>14</v>
      </c>
      <c r="AY131">
        <f t="shared" si="23"/>
        <v>115</v>
      </c>
      <c r="AZ131">
        <f t="shared" si="24"/>
        <v>25</v>
      </c>
      <c r="BA131" s="47" t="s">
        <v>45</v>
      </c>
      <c r="BB131">
        <f t="shared" si="18"/>
        <v>130</v>
      </c>
      <c r="BC131">
        <f t="shared" si="19"/>
        <v>397</v>
      </c>
      <c r="BD131" s="8">
        <f t="shared" si="20"/>
        <v>359</v>
      </c>
      <c r="BE131" t="s">
        <v>533</v>
      </c>
      <c r="BF131" t="s">
        <v>524</v>
      </c>
      <c r="BG131">
        <v>0</v>
      </c>
    </row>
    <row r="132" spans="1:61" x14ac:dyDescent="0.3">
      <c r="A132" s="10" t="s">
        <v>542</v>
      </c>
      <c r="B132" s="10" t="s">
        <v>554</v>
      </c>
      <c r="C132" s="10"/>
      <c r="D132" s="10"/>
      <c r="E132" t="s">
        <v>525</v>
      </c>
      <c r="F132" t="s">
        <v>457</v>
      </c>
      <c r="G132" t="s">
        <v>406</v>
      </c>
      <c r="H132" t="s">
        <v>409</v>
      </c>
      <c r="I132" s="40" t="s">
        <v>562</v>
      </c>
      <c r="J132" s="10" t="s">
        <v>516</v>
      </c>
      <c r="K132" s="10" t="s">
        <v>117</v>
      </c>
      <c r="L132" s="4" t="s">
        <v>117</v>
      </c>
      <c r="M132" t="s">
        <v>117</v>
      </c>
      <c r="O132" t="s">
        <v>117</v>
      </c>
      <c r="W132" s="10"/>
      <c r="X132" s="17">
        <v>1</v>
      </c>
      <c r="Y132">
        <v>6</v>
      </c>
      <c r="Z132">
        <v>5</v>
      </c>
      <c r="AA132">
        <v>1</v>
      </c>
      <c r="AB132">
        <v>1</v>
      </c>
      <c r="AC132">
        <f t="shared" si="21"/>
        <v>6</v>
      </c>
      <c r="AD132" t="s">
        <v>117</v>
      </c>
      <c r="AF132">
        <v>3</v>
      </c>
      <c r="AH132" t="s">
        <v>94</v>
      </c>
      <c r="AK132" s="8" t="s">
        <v>96</v>
      </c>
      <c r="AL132">
        <v>77627</v>
      </c>
      <c r="AM132" s="10">
        <v>3425</v>
      </c>
      <c r="AN132">
        <f t="shared" si="25"/>
        <v>81052</v>
      </c>
      <c r="AO132">
        <f t="shared" si="26"/>
        <v>73500.060473349149</v>
      </c>
      <c r="AP132" s="8" t="s">
        <v>105</v>
      </c>
      <c r="AQ132">
        <v>173</v>
      </c>
      <c r="AR132">
        <v>743</v>
      </c>
      <c r="AS132" s="17">
        <v>435</v>
      </c>
      <c r="AT132">
        <v>144</v>
      </c>
      <c r="AU132">
        <v>512</v>
      </c>
      <c r="AV132">
        <v>384</v>
      </c>
      <c r="AW132" s="47" t="s">
        <v>45</v>
      </c>
      <c r="AX132">
        <f t="shared" si="22"/>
        <v>14</v>
      </c>
      <c r="AY132">
        <f t="shared" si="23"/>
        <v>115</v>
      </c>
      <c r="AZ132">
        <f t="shared" si="24"/>
        <v>25</v>
      </c>
      <c r="BA132" s="47" t="s">
        <v>45</v>
      </c>
      <c r="BB132">
        <f t="shared" si="18"/>
        <v>130</v>
      </c>
      <c r="BC132">
        <f t="shared" si="19"/>
        <v>397</v>
      </c>
      <c r="BD132" s="8">
        <f t="shared" si="20"/>
        <v>359</v>
      </c>
      <c r="BE132" t="s">
        <v>533</v>
      </c>
      <c r="BF132" t="s">
        <v>524</v>
      </c>
      <c r="BG132">
        <v>0</v>
      </c>
    </row>
    <row r="133" spans="1:61" x14ac:dyDescent="0.3">
      <c r="A133" s="10" t="s">
        <v>543</v>
      </c>
      <c r="B133" s="10" t="s">
        <v>555</v>
      </c>
      <c r="C133" s="10"/>
      <c r="D133" s="10"/>
      <c r="E133" t="s">
        <v>525</v>
      </c>
      <c r="F133" t="s">
        <v>457</v>
      </c>
      <c r="G133" t="s">
        <v>406</v>
      </c>
      <c r="H133" t="s">
        <v>409</v>
      </c>
      <c r="I133" s="40" t="s">
        <v>563</v>
      </c>
      <c r="J133" s="10" t="s">
        <v>516</v>
      </c>
      <c r="K133" s="10" t="s">
        <v>117</v>
      </c>
      <c r="L133" s="4" t="s">
        <v>117</v>
      </c>
      <c r="M133" t="s">
        <v>117</v>
      </c>
      <c r="O133" t="s">
        <v>117</v>
      </c>
      <c r="W133" s="10"/>
      <c r="X133" s="17">
        <v>1</v>
      </c>
      <c r="Y133">
        <v>6</v>
      </c>
      <c r="Z133">
        <v>5</v>
      </c>
      <c r="AA133">
        <v>1</v>
      </c>
      <c r="AB133">
        <v>1</v>
      </c>
      <c r="AC133">
        <f t="shared" si="21"/>
        <v>6</v>
      </c>
      <c r="AD133" t="s">
        <v>117</v>
      </c>
      <c r="AF133">
        <v>3</v>
      </c>
      <c r="AH133" t="s">
        <v>94</v>
      </c>
      <c r="AK133" s="8" t="s">
        <v>96</v>
      </c>
      <c r="AL133">
        <v>77627</v>
      </c>
      <c r="AM133" s="10">
        <v>3425</v>
      </c>
      <c r="AN133">
        <f t="shared" si="25"/>
        <v>81052</v>
      </c>
      <c r="AO133">
        <f t="shared" si="26"/>
        <v>73500.060473349149</v>
      </c>
      <c r="AP133" s="8" t="s">
        <v>105</v>
      </c>
      <c r="AQ133">
        <v>173</v>
      </c>
      <c r="AR133">
        <v>743</v>
      </c>
      <c r="AS133" s="17">
        <v>435</v>
      </c>
      <c r="AT133">
        <v>144</v>
      </c>
      <c r="AU133">
        <v>512</v>
      </c>
      <c r="AV133">
        <v>384</v>
      </c>
      <c r="AW133" s="47" t="s">
        <v>45</v>
      </c>
      <c r="AX133">
        <f t="shared" si="22"/>
        <v>14</v>
      </c>
      <c r="AY133">
        <f t="shared" si="23"/>
        <v>115</v>
      </c>
      <c r="AZ133">
        <f t="shared" si="24"/>
        <v>25</v>
      </c>
      <c r="BA133" s="47" t="s">
        <v>45</v>
      </c>
      <c r="BB133">
        <f t="shared" si="18"/>
        <v>130</v>
      </c>
      <c r="BC133">
        <f t="shared" si="19"/>
        <v>397</v>
      </c>
      <c r="BD133" s="8">
        <f t="shared" si="20"/>
        <v>359</v>
      </c>
      <c r="BE133" t="s">
        <v>533</v>
      </c>
      <c r="BF133" t="s">
        <v>524</v>
      </c>
      <c r="BG133">
        <v>0</v>
      </c>
    </row>
    <row r="134" spans="1:61" x14ac:dyDescent="0.3">
      <c r="A134" s="10" t="s">
        <v>544</v>
      </c>
      <c r="B134" s="10" t="s">
        <v>556</v>
      </c>
      <c r="C134" s="10"/>
      <c r="D134" s="10"/>
      <c r="E134" t="s">
        <v>525</v>
      </c>
      <c r="F134" t="s">
        <v>457</v>
      </c>
      <c r="G134" t="s">
        <v>406</v>
      </c>
      <c r="H134" t="s">
        <v>409</v>
      </c>
      <c r="I134" s="40" t="s">
        <v>564</v>
      </c>
      <c r="J134" s="10" t="s">
        <v>516</v>
      </c>
      <c r="K134" s="10" t="s">
        <v>117</v>
      </c>
      <c r="L134" s="4" t="s">
        <v>117</v>
      </c>
      <c r="M134" t="s">
        <v>117</v>
      </c>
      <c r="O134" t="s">
        <v>117</v>
      </c>
      <c r="W134" s="10"/>
      <c r="X134" s="17">
        <v>1</v>
      </c>
      <c r="Y134">
        <v>6</v>
      </c>
      <c r="Z134">
        <v>5</v>
      </c>
      <c r="AA134">
        <v>1</v>
      </c>
      <c r="AB134">
        <v>1</v>
      </c>
      <c r="AC134">
        <f t="shared" si="21"/>
        <v>6</v>
      </c>
      <c r="AD134" t="s">
        <v>117</v>
      </c>
      <c r="AF134">
        <v>3</v>
      </c>
      <c r="AH134" t="s">
        <v>94</v>
      </c>
      <c r="AK134" s="8" t="s">
        <v>96</v>
      </c>
      <c r="AL134">
        <v>77627</v>
      </c>
      <c r="AM134" s="10">
        <v>3425</v>
      </c>
      <c r="AN134">
        <f t="shared" si="25"/>
        <v>81052</v>
      </c>
      <c r="AO134">
        <f t="shared" si="26"/>
        <v>73500.060473349149</v>
      </c>
      <c r="AP134" s="8" t="s">
        <v>105</v>
      </c>
      <c r="AQ134">
        <v>173</v>
      </c>
      <c r="AR134">
        <v>743</v>
      </c>
      <c r="AS134" s="17">
        <v>435</v>
      </c>
      <c r="AT134">
        <v>144</v>
      </c>
      <c r="AU134">
        <v>512</v>
      </c>
      <c r="AV134">
        <v>384</v>
      </c>
      <c r="AW134" s="47" t="s">
        <v>45</v>
      </c>
      <c r="AX134">
        <f t="shared" si="22"/>
        <v>14</v>
      </c>
      <c r="AY134">
        <f t="shared" si="23"/>
        <v>115</v>
      </c>
      <c r="AZ134">
        <f t="shared" si="24"/>
        <v>25</v>
      </c>
      <c r="BA134" s="47" t="s">
        <v>45</v>
      </c>
      <c r="BB134">
        <f t="shared" si="18"/>
        <v>130</v>
      </c>
      <c r="BC134">
        <f t="shared" si="19"/>
        <v>397</v>
      </c>
      <c r="BD134" s="8">
        <f t="shared" si="20"/>
        <v>359</v>
      </c>
      <c r="BE134" t="s">
        <v>533</v>
      </c>
      <c r="BF134" t="s">
        <v>524</v>
      </c>
      <c r="BG134">
        <v>0</v>
      </c>
    </row>
    <row r="135" spans="1:61" x14ac:dyDescent="0.3">
      <c r="A135" s="10" t="s">
        <v>545</v>
      </c>
      <c r="B135" s="10" t="s">
        <v>557</v>
      </c>
      <c r="C135" s="10"/>
      <c r="D135" s="10"/>
      <c r="E135" t="s">
        <v>525</v>
      </c>
      <c r="F135" t="s">
        <v>457</v>
      </c>
      <c r="G135" t="s">
        <v>406</v>
      </c>
      <c r="H135" t="s">
        <v>409</v>
      </c>
      <c r="I135" s="40" t="s">
        <v>565</v>
      </c>
      <c r="J135" s="10" t="s">
        <v>516</v>
      </c>
      <c r="K135" s="10" t="s">
        <v>117</v>
      </c>
      <c r="L135" s="4" t="s">
        <v>117</v>
      </c>
      <c r="M135" t="s">
        <v>117</v>
      </c>
      <c r="O135" t="s">
        <v>117</v>
      </c>
      <c r="W135" s="10"/>
      <c r="X135" s="17">
        <v>1</v>
      </c>
      <c r="Y135">
        <v>6</v>
      </c>
      <c r="Z135">
        <v>5</v>
      </c>
      <c r="AA135">
        <v>1</v>
      </c>
      <c r="AB135">
        <v>1</v>
      </c>
      <c r="AC135">
        <f t="shared" si="21"/>
        <v>6</v>
      </c>
      <c r="AD135" t="s">
        <v>117</v>
      </c>
      <c r="AF135">
        <v>3</v>
      </c>
      <c r="AH135" t="s">
        <v>94</v>
      </c>
      <c r="AK135" s="8" t="s">
        <v>96</v>
      </c>
      <c r="AL135">
        <v>77627</v>
      </c>
      <c r="AM135" s="10">
        <v>3425</v>
      </c>
      <c r="AN135">
        <f t="shared" si="25"/>
        <v>81052</v>
      </c>
      <c r="AO135">
        <f t="shared" si="26"/>
        <v>73500.060473349149</v>
      </c>
      <c r="AP135" s="8" t="s">
        <v>105</v>
      </c>
      <c r="AQ135">
        <v>173</v>
      </c>
      <c r="AR135">
        <v>743</v>
      </c>
      <c r="AS135" s="17">
        <v>435</v>
      </c>
      <c r="AT135">
        <v>144</v>
      </c>
      <c r="AU135">
        <v>512</v>
      </c>
      <c r="AV135">
        <v>384</v>
      </c>
      <c r="AW135" s="47" t="s">
        <v>45</v>
      </c>
      <c r="AX135">
        <f t="shared" si="22"/>
        <v>14</v>
      </c>
      <c r="AY135">
        <f t="shared" si="23"/>
        <v>115</v>
      </c>
      <c r="AZ135">
        <f t="shared" si="24"/>
        <v>25</v>
      </c>
      <c r="BA135" s="47" t="s">
        <v>45</v>
      </c>
      <c r="BB135">
        <f t="shared" si="18"/>
        <v>130</v>
      </c>
      <c r="BC135">
        <f t="shared" si="19"/>
        <v>397</v>
      </c>
      <c r="BD135" s="8">
        <f t="shared" si="20"/>
        <v>359</v>
      </c>
      <c r="BE135" t="s">
        <v>533</v>
      </c>
      <c r="BF135" t="s">
        <v>524</v>
      </c>
      <c r="BG135">
        <v>0</v>
      </c>
    </row>
    <row r="136" spans="1:61" x14ac:dyDescent="0.3">
      <c r="A136" s="10" t="s">
        <v>546</v>
      </c>
      <c r="B136" s="10" t="s">
        <v>558</v>
      </c>
      <c r="C136" s="10"/>
      <c r="D136" s="10"/>
      <c r="E136" t="s">
        <v>540</v>
      </c>
      <c r="F136" t="s">
        <v>457</v>
      </c>
      <c r="G136" t="s">
        <v>406</v>
      </c>
      <c r="H136" t="s">
        <v>409</v>
      </c>
      <c r="I136" s="40" t="s">
        <v>566</v>
      </c>
      <c r="J136" s="10" t="s">
        <v>516</v>
      </c>
      <c r="K136" s="10" t="s">
        <v>117</v>
      </c>
      <c r="L136" s="4" t="s">
        <v>117</v>
      </c>
      <c r="M136" t="s">
        <v>117</v>
      </c>
      <c r="O136" t="s">
        <v>117</v>
      </c>
      <c r="W136" s="10"/>
      <c r="X136" s="17">
        <v>1</v>
      </c>
      <c r="Y136">
        <v>6</v>
      </c>
      <c r="Z136">
        <v>5</v>
      </c>
      <c r="AA136">
        <v>1</v>
      </c>
      <c r="AB136">
        <v>1</v>
      </c>
      <c r="AC136">
        <f t="shared" si="21"/>
        <v>6</v>
      </c>
      <c r="AD136" t="s">
        <v>117</v>
      </c>
      <c r="AF136">
        <v>1</v>
      </c>
      <c r="AH136" t="s">
        <v>94</v>
      </c>
      <c r="AK136" s="8" t="s">
        <v>96</v>
      </c>
      <c r="AL136">
        <v>77407</v>
      </c>
      <c r="AM136" s="10">
        <v>3645</v>
      </c>
      <c r="AN136">
        <f t="shared" si="25"/>
        <v>81052</v>
      </c>
      <c r="AO136">
        <f t="shared" si="26"/>
        <v>73500.060473349149</v>
      </c>
      <c r="AP136" s="8" t="s">
        <v>105</v>
      </c>
      <c r="AQ136">
        <v>173</v>
      </c>
      <c r="AR136">
        <v>743</v>
      </c>
      <c r="AS136" s="17">
        <v>435</v>
      </c>
      <c r="AT136">
        <v>144</v>
      </c>
      <c r="AU136">
        <v>512</v>
      </c>
      <c r="AV136">
        <v>384</v>
      </c>
      <c r="AW136" s="47" t="s">
        <v>45</v>
      </c>
      <c r="AX136">
        <f t="shared" si="22"/>
        <v>14</v>
      </c>
      <c r="AY136">
        <f t="shared" si="23"/>
        <v>115</v>
      </c>
      <c r="AZ136">
        <f t="shared" si="24"/>
        <v>25</v>
      </c>
      <c r="BA136" s="47" t="s">
        <v>45</v>
      </c>
      <c r="BB136">
        <f t="shared" si="18"/>
        <v>130</v>
      </c>
      <c r="BC136">
        <f t="shared" si="19"/>
        <v>397</v>
      </c>
      <c r="BD136" s="8">
        <f t="shared" si="20"/>
        <v>359</v>
      </c>
      <c r="BE136" t="s">
        <v>533</v>
      </c>
      <c r="BF136" t="s">
        <v>524</v>
      </c>
      <c r="BG136">
        <v>0</v>
      </c>
    </row>
    <row r="137" spans="1:61" x14ac:dyDescent="0.3">
      <c r="A137" s="10" t="s">
        <v>547</v>
      </c>
      <c r="B137" s="10" t="s">
        <v>559</v>
      </c>
      <c r="C137" s="10"/>
      <c r="D137" s="10"/>
      <c r="E137" t="s">
        <v>525</v>
      </c>
      <c r="F137" t="s">
        <v>457</v>
      </c>
      <c r="G137" t="s">
        <v>406</v>
      </c>
      <c r="H137" t="s">
        <v>409</v>
      </c>
      <c r="I137" s="40" t="s">
        <v>572</v>
      </c>
      <c r="J137" s="10" t="s">
        <v>516</v>
      </c>
      <c r="K137" s="10" t="s">
        <v>568</v>
      </c>
      <c r="L137" s="4">
        <v>0</v>
      </c>
      <c r="M137">
        <v>1</v>
      </c>
      <c r="N137" s="10" t="s">
        <v>569</v>
      </c>
      <c r="O137">
        <v>0</v>
      </c>
      <c r="W137" s="10"/>
      <c r="X137" s="17">
        <v>0</v>
      </c>
      <c r="Y137">
        <v>6</v>
      </c>
      <c r="Z137">
        <v>5</v>
      </c>
      <c r="AA137">
        <v>1</v>
      </c>
      <c r="AB137">
        <v>1</v>
      </c>
      <c r="AC137">
        <f t="shared" si="21"/>
        <v>6</v>
      </c>
      <c r="AD137" t="s">
        <v>117</v>
      </c>
      <c r="AF137">
        <v>3</v>
      </c>
      <c r="AH137" t="s">
        <v>94</v>
      </c>
      <c r="AK137" s="8" t="s">
        <v>96</v>
      </c>
      <c r="AM137" s="10"/>
      <c r="AO137">
        <f t="shared" si="26"/>
        <v>73500.060473349149</v>
      </c>
      <c r="AP137" s="8" t="s">
        <v>105</v>
      </c>
      <c r="AQ137">
        <v>173</v>
      </c>
      <c r="AR137">
        <v>743</v>
      </c>
      <c r="AS137" s="17">
        <v>435</v>
      </c>
      <c r="AT137">
        <v>144</v>
      </c>
      <c r="AU137">
        <v>512</v>
      </c>
      <c r="AV137">
        <v>384</v>
      </c>
      <c r="AW137" s="47" t="s">
        <v>45</v>
      </c>
      <c r="AX137">
        <f t="shared" si="22"/>
        <v>14</v>
      </c>
      <c r="AY137">
        <f t="shared" si="23"/>
        <v>115</v>
      </c>
      <c r="AZ137">
        <f t="shared" si="24"/>
        <v>25</v>
      </c>
      <c r="BA137" s="47" t="s">
        <v>45</v>
      </c>
      <c r="BB137">
        <f t="shared" si="18"/>
        <v>130</v>
      </c>
      <c r="BC137">
        <f t="shared" si="19"/>
        <v>397</v>
      </c>
      <c r="BD137" s="8">
        <f t="shared" si="20"/>
        <v>359</v>
      </c>
      <c r="BE137" t="s">
        <v>533</v>
      </c>
      <c r="BF137" t="s">
        <v>524</v>
      </c>
      <c r="BG137">
        <v>1</v>
      </c>
      <c r="BH137" t="s">
        <v>552</v>
      </c>
      <c r="BI137" t="s">
        <v>117</v>
      </c>
    </row>
    <row r="138" spans="1:61" x14ac:dyDescent="0.3">
      <c r="A138" s="10" t="s">
        <v>548</v>
      </c>
      <c r="B138" s="10" t="s">
        <v>560</v>
      </c>
      <c r="C138" s="10"/>
      <c r="D138" s="10"/>
      <c r="E138" t="s">
        <v>540</v>
      </c>
      <c r="F138" t="s">
        <v>457</v>
      </c>
      <c r="G138" t="s">
        <v>406</v>
      </c>
      <c r="H138" t="s">
        <v>409</v>
      </c>
      <c r="I138" s="40" t="s">
        <v>567</v>
      </c>
      <c r="J138" s="10" t="s">
        <v>516</v>
      </c>
      <c r="K138" s="10" t="s">
        <v>117</v>
      </c>
      <c r="L138" s="4" t="s">
        <v>117</v>
      </c>
      <c r="M138" t="s">
        <v>117</v>
      </c>
      <c r="O138" t="s">
        <v>117</v>
      </c>
      <c r="W138" s="10"/>
      <c r="X138" s="17">
        <v>1</v>
      </c>
      <c r="Y138">
        <v>6</v>
      </c>
      <c r="Z138">
        <v>5</v>
      </c>
      <c r="AA138">
        <v>1</v>
      </c>
      <c r="AB138">
        <v>1</v>
      </c>
      <c r="AC138">
        <f t="shared" si="21"/>
        <v>6</v>
      </c>
      <c r="AD138" t="s">
        <v>117</v>
      </c>
      <c r="AF138">
        <v>1</v>
      </c>
      <c r="AH138" t="s">
        <v>94</v>
      </c>
      <c r="AK138" s="8" t="s">
        <v>96</v>
      </c>
      <c r="AL138">
        <v>77407</v>
      </c>
      <c r="AM138" s="10">
        <v>3645</v>
      </c>
      <c r="AN138">
        <f>AL138+AM138</f>
        <v>81052</v>
      </c>
      <c r="AO138">
        <f t="shared" si="26"/>
        <v>73500.060473349149</v>
      </c>
      <c r="AP138" s="8" t="s">
        <v>105</v>
      </c>
      <c r="AQ138">
        <v>173</v>
      </c>
      <c r="AR138">
        <v>743</v>
      </c>
      <c r="AS138" s="17">
        <v>435</v>
      </c>
      <c r="AT138">
        <v>144</v>
      </c>
      <c r="AU138">
        <v>512</v>
      </c>
      <c r="AV138">
        <v>384</v>
      </c>
      <c r="AW138" s="47" t="s">
        <v>45</v>
      </c>
      <c r="AX138">
        <f t="shared" si="22"/>
        <v>14</v>
      </c>
      <c r="AY138">
        <f t="shared" si="23"/>
        <v>115</v>
      </c>
      <c r="AZ138">
        <f t="shared" si="24"/>
        <v>25</v>
      </c>
      <c r="BA138" s="47" t="s">
        <v>45</v>
      </c>
      <c r="BB138">
        <f t="shared" si="18"/>
        <v>130</v>
      </c>
      <c r="BC138">
        <f t="shared" si="19"/>
        <v>397</v>
      </c>
      <c r="BD138" s="8">
        <f t="shared" si="20"/>
        <v>359</v>
      </c>
      <c r="BE138" t="s">
        <v>533</v>
      </c>
      <c r="BF138" t="s">
        <v>524</v>
      </c>
      <c r="BG138">
        <v>0</v>
      </c>
    </row>
    <row r="139" spans="1:61" x14ac:dyDescent="0.3">
      <c r="A139" s="10" t="s">
        <v>549</v>
      </c>
      <c r="B139" s="10" t="s">
        <v>559</v>
      </c>
      <c r="C139" s="10"/>
      <c r="D139" s="10"/>
      <c r="E139" t="s">
        <v>525</v>
      </c>
      <c r="F139" t="s">
        <v>457</v>
      </c>
      <c r="G139" t="s">
        <v>406</v>
      </c>
      <c r="H139" t="s">
        <v>409</v>
      </c>
      <c r="I139" s="40" t="s">
        <v>572</v>
      </c>
      <c r="J139" s="10" t="s">
        <v>516</v>
      </c>
      <c r="K139" s="10" t="s">
        <v>568</v>
      </c>
      <c r="L139" s="4">
        <v>0</v>
      </c>
      <c r="M139">
        <v>1</v>
      </c>
      <c r="N139" s="10" t="s">
        <v>569</v>
      </c>
      <c r="O139">
        <v>0</v>
      </c>
      <c r="W139" s="10"/>
      <c r="X139" s="17">
        <v>0</v>
      </c>
      <c r="Y139">
        <v>6</v>
      </c>
      <c r="Z139">
        <v>5</v>
      </c>
      <c r="AA139">
        <v>1</v>
      </c>
      <c r="AB139">
        <v>1</v>
      </c>
      <c r="AC139">
        <f t="shared" si="21"/>
        <v>6</v>
      </c>
      <c r="AD139" t="s">
        <v>117</v>
      </c>
      <c r="AF139">
        <v>3</v>
      </c>
      <c r="AH139" t="s">
        <v>94</v>
      </c>
      <c r="AK139" s="8" t="s">
        <v>96</v>
      </c>
      <c r="AO139">
        <f t="shared" si="26"/>
        <v>73500.060473349149</v>
      </c>
      <c r="AP139" s="8" t="s">
        <v>105</v>
      </c>
      <c r="AQ139">
        <v>173</v>
      </c>
      <c r="AR139">
        <v>743</v>
      </c>
      <c r="AS139" s="17">
        <v>435</v>
      </c>
      <c r="AT139">
        <v>144</v>
      </c>
      <c r="AU139">
        <v>512</v>
      </c>
      <c r="AV139">
        <v>384</v>
      </c>
      <c r="AW139" s="47" t="s">
        <v>45</v>
      </c>
      <c r="AX139">
        <f t="shared" si="22"/>
        <v>14</v>
      </c>
      <c r="AY139">
        <f t="shared" si="23"/>
        <v>115</v>
      </c>
      <c r="AZ139">
        <f t="shared" si="24"/>
        <v>25</v>
      </c>
      <c r="BA139" s="47" t="s">
        <v>45</v>
      </c>
      <c r="BB139">
        <f t="shared" si="18"/>
        <v>130</v>
      </c>
      <c r="BC139">
        <f t="shared" si="19"/>
        <v>397</v>
      </c>
      <c r="BD139" s="8">
        <f t="shared" si="20"/>
        <v>359</v>
      </c>
      <c r="BE139" t="s">
        <v>533</v>
      </c>
      <c r="BF139" t="s">
        <v>524</v>
      </c>
      <c r="BG139">
        <v>1</v>
      </c>
      <c r="BH139" t="s">
        <v>552</v>
      </c>
      <c r="BI139" t="s">
        <v>117</v>
      </c>
    </row>
    <row r="140" spans="1:61" s="3" customFormat="1" x14ac:dyDescent="0.3">
      <c r="A140" s="15" t="s">
        <v>570</v>
      </c>
      <c r="B140" s="15" t="s">
        <v>571</v>
      </c>
      <c r="C140" s="15"/>
      <c r="D140" s="15"/>
      <c r="E140" s="3" t="s">
        <v>575</v>
      </c>
      <c r="F140" s="3" t="s">
        <v>457</v>
      </c>
      <c r="G140" s="3" t="s">
        <v>406</v>
      </c>
      <c r="H140" s="3" t="s">
        <v>409</v>
      </c>
      <c r="I140" s="41" t="s">
        <v>573</v>
      </c>
      <c r="J140" s="15" t="s">
        <v>574</v>
      </c>
      <c r="K140" s="15" t="s">
        <v>568</v>
      </c>
      <c r="L140" s="5">
        <v>0</v>
      </c>
      <c r="M140" s="3">
        <v>1</v>
      </c>
      <c r="N140" s="3" t="s">
        <v>569</v>
      </c>
      <c r="O140" s="3">
        <v>0</v>
      </c>
      <c r="W140" s="15"/>
      <c r="X140" s="19">
        <v>0</v>
      </c>
      <c r="Y140" s="3">
        <v>6</v>
      </c>
      <c r="Z140" s="3">
        <v>3</v>
      </c>
      <c r="AA140" s="3">
        <v>2</v>
      </c>
      <c r="AB140" s="3">
        <v>2</v>
      </c>
      <c r="AC140" s="3">
        <f t="shared" si="21"/>
        <v>5</v>
      </c>
      <c r="AD140" s="3" t="s">
        <v>117</v>
      </c>
      <c r="AF140" s="3">
        <v>1</v>
      </c>
      <c r="AH140" s="3" t="s">
        <v>94</v>
      </c>
      <c r="AK140" s="23" t="s">
        <v>96</v>
      </c>
      <c r="AL140" s="3" t="s">
        <v>117</v>
      </c>
      <c r="AM140" s="15" t="s">
        <v>117</v>
      </c>
      <c r="AN140" s="3" t="e">
        <f t="shared" ref="AN140:AN148" si="27">AL140+AM140</f>
        <v>#VALUE!</v>
      </c>
      <c r="AO140" s="3">
        <f t="shared" si="26"/>
        <v>61574.894649960152</v>
      </c>
      <c r="AP140" s="23" t="s">
        <v>105</v>
      </c>
      <c r="AQ140" s="3">
        <v>173</v>
      </c>
      <c r="AR140" s="3">
        <v>743</v>
      </c>
      <c r="AS140" s="19">
        <v>435</v>
      </c>
      <c r="AT140" s="3">
        <v>144</v>
      </c>
      <c r="AU140" s="3">
        <v>512</v>
      </c>
      <c r="AV140" s="3">
        <v>384</v>
      </c>
      <c r="AW140" s="48" t="s">
        <v>45</v>
      </c>
      <c r="AX140" s="3">
        <f t="shared" si="22"/>
        <v>14</v>
      </c>
      <c r="AY140" s="3">
        <f t="shared" si="23"/>
        <v>115</v>
      </c>
      <c r="AZ140" s="3">
        <f t="shared" si="24"/>
        <v>25</v>
      </c>
      <c r="BA140" s="48" t="s">
        <v>45</v>
      </c>
      <c r="BB140" s="3">
        <f t="shared" si="18"/>
        <v>130</v>
      </c>
      <c r="BC140" s="3">
        <f t="shared" si="19"/>
        <v>397</v>
      </c>
      <c r="BD140" s="23">
        <f t="shared" si="20"/>
        <v>359</v>
      </c>
      <c r="BE140" s="3" t="s">
        <v>533</v>
      </c>
      <c r="BF140" s="3" t="s">
        <v>524</v>
      </c>
      <c r="BG140" s="3" t="s">
        <v>117</v>
      </c>
    </row>
    <row r="141" spans="1:61" x14ac:dyDescent="0.3">
      <c r="A141" s="10" t="s">
        <v>578</v>
      </c>
      <c r="B141" s="10" t="s">
        <v>576</v>
      </c>
      <c r="C141" s="10"/>
      <c r="D141" s="10"/>
      <c r="E141" t="s">
        <v>525</v>
      </c>
      <c r="F141" t="s">
        <v>477</v>
      </c>
      <c r="G141" t="s">
        <v>406</v>
      </c>
      <c r="H141" t="s">
        <v>409</v>
      </c>
      <c r="I141" s="40" t="s">
        <v>117</v>
      </c>
      <c r="J141" s="10" t="s">
        <v>117</v>
      </c>
      <c r="K141" s="10" t="s">
        <v>117</v>
      </c>
      <c r="L141" s="4">
        <v>1</v>
      </c>
      <c r="W141" s="10"/>
      <c r="X141" s="17">
        <v>0</v>
      </c>
      <c r="Y141" t="s">
        <v>117</v>
      </c>
      <c r="Z141" t="s">
        <v>117</v>
      </c>
      <c r="AA141" t="s">
        <v>117</v>
      </c>
      <c r="AB141" t="s">
        <v>117</v>
      </c>
      <c r="AC141" t="s">
        <v>117</v>
      </c>
      <c r="AD141" t="s">
        <v>117</v>
      </c>
      <c r="AF141">
        <v>3</v>
      </c>
      <c r="AH141" t="s">
        <v>117</v>
      </c>
      <c r="AK141" s="8" t="s">
        <v>117</v>
      </c>
      <c r="AL141" t="s">
        <v>117</v>
      </c>
      <c r="AM141" s="10" t="s">
        <v>117</v>
      </c>
      <c r="AN141" t="e">
        <f t="shared" si="27"/>
        <v>#VALUE!</v>
      </c>
      <c r="AO141" t="e">
        <f t="shared" si="26"/>
        <v>#VALUE!</v>
      </c>
      <c r="AP141" s="8" t="s">
        <v>105</v>
      </c>
      <c r="AQ141" t="s">
        <v>117</v>
      </c>
      <c r="AR141" t="s">
        <v>117</v>
      </c>
      <c r="AS141" s="17" t="s">
        <v>117</v>
      </c>
      <c r="AT141" t="s">
        <v>117</v>
      </c>
      <c r="AU141" t="s">
        <v>117</v>
      </c>
      <c r="AV141" t="s">
        <v>117</v>
      </c>
      <c r="AW141" s="47" t="s">
        <v>8</v>
      </c>
      <c r="AX141" t="s">
        <v>117</v>
      </c>
      <c r="AY141" t="s">
        <v>117</v>
      </c>
      <c r="AZ141" t="s">
        <v>117</v>
      </c>
      <c r="BA141" s="47" t="s">
        <v>8</v>
      </c>
      <c r="BB141" t="e">
        <f t="shared" si="18"/>
        <v>#VALUE!</v>
      </c>
      <c r="BC141" t="e">
        <f t="shared" si="19"/>
        <v>#VALUE!</v>
      </c>
      <c r="BD141" s="8" t="e">
        <f t="shared" si="20"/>
        <v>#VALUE!</v>
      </c>
      <c r="BE141" t="s">
        <v>117</v>
      </c>
      <c r="BF141" t="s">
        <v>117</v>
      </c>
      <c r="BG141" t="s">
        <v>117</v>
      </c>
    </row>
    <row r="142" spans="1:61" x14ac:dyDescent="0.3">
      <c r="A142" s="10" t="s">
        <v>579</v>
      </c>
      <c r="B142" s="10" t="s">
        <v>577</v>
      </c>
      <c r="C142" s="10"/>
      <c r="D142" s="10"/>
      <c r="E142" t="s">
        <v>525</v>
      </c>
      <c r="F142" t="s">
        <v>477</v>
      </c>
      <c r="G142" t="s">
        <v>406</v>
      </c>
      <c r="H142" t="s">
        <v>409</v>
      </c>
      <c r="I142" s="40" t="s">
        <v>117</v>
      </c>
      <c r="J142" s="10" t="s">
        <v>117</v>
      </c>
      <c r="K142" s="10" t="s">
        <v>117</v>
      </c>
      <c r="L142" s="4">
        <v>1</v>
      </c>
      <c r="W142" s="10"/>
      <c r="X142" s="17">
        <v>0</v>
      </c>
      <c r="Y142" t="s">
        <v>117</v>
      </c>
      <c r="Z142" t="s">
        <v>117</v>
      </c>
      <c r="AA142" t="s">
        <v>117</v>
      </c>
      <c r="AB142" t="s">
        <v>117</v>
      </c>
      <c r="AC142" t="s">
        <v>117</v>
      </c>
      <c r="AD142" t="s">
        <v>117</v>
      </c>
      <c r="AF142">
        <v>3</v>
      </c>
      <c r="AH142" t="s">
        <v>117</v>
      </c>
      <c r="AK142" s="8" t="s">
        <v>117</v>
      </c>
      <c r="AL142" t="s">
        <v>117</v>
      </c>
      <c r="AM142" s="10" t="s">
        <v>117</v>
      </c>
      <c r="AN142" t="e">
        <f t="shared" si="27"/>
        <v>#VALUE!</v>
      </c>
      <c r="AO142" t="e">
        <f t="shared" si="26"/>
        <v>#VALUE!</v>
      </c>
      <c r="AP142" s="8" t="s">
        <v>105</v>
      </c>
      <c r="AQ142" t="s">
        <v>117</v>
      </c>
      <c r="AR142" t="s">
        <v>117</v>
      </c>
      <c r="AS142" s="17" t="s">
        <v>117</v>
      </c>
      <c r="AT142" t="s">
        <v>117</v>
      </c>
      <c r="AU142" t="s">
        <v>117</v>
      </c>
      <c r="AV142" t="s">
        <v>117</v>
      </c>
      <c r="AW142" s="47" t="s">
        <v>8</v>
      </c>
      <c r="AX142" t="s">
        <v>117</v>
      </c>
      <c r="AY142" t="s">
        <v>117</v>
      </c>
      <c r="AZ142" t="s">
        <v>117</v>
      </c>
      <c r="BA142" s="47" t="s">
        <v>8</v>
      </c>
      <c r="BB142" t="e">
        <f t="shared" si="18"/>
        <v>#VALUE!</v>
      </c>
      <c r="BC142" t="e">
        <f t="shared" si="19"/>
        <v>#VALUE!</v>
      </c>
      <c r="BD142" s="8" t="e">
        <f t="shared" si="20"/>
        <v>#VALUE!</v>
      </c>
      <c r="BE142" t="s">
        <v>117</v>
      </c>
      <c r="BF142" t="s">
        <v>117</v>
      </c>
      <c r="BG142" t="s">
        <v>117</v>
      </c>
    </row>
    <row r="143" spans="1:61" x14ac:dyDescent="0.3">
      <c r="A143" s="10" t="s">
        <v>580</v>
      </c>
      <c r="B143" s="10" t="s">
        <v>589</v>
      </c>
      <c r="C143" s="10"/>
      <c r="D143" s="10"/>
      <c r="E143" t="s">
        <v>525</v>
      </c>
      <c r="F143" t="s">
        <v>477</v>
      </c>
      <c r="G143" t="s">
        <v>406</v>
      </c>
      <c r="H143" t="s">
        <v>409</v>
      </c>
      <c r="I143" s="40" t="s">
        <v>117</v>
      </c>
      <c r="J143" s="10" t="s">
        <v>117</v>
      </c>
      <c r="K143" s="10" t="s">
        <v>117</v>
      </c>
      <c r="L143" s="4">
        <v>1</v>
      </c>
      <c r="W143" s="10"/>
      <c r="X143" s="17">
        <v>0</v>
      </c>
      <c r="Y143" t="s">
        <v>117</v>
      </c>
      <c r="Z143" t="s">
        <v>117</v>
      </c>
      <c r="AA143" t="s">
        <v>117</v>
      </c>
      <c r="AB143" t="s">
        <v>117</v>
      </c>
      <c r="AC143" t="s">
        <v>117</v>
      </c>
      <c r="AD143" t="s">
        <v>117</v>
      </c>
      <c r="AF143">
        <v>3</v>
      </c>
      <c r="AH143" t="s">
        <v>117</v>
      </c>
      <c r="AK143" s="8" t="s">
        <v>117</v>
      </c>
      <c r="AL143" t="s">
        <v>117</v>
      </c>
      <c r="AM143" s="10" t="s">
        <v>117</v>
      </c>
      <c r="AN143" t="e">
        <f t="shared" si="27"/>
        <v>#VALUE!</v>
      </c>
      <c r="AO143" t="e">
        <f t="shared" si="26"/>
        <v>#VALUE!</v>
      </c>
      <c r="AP143" s="8" t="s">
        <v>105</v>
      </c>
      <c r="AQ143" t="s">
        <v>117</v>
      </c>
      <c r="AR143" t="s">
        <v>117</v>
      </c>
      <c r="AS143" s="17" t="s">
        <v>117</v>
      </c>
      <c r="AT143" t="s">
        <v>117</v>
      </c>
      <c r="AU143" t="s">
        <v>117</v>
      </c>
      <c r="AV143" t="s">
        <v>117</v>
      </c>
      <c r="AW143" s="47" t="s">
        <v>8</v>
      </c>
      <c r="AX143" t="s">
        <v>117</v>
      </c>
      <c r="AY143" t="s">
        <v>117</v>
      </c>
      <c r="AZ143" t="s">
        <v>117</v>
      </c>
      <c r="BA143" s="47" t="s">
        <v>8</v>
      </c>
      <c r="BB143" t="e">
        <f t="shared" ref="BB143:BB163" si="28">AT143-AX143</f>
        <v>#VALUE!</v>
      </c>
      <c r="BC143" t="e">
        <f t="shared" ref="BC143:BC163" si="29">AU143-AY143</f>
        <v>#VALUE!</v>
      </c>
      <c r="BD143" s="8" t="e">
        <f t="shared" ref="BD143:BD163" si="30">AV143-AZ143</f>
        <v>#VALUE!</v>
      </c>
      <c r="BE143" t="s">
        <v>117</v>
      </c>
      <c r="BF143" t="s">
        <v>117</v>
      </c>
      <c r="BG143" t="s">
        <v>117</v>
      </c>
    </row>
    <row r="144" spans="1:61" x14ac:dyDescent="0.3">
      <c r="A144" s="10" t="s">
        <v>581</v>
      </c>
      <c r="B144" s="10" t="s">
        <v>590</v>
      </c>
      <c r="C144" s="10"/>
      <c r="D144" s="10"/>
      <c r="E144" t="s">
        <v>525</v>
      </c>
      <c r="F144" t="s">
        <v>477</v>
      </c>
      <c r="G144" t="s">
        <v>406</v>
      </c>
      <c r="H144" t="s">
        <v>409</v>
      </c>
      <c r="I144" s="40" t="s">
        <v>117</v>
      </c>
      <c r="J144" s="10" t="s">
        <v>117</v>
      </c>
      <c r="K144" s="10" t="s">
        <v>117</v>
      </c>
      <c r="L144" s="4">
        <v>1</v>
      </c>
      <c r="W144" s="10"/>
      <c r="X144" s="17">
        <v>0</v>
      </c>
      <c r="Y144" t="s">
        <v>117</v>
      </c>
      <c r="Z144" t="s">
        <v>117</v>
      </c>
      <c r="AA144" t="s">
        <v>117</v>
      </c>
      <c r="AB144" t="s">
        <v>117</v>
      </c>
      <c r="AC144" t="s">
        <v>117</v>
      </c>
      <c r="AD144" t="s">
        <v>117</v>
      </c>
      <c r="AF144">
        <v>3</v>
      </c>
      <c r="AH144" t="s">
        <v>117</v>
      </c>
      <c r="AK144" s="8" t="s">
        <v>117</v>
      </c>
      <c r="AL144" t="s">
        <v>117</v>
      </c>
      <c r="AM144" s="10" t="s">
        <v>117</v>
      </c>
      <c r="AN144" t="e">
        <f t="shared" si="27"/>
        <v>#VALUE!</v>
      </c>
      <c r="AO144" t="e">
        <f t="shared" si="26"/>
        <v>#VALUE!</v>
      </c>
      <c r="AP144" s="8" t="s">
        <v>105</v>
      </c>
      <c r="AQ144" t="s">
        <v>117</v>
      </c>
      <c r="AR144" t="s">
        <v>117</v>
      </c>
      <c r="AS144" s="17" t="s">
        <v>117</v>
      </c>
      <c r="AT144" t="s">
        <v>117</v>
      </c>
      <c r="AU144" t="s">
        <v>117</v>
      </c>
      <c r="AV144" t="s">
        <v>117</v>
      </c>
      <c r="AW144" s="47" t="s">
        <v>8</v>
      </c>
      <c r="AX144" t="s">
        <v>117</v>
      </c>
      <c r="AY144" t="s">
        <v>117</v>
      </c>
      <c r="AZ144" t="s">
        <v>117</v>
      </c>
      <c r="BA144" s="47" t="s">
        <v>8</v>
      </c>
      <c r="BB144" t="e">
        <f t="shared" si="28"/>
        <v>#VALUE!</v>
      </c>
      <c r="BC144" t="e">
        <f t="shared" si="29"/>
        <v>#VALUE!</v>
      </c>
      <c r="BD144" s="8" t="e">
        <f t="shared" si="30"/>
        <v>#VALUE!</v>
      </c>
      <c r="BE144" t="s">
        <v>117</v>
      </c>
      <c r="BF144" t="s">
        <v>117</v>
      </c>
      <c r="BG144" t="s">
        <v>117</v>
      </c>
    </row>
    <row r="145" spans="1:59" x14ac:dyDescent="0.3">
      <c r="A145" s="10" t="s">
        <v>582</v>
      </c>
      <c r="B145" s="10" t="s">
        <v>591</v>
      </c>
      <c r="C145" s="10"/>
      <c r="D145" s="10"/>
      <c r="E145" t="s">
        <v>540</v>
      </c>
      <c r="F145" t="s">
        <v>477</v>
      </c>
      <c r="G145" t="s">
        <v>406</v>
      </c>
      <c r="H145" t="s">
        <v>409</v>
      </c>
      <c r="I145" s="40" t="s">
        <v>117</v>
      </c>
      <c r="J145" s="10" t="s">
        <v>117</v>
      </c>
      <c r="K145" s="10" t="s">
        <v>117</v>
      </c>
      <c r="L145" s="4">
        <v>1</v>
      </c>
      <c r="W145" s="10"/>
      <c r="X145" s="17">
        <v>0</v>
      </c>
      <c r="Y145" t="s">
        <v>117</v>
      </c>
      <c r="Z145" t="s">
        <v>117</v>
      </c>
      <c r="AA145" t="s">
        <v>117</v>
      </c>
      <c r="AB145" t="s">
        <v>117</v>
      </c>
      <c r="AC145" t="s">
        <v>117</v>
      </c>
      <c r="AD145" t="s">
        <v>117</v>
      </c>
      <c r="AF145">
        <v>3</v>
      </c>
      <c r="AH145" t="s">
        <v>117</v>
      </c>
      <c r="AK145" s="8" t="s">
        <v>117</v>
      </c>
      <c r="AL145" t="s">
        <v>117</v>
      </c>
      <c r="AM145" s="10" t="s">
        <v>117</v>
      </c>
      <c r="AN145" t="e">
        <f t="shared" si="27"/>
        <v>#VALUE!</v>
      </c>
      <c r="AO145" t="e">
        <f t="shared" si="26"/>
        <v>#VALUE!</v>
      </c>
      <c r="AP145" s="8" t="s">
        <v>105</v>
      </c>
      <c r="AQ145" t="s">
        <v>117</v>
      </c>
      <c r="AR145" t="s">
        <v>117</v>
      </c>
      <c r="AS145" s="17" t="s">
        <v>117</v>
      </c>
      <c r="AT145" t="s">
        <v>117</v>
      </c>
      <c r="AU145" t="s">
        <v>117</v>
      </c>
      <c r="AV145" t="s">
        <v>117</v>
      </c>
      <c r="AW145" s="47" t="s">
        <v>8</v>
      </c>
      <c r="AX145" t="s">
        <v>117</v>
      </c>
      <c r="AY145" t="s">
        <v>117</v>
      </c>
      <c r="AZ145" t="s">
        <v>117</v>
      </c>
      <c r="BA145" s="47" t="s">
        <v>8</v>
      </c>
      <c r="BB145" t="e">
        <f t="shared" si="28"/>
        <v>#VALUE!</v>
      </c>
      <c r="BC145" t="e">
        <f t="shared" si="29"/>
        <v>#VALUE!</v>
      </c>
      <c r="BD145" s="8" t="e">
        <f t="shared" si="30"/>
        <v>#VALUE!</v>
      </c>
      <c r="BE145" t="s">
        <v>117</v>
      </c>
      <c r="BF145" t="s">
        <v>117</v>
      </c>
      <c r="BG145" t="s">
        <v>117</v>
      </c>
    </row>
    <row r="146" spans="1:59" x14ac:dyDescent="0.3">
      <c r="A146" s="10" t="s">
        <v>583</v>
      </c>
      <c r="B146" s="10" t="s">
        <v>592</v>
      </c>
      <c r="C146" s="10"/>
      <c r="D146" s="10"/>
      <c r="E146" t="s">
        <v>540</v>
      </c>
      <c r="F146" t="s">
        <v>477</v>
      </c>
      <c r="G146" t="s">
        <v>406</v>
      </c>
      <c r="H146" t="s">
        <v>409</v>
      </c>
      <c r="I146" s="40" t="s">
        <v>117</v>
      </c>
      <c r="J146" s="10" t="s">
        <v>117</v>
      </c>
      <c r="K146" s="10" t="s">
        <v>117</v>
      </c>
      <c r="L146" s="4">
        <v>1</v>
      </c>
      <c r="W146" s="10"/>
      <c r="X146" s="17">
        <v>0</v>
      </c>
      <c r="Y146" t="s">
        <v>117</v>
      </c>
      <c r="Z146" t="s">
        <v>117</v>
      </c>
      <c r="AA146" t="s">
        <v>117</v>
      </c>
      <c r="AB146" t="s">
        <v>117</v>
      </c>
      <c r="AC146" t="s">
        <v>117</v>
      </c>
      <c r="AD146" t="s">
        <v>117</v>
      </c>
      <c r="AF146">
        <v>3</v>
      </c>
      <c r="AH146" t="s">
        <v>117</v>
      </c>
      <c r="AK146" s="8" t="s">
        <v>117</v>
      </c>
      <c r="AL146" t="s">
        <v>117</v>
      </c>
      <c r="AM146" s="10" t="s">
        <v>117</v>
      </c>
      <c r="AN146" t="e">
        <f t="shared" si="27"/>
        <v>#VALUE!</v>
      </c>
      <c r="AO146" t="e">
        <f t="shared" si="26"/>
        <v>#VALUE!</v>
      </c>
      <c r="AP146" s="8" t="s">
        <v>105</v>
      </c>
      <c r="AQ146" t="s">
        <v>117</v>
      </c>
      <c r="AR146" t="s">
        <v>117</v>
      </c>
      <c r="AS146" s="17" t="s">
        <v>117</v>
      </c>
      <c r="AT146" t="s">
        <v>117</v>
      </c>
      <c r="AU146" t="s">
        <v>117</v>
      </c>
      <c r="AV146" t="s">
        <v>117</v>
      </c>
      <c r="AW146" s="47" t="s">
        <v>8</v>
      </c>
      <c r="AX146" t="s">
        <v>117</v>
      </c>
      <c r="AY146" t="s">
        <v>117</v>
      </c>
      <c r="AZ146" t="s">
        <v>117</v>
      </c>
      <c r="BA146" s="47" t="s">
        <v>8</v>
      </c>
      <c r="BB146" t="e">
        <f t="shared" si="28"/>
        <v>#VALUE!</v>
      </c>
      <c r="BC146" t="e">
        <f t="shared" si="29"/>
        <v>#VALUE!</v>
      </c>
      <c r="BD146" s="8" t="e">
        <f t="shared" si="30"/>
        <v>#VALUE!</v>
      </c>
      <c r="BE146" t="s">
        <v>117</v>
      </c>
      <c r="BF146" t="s">
        <v>117</v>
      </c>
      <c r="BG146" t="s">
        <v>117</v>
      </c>
    </row>
    <row r="147" spans="1:59" x14ac:dyDescent="0.3">
      <c r="A147" s="10" t="s">
        <v>584</v>
      </c>
      <c r="B147" s="10" t="s">
        <v>593</v>
      </c>
      <c r="C147" s="10"/>
      <c r="D147" s="10"/>
      <c r="E147" t="s">
        <v>540</v>
      </c>
      <c r="F147" t="s">
        <v>477</v>
      </c>
      <c r="G147" t="s">
        <v>406</v>
      </c>
      <c r="H147" t="s">
        <v>409</v>
      </c>
      <c r="I147" s="40" t="s">
        <v>117</v>
      </c>
      <c r="J147" s="10" t="s">
        <v>117</v>
      </c>
      <c r="K147" s="10" t="s">
        <v>117</v>
      </c>
      <c r="L147" s="4">
        <v>1</v>
      </c>
      <c r="W147" s="10"/>
      <c r="X147" s="17">
        <v>0</v>
      </c>
      <c r="Y147" t="s">
        <v>117</v>
      </c>
      <c r="Z147" t="s">
        <v>117</v>
      </c>
      <c r="AA147" t="s">
        <v>117</v>
      </c>
      <c r="AB147" t="s">
        <v>117</v>
      </c>
      <c r="AC147" t="s">
        <v>117</v>
      </c>
      <c r="AD147" t="s">
        <v>117</v>
      </c>
      <c r="AF147">
        <v>3</v>
      </c>
      <c r="AH147" t="s">
        <v>117</v>
      </c>
      <c r="AK147" s="8" t="s">
        <v>117</v>
      </c>
      <c r="AL147" t="s">
        <v>117</v>
      </c>
      <c r="AM147" s="10" t="s">
        <v>117</v>
      </c>
      <c r="AN147" t="e">
        <f t="shared" si="27"/>
        <v>#VALUE!</v>
      </c>
      <c r="AO147" t="e">
        <f t="shared" si="26"/>
        <v>#VALUE!</v>
      </c>
      <c r="AP147" s="8" t="s">
        <v>105</v>
      </c>
      <c r="AQ147" t="s">
        <v>117</v>
      </c>
      <c r="AR147" t="s">
        <v>117</v>
      </c>
      <c r="AS147" s="17" t="s">
        <v>117</v>
      </c>
      <c r="AT147" t="s">
        <v>117</v>
      </c>
      <c r="AU147" t="s">
        <v>117</v>
      </c>
      <c r="AV147" t="s">
        <v>117</v>
      </c>
      <c r="AW147" s="47" t="s">
        <v>8</v>
      </c>
      <c r="AX147" t="s">
        <v>117</v>
      </c>
      <c r="AY147" t="s">
        <v>117</v>
      </c>
      <c r="AZ147" t="s">
        <v>117</v>
      </c>
      <c r="BA147" s="47" t="s">
        <v>8</v>
      </c>
      <c r="BB147" t="e">
        <f t="shared" si="28"/>
        <v>#VALUE!</v>
      </c>
      <c r="BC147" t="e">
        <f t="shared" si="29"/>
        <v>#VALUE!</v>
      </c>
      <c r="BD147" s="8" t="e">
        <f t="shared" si="30"/>
        <v>#VALUE!</v>
      </c>
      <c r="BE147" t="s">
        <v>117</v>
      </c>
      <c r="BF147" t="s">
        <v>117</v>
      </c>
      <c r="BG147" t="s">
        <v>117</v>
      </c>
    </row>
    <row r="148" spans="1:59" x14ac:dyDescent="0.3">
      <c r="A148" s="10" t="s">
        <v>585</v>
      </c>
      <c r="B148" s="10" t="s">
        <v>594</v>
      </c>
      <c r="C148" s="10"/>
      <c r="D148" s="10"/>
      <c r="E148" t="s">
        <v>540</v>
      </c>
      <c r="F148" t="s">
        <v>477</v>
      </c>
      <c r="G148" t="s">
        <v>406</v>
      </c>
      <c r="H148" t="s">
        <v>409</v>
      </c>
      <c r="I148" s="40" t="s">
        <v>117</v>
      </c>
      <c r="J148" s="10" t="s">
        <v>117</v>
      </c>
      <c r="K148" s="10" t="s">
        <v>117</v>
      </c>
      <c r="L148" s="4">
        <v>1</v>
      </c>
      <c r="W148" s="10"/>
      <c r="X148" s="17">
        <v>0</v>
      </c>
      <c r="Y148" t="s">
        <v>117</v>
      </c>
      <c r="Z148" t="s">
        <v>117</v>
      </c>
      <c r="AA148" t="s">
        <v>117</v>
      </c>
      <c r="AB148" t="s">
        <v>117</v>
      </c>
      <c r="AC148" t="s">
        <v>117</v>
      </c>
      <c r="AD148" t="s">
        <v>117</v>
      </c>
      <c r="AF148">
        <v>3</v>
      </c>
      <c r="AH148" t="s">
        <v>117</v>
      </c>
      <c r="AK148" s="8" t="s">
        <v>117</v>
      </c>
      <c r="AL148" t="s">
        <v>117</v>
      </c>
      <c r="AM148" s="10" t="s">
        <v>117</v>
      </c>
      <c r="AN148" t="e">
        <f t="shared" si="27"/>
        <v>#VALUE!</v>
      </c>
      <c r="AO148" t="e">
        <f t="shared" si="26"/>
        <v>#VALUE!</v>
      </c>
      <c r="AP148" s="8" t="s">
        <v>105</v>
      </c>
      <c r="AQ148" t="s">
        <v>117</v>
      </c>
      <c r="AR148" t="s">
        <v>117</v>
      </c>
      <c r="AS148" s="17" t="s">
        <v>117</v>
      </c>
      <c r="AT148" t="s">
        <v>117</v>
      </c>
      <c r="AU148" t="s">
        <v>117</v>
      </c>
      <c r="AV148" t="s">
        <v>117</v>
      </c>
      <c r="AW148" s="47" t="s">
        <v>8</v>
      </c>
      <c r="AX148" t="s">
        <v>117</v>
      </c>
      <c r="AY148" t="s">
        <v>117</v>
      </c>
      <c r="AZ148" t="s">
        <v>117</v>
      </c>
      <c r="BA148" s="47" t="s">
        <v>8</v>
      </c>
      <c r="BB148" t="e">
        <f t="shared" si="28"/>
        <v>#VALUE!</v>
      </c>
      <c r="BC148" t="e">
        <f t="shared" si="29"/>
        <v>#VALUE!</v>
      </c>
      <c r="BD148" s="8" t="e">
        <f t="shared" si="30"/>
        <v>#VALUE!</v>
      </c>
      <c r="BE148" t="s">
        <v>117</v>
      </c>
      <c r="BF148" t="s">
        <v>117</v>
      </c>
      <c r="BG148" t="s">
        <v>117</v>
      </c>
    </row>
    <row r="149" spans="1:59" s="33" customFormat="1" x14ac:dyDescent="0.3">
      <c r="A149" s="32" t="s">
        <v>586</v>
      </c>
      <c r="B149" s="32" t="s">
        <v>627</v>
      </c>
      <c r="C149" s="32"/>
      <c r="D149" s="32"/>
      <c r="E149" s="33" t="s">
        <v>525</v>
      </c>
      <c r="F149" s="33" t="s">
        <v>457</v>
      </c>
      <c r="G149" s="33" t="s">
        <v>406</v>
      </c>
      <c r="H149" s="33" t="s">
        <v>409</v>
      </c>
      <c r="I149" s="43" t="s">
        <v>625</v>
      </c>
      <c r="J149" s="32" t="s">
        <v>516</v>
      </c>
      <c r="K149" s="32" t="s">
        <v>117</v>
      </c>
      <c r="L149" s="34" t="s">
        <v>117</v>
      </c>
      <c r="W149" s="32"/>
      <c r="X149" s="35" t="s">
        <v>117</v>
      </c>
      <c r="Y149" s="33">
        <v>6</v>
      </c>
      <c r="Z149" s="33">
        <v>5</v>
      </c>
      <c r="AA149" s="33">
        <v>1</v>
      </c>
      <c r="AB149" s="33">
        <v>1</v>
      </c>
      <c r="AC149" s="33">
        <f t="shared" ref="AC149:AC160" si="31">Z149+AA149</f>
        <v>6</v>
      </c>
      <c r="AD149" s="33" t="s">
        <v>117</v>
      </c>
      <c r="AF149" s="33">
        <v>3</v>
      </c>
      <c r="AH149" s="33" t="s">
        <v>94</v>
      </c>
      <c r="AK149" s="36" t="s">
        <v>96</v>
      </c>
      <c r="AM149" s="32"/>
      <c r="AO149" s="33">
        <f t="shared" si="26"/>
        <v>74552.537876951479</v>
      </c>
      <c r="AP149" s="36" t="s">
        <v>105</v>
      </c>
      <c r="AQ149" s="33">
        <v>173</v>
      </c>
      <c r="AR149" s="33">
        <v>743</v>
      </c>
      <c r="AS149" s="35">
        <v>435</v>
      </c>
      <c r="AT149" s="33">
        <v>133</v>
      </c>
      <c r="AU149" s="33">
        <v>720</v>
      </c>
      <c r="AV149" s="33">
        <v>300</v>
      </c>
      <c r="AW149" s="51" t="s">
        <v>45</v>
      </c>
      <c r="AX149" s="33">
        <f t="shared" ref="AX149:AZ153" si="32" xml:space="preserve"> _xlfn.FLOOR.MATH((AQ149 - AT149) / 2)</f>
        <v>20</v>
      </c>
      <c r="AY149" s="33">
        <f t="shared" si="32"/>
        <v>11</v>
      </c>
      <c r="AZ149" s="33">
        <f t="shared" si="32"/>
        <v>67</v>
      </c>
      <c r="BA149" s="51" t="s">
        <v>45</v>
      </c>
      <c r="BB149" s="33">
        <f t="shared" si="28"/>
        <v>113</v>
      </c>
      <c r="BC149" s="33">
        <f t="shared" si="29"/>
        <v>709</v>
      </c>
      <c r="BD149" s="36">
        <f t="shared" si="30"/>
        <v>233</v>
      </c>
      <c r="BE149" s="33" t="s">
        <v>533</v>
      </c>
      <c r="BF149" s="33" t="s">
        <v>524</v>
      </c>
      <c r="BG149" s="33" t="s">
        <v>616</v>
      </c>
    </row>
    <row r="150" spans="1:59" x14ac:dyDescent="0.3">
      <c r="A150" s="10" t="s">
        <v>587</v>
      </c>
      <c r="B150" s="10" t="s">
        <v>612</v>
      </c>
      <c r="C150" s="10"/>
      <c r="D150" s="10"/>
      <c r="E150" t="s">
        <v>540</v>
      </c>
      <c r="F150" t="s">
        <v>457</v>
      </c>
      <c r="G150" t="s">
        <v>406</v>
      </c>
      <c r="H150" t="s">
        <v>409</v>
      </c>
      <c r="I150" s="40" t="s">
        <v>595</v>
      </c>
      <c r="J150" s="10" t="s">
        <v>516</v>
      </c>
      <c r="K150" s="10" t="s">
        <v>598</v>
      </c>
      <c r="L150" s="4">
        <v>0</v>
      </c>
      <c r="M150">
        <v>1</v>
      </c>
      <c r="N150" s="10" t="s">
        <v>600</v>
      </c>
      <c r="O150">
        <v>0</v>
      </c>
      <c r="W150" s="10"/>
      <c r="X150" s="17" t="s">
        <v>117</v>
      </c>
      <c r="Y150">
        <v>6</v>
      </c>
      <c r="Z150">
        <v>5</v>
      </c>
      <c r="AA150">
        <v>1</v>
      </c>
      <c r="AB150">
        <v>1</v>
      </c>
      <c r="AC150">
        <f t="shared" si="31"/>
        <v>6</v>
      </c>
      <c r="AD150" t="s">
        <v>117</v>
      </c>
      <c r="AF150">
        <v>1</v>
      </c>
      <c r="AH150" t="s">
        <v>94</v>
      </c>
      <c r="AK150" s="8" t="s">
        <v>96</v>
      </c>
      <c r="AM150" s="10"/>
      <c r="AO150">
        <f t="shared" si="26"/>
        <v>74552.537876951479</v>
      </c>
      <c r="AP150" s="8" t="s">
        <v>105</v>
      </c>
      <c r="AQ150">
        <v>173</v>
      </c>
      <c r="AR150">
        <v>743</v>
      </c>
      <c r="AS150" s="17">
        <v>435</v>
      </c>
      <c r="AT150">
        <v>133</v>
      </c>
      <c r="AU150">
        <v>720</v>
      </c>
      <c r="AV150">
        <v>300</v>
      </c>
      <c r="AW150" s="47" t="s">
        <v>45</v>
      </c>
      <c r="AX150">
        <f t="shared" si="32"/>
        <v>20</v>
      </c>
      <c r="AY150">
        <f t="shared" si="32"/>
        <v>11</v>
      </c>
      <c r="AZ150">
        <f t="shared" si="32"/>
        <v>67</v>
      </c>
      <c r="BA150" s="47" t="s">
        <v>45</v>
      </c>
      <c r="BB150">
        <f t="shared" si="28"/>
        <v>113</v>
      </c>
      <c r="BC150">
        <f t="shared" si="29"/>
        <v>709</v>
      </c>
      <c r="BD150" s="8">
        <f t="shared" si="30"/>
        <v>233</v>
      </c>
      <c r="BE150" t="s">
        <v>533</v>
      </c>
      <c r="BF150" t="s">
        <v>524</v>
      </c>
      <c r="BG150">
        <v>0</v>
      </c>
    </row>
    <row r="151" spans="1:59" x14ac:dyDescent="0.3">
      <c r="A151" s="10" t="s">
        <v>588</v>
      </c>
      <c r="B151" s="10" t="s">
        <v>614</v>
      </c>
      <c r="C151" s="10"/>
      <c r="D151" s="10"/>
      <c r="E151" t="s">
        <v>575</v>
      </c>
      <c r="F151" t="s">
        <v>457</v>
      </c>
      <c r="G151" t="s">
        <v>406</v>
      </c>
      <c r="H151" t="s">
        <v>409</v>
      </c>
      <c r="I151" s="40" t="s">
        <v>573</v>
      </c>
      <c r="J151" s="10" t="s">
        <v>574</v>
      </c>
      <c r="K151" s="10" t="s">
        <v>599</v>
      </c>
      <c r="L151" s="4">
        <v>0</v>
      </c>
      <c r="M151">
        <v>1</v>
      </c>
      <c r="N151" s="10" t="s">
        <v>601</v>
      </c>
      <c r="O151">
        <v>0</v>
      </c>
      <c r="W151" s="10"/>
      <c r="X151" s="17" t="s">
        <v>117</v>
      </c>
      <c r="Y151">
        <v>6</v>
      </c>
      <c r="Z151">
        <v>3</v>
      </c>
      <c r="AA151">
        <v>2</v>
      </c>
      <c r="AB151">
        <v>2</v>
      </c>
      <c r="AC151">
        <f t="shared" si="31"/>
        <v>5</v>
      </c>
      <c r="AD151" t="s">
        <v>117</v>
      </c>
      <c r="AF151">
        <v>1</v>
      </c>
      <c r="AH151" t="s">
        <v>94</v>
      </c>
      <c r="AK151" s="8" t="s">
        <v>96</v>
      </c>
      <c r="AM151" s="10"/>
      <c r="AO151">
        <f t="shared" si="26"/>
        <v>62451.959152962088</v>
      </c>
      <c r="AP151" s="8" t="s">
        <v>105</v>
      </c>
      <c r="AQ151">
        <v>173</v>
      </c>
      <c r="AR151">
        <v>743</v>
      </c>
      <c r="AS151" s="17">
        <v>435</v>
      </c>
      <c r="AT151">
        <v>133</v>
      </c>
      <c r="AU151">
        <v>720</v>
      </c>
      <c r="AV151">
        <v>300</v>
      </c>
      <c r="AW151" s="47" t="s">
        <v>45</v>
      </c>
      <c r="AX151">
        <f t="shared" si="32"/>
        <v>20</v>
      </c>
      <c r="AY151">
        <f t="shared" si="32"/>
        <v>11</v>
      </c>
      <c r="AZ151">
        <f t="shared" si="32"/>
        <v>67</v>
      </c>
      <c r="BA151" s="47" t="s">
        <v>45</v>
      </c>
      <c r="BB151">
        <f t="shared" si="28"/>
        <v>113</v>
      </c>
      <c r="BC151">
        <f t="shared" si="29"/>
        <v>709</v>
      </c>
      <c r="BD151" s="8">
        <f t="shared" si="30"/>
        <v>233</v>
      </c>
      <c r="BE151" t="s">
        <v>533</v>
      </c>
      <c r="BF151" t="s">
        <v>524</v>
      </c>
      <c r="BG151">
        <v>0</v>
      </c>
    </row>
    <row r="152" spans="1:59" x14ac:dyDescent="0.3">
      <c r="A152" s="10" t="s">
        <v>596</v>
      </c>
      <c r="B152" s="10" t="s">
        <v>613</v>
      </c>
      <c r="C152" s="10"/>
      <c r="D152" s="10"/>
      <c r="E152" t="s">
        <v>540</v>
      </c>
      <c r="F152" t="s">
        <v>457</v>
      </c>
      <c r="G152" t="s">
        <v>406</v>
      </c>
      <c r="H152" t="s">
        <v>409</v>
      </c>
      <c r="I152" s="40" t="s">
        <v>595</v>
      </c>
      <c r="J152" s="10" t="s">
        <v>516</v>
      </c>
      <c r="K152" s="10" t="s">
        <v>117</v>
      </c>
      <c r="L152" s="4">
        <v>1</v>
      </c>
      <c r="W152" s="10"/>
      <c r="X152" s="17" t="s">
        <v>117</v>
      </c>
      <c r="Y152">
        <v>6</v>
      </c>
      <c r="Z152">
        <v>5</v>
      </c>
      <c r="AA152">
        <v>1</v>
      </c>
      <c r="AB152">
        <v>1</v>
      </c>
      <c r="AC152">
        <f t="shared" si="31"/>
        <v>6</v>
      </c>
      <c r="AD152" t="s">
        <v>117</v>
      </c>
      <c r="AF152">
        <v>1</v>
      </c>
      <c r="AH152" t="s">
        <v>94</v>
      </c>
      <c r="AK152" s="8" t="s">
        <v>96</v>
      </c>
      <c r="AM152" s="10"/>
      <c r="AO152">
        <f t="shared" si="26"/>
        <v>74552.537876951479</v>
      </c>
      <c r="AP152" s="8" t="s">
        <v>105</v>
      </c>
      <c r="AQ152">
        <v>173</v>
      </c>
      <c r="AR152">
        <v>743</v>
      </c>
      <c r="AS152" s="17">
        <v>435</v>
      </c>
      <c r="AT152">
        <v>133</v>
      </c>
      <c r="AU152">
        <v>720</v>
      </c>
      <c r="AV152">
        <v>300</v>
      </c>
      <c r="AW152" s="47" t="s">
        <v>45</v>
      </c>
      <c r="AX152">
        <f t="shared" si="32"/>
        <v>20</v>
      </c>
      <c r="AY152">
        <f t="shared" si="32"/>
        <v>11</v>
      </c>
      <c r="AZ152">
        <f t="shared" si="32"/>
        <v>67</v>
      </c>
      <c r="BA152" s="47" t="s">
        <v>45</v>
      </c>
      <c r="BB152">
        <f t="shared" si="28"/>
        <v>113</v>
      </c>
      <c r="BC152">
        <f t="shared" si="29"/>
        <v>709</v>
      </c>
      <c r="BD152" s="8">
        <f t="shared" si="30"/>
        <v>233</v>
      </c>
      <c r="BE152" t="s">
        <v>533</v>
      </c>
      <c r="BF152" t="s">
        <v>524</v>
      </c>
      <c r="BG152">
        <v>0</v>
      </c>
    </row>
    <row r="153" spans="1:59" x14ac:dyDescent="0.3">
      <c r="A153" s="10" t="s">
        <v>597</v>
      </c>
      <c r="B153" s="10" t="s">
        <v>615</v>
      </c>
      <c r="C153" s="10"/>
      <c r="D153" s="10"/>
      <c r="E153" t="s">
        <v>575</v>
      </c>
      <c r="F153" t="s">
        <v>457</v>
      </c>
      <c r="G153" t="s">
        <v>406</v>
      </c>
      <c r="H153" t="s">
        <v>409</v>
      </c>
      <c r="I153" s="40" t="s">
        <v>573</v>
      </c>
      <c r="J153" s="10" t="s">
        <v>574</v>
      </c>
      <c r="K153" s="10" t="s">
        <v>117</v>
      </c>
      <c r="L153" s="4">
        <v>0</v>
      </c>
      <c r="M153">
        <v>1</v>
      </c>
      <c r="N153" s="10" t="s">
        <v>641</v>
      </c>
      <c r="W153" s="10"/>
      <c r="X153" s="17" t="s">
        <v>117</v>
      </c>
      <c r="Y153">
        <v>6</v>
      </c>
      <c r="Z153">
        <v>3</v>
      </c>
      <c r="AA153">
        <v>2</v>
      </c>
      <c r="AB153">
        <v>2</v>
      </c>
      <c r="AC153">
        <f t="shared" si="31"/>
        <v>5</v>
      </c>
      <c r="AD153" t="s">
        <v>117</v>
      </c>
      <c r="AF153">
        <v>1</v>
      </c>
      <c r="AH153" t="s">
        <v>94</v>
      </c>
      <c r="AK153" s="8" t="s">
        <v>96</v>
      </c>
      <c r="AM153" s="10"/>
      <c r="AO153">
        <f t="shared" si="26"/>
        <v>62451.959152962088</v>
      </c>
      <c r="AP153" s="8" t="s">
        <v>105</v>
      </c>
      <c r="AQ153">
        <v>173</v>
      </c>
      <c r="AR153">
        <v>743</v>
      </c>
      <c r="AS153" s="17">
        <v>435</v>
      </c>
      <c r="AT153">
        <v>133</v>
      </c>
      <c r="AU153">
        <v>720</v>
      </c>
      <c r="AV153">
        <v>300</v>
      </c>
      <c r="AW153" s="47" t="s">
        <v>45</v>
      </c>
      <c r="AX153">
        <f t="shared" si="32"/>
        <v>20</v>
      </c>
      <c r="AY153">
        <f t="shared" si="32"/>
        <v>11</v>
      </c>
      <c r="AZ153">
        <f t="shared" si="32"/>
        <v>67</v>
      </c>
      <c r="BA153" s="47" t="s">
        <v>45</v>
      </c>
      <c r="BB153">
        <f t="shared" si="28"/>
        <v>113</v>
      </c>
      <c r="BC153">
        <f t="shared" si="29"/>
        <v>709</v>
      </c>
      <c r="BD153" s="8">
        <f t="shared" si="30"/>
        <v>233</v>
      </c>
      <c r="BE153" t="s">
        <v>533</v>
      </c>
      <c r="BF153" t="s">
        <v>524</v>
      </c>
      <c r="BG153">
        <v>0</v>
      </c>
    </row>
    <row r="154" spans="1:59" x14ac:dyDescent="0.3">
      <c r="A154" s="10" t="s">
        <v>602</v>
      </c>
      <c r="B154" s="10" t="s">
        <v>603</v>
      </c>
      <c r="C154" s="10"/>
      <c r="D154" s="10"/>
      <c r="E154" t="s">
        <v>514</v>
      </c>
      <c r="F154" t="s">
        <v>457</v>
      </c>
      <c r="G154" t="s">
        <v>406</v>
      </c>
      <c r="H154" t="s">
        <v>409</v>
      </c>
      <c r="I154" s="40" t="s">
        <v>604</v>
      </c>
      <c r="J154" s="10" t="s">
        <v>605</v>
      </c>
      <c r="K154" s="10" t="s">
        <v>117</v>
      </c>
      <c r="L154" s="4">
        <v>0</v>
      </c>
      <c r="M154">
        <v>1</v>
      </c>
      <c r="N154" s="10" t="s">
        <v>641</v>
      </c>
      <c r="W154" s="10"/>
      <c r="X154" s="17" t="s">
        <v>117</v>
      </c>
      <c r="Y154">
        <v>6</v>
      </c>
      <c r="Z154">
        <v>5</v>
      </c>
      <c r="AA154">
        <v>1</v>
      </c>
      <c r="AB154">
        <v>1</v>
      </c>
      <c r="AC154">
        <f t="shared" si="31"/>
        <v>6</v>
      </c>
      <c r="AD154" t="s">
        <v>117</v>
      </c>
      <c r="AF154">
        <v>3</v>
      </c>
      <c r="AH154" t="s">
        <v>94</v>
      </c>
      <c r="AK154" s="8" t="s">
        <v>96</v>
      </c>
      <c r="AL154" t="s">
        <v>117</v>
      </c>
      <c r="AM154" s="10" t="s">
        <v>117</v>
      </c>
      <c r="AN154" t="e">
        <f t="shared" ref="AN154:AN159" si="33">AL154+AM154</f>
        <v>#VALUE!</v>
      </c>
      <c r="AO154">
        <f t="shared" si="26"/>
        <v>61574.894649960152</v>
      </c>
      <c r="AP154" s="8" t="s">
        <v>105</v>
      </c>
      <c r="AQ154">
        <v>125</v>
      </c>
      <c r="AR154">
        <v>1169</v>
      </c>
      <c r="AS154" s="17">
        <v>414</v>
      </c>
      <c r="AT154">
        <v>96</v>
      </c>
      <c r="AU154">
        <v>960</v>
      </c>
      <c r="AV154">
        <v>256</v>
      </c>
      <c r="AW154" s="47" t="s">
        <v>45</v>
      </c>
      <c r="AX154">
        <v>14</v>
      </c>
      <c r="AY154">
        <v>104</v>
      </c>
      <c r="AZ154">
        <v>79</v>
      </c>
      <c r="BA154" s="47" t="s">
        <v>45</v>
      </c>
      <c r="BB154">
        <f t="shared" si="28"/>
        <v>82</v>
      </c>
      <c r="BC154">
        <f t="shared" si="29"/>
        <v>856</v>
      </c>
      <c r="BD154" s="8">
        <f t="shared" si="30"/>
        <v>177</v>
      </c>
      <c r="BE154" t="s">
        <v>617</v>
      </c>
      <c r="BF154" t="s">
        <v>618</v>
      </c>
      <c r="BG154">
        <v>0</v>
      </c>
    </row>
    <row r="155" spans="1:59" x14ac:dyDescent="0.3">
      <c r="A155" s="10" t="s">
        <v>610</v>
      </c>
      <c r="B155" s="10" t="s">
        <v>622</v>
      </c>
      <c r="C155" s="10"/>
      <c r="D155" s="10"/>
      <c r="E155" t="s">
        <v>525</v>
      </c>
      <c r="F155" t="s">
        <v>477</v>
      </c>
      <c r="G155" t="s">
        <v>406</v>
      </c>
      <c r="H155" t="s">
        <v>409</v>
      </c>
      <c r="I155" s="40" t="s">
        <v>623</v>
      </c>
      <c r="J155" s="10" t="s">
        <v>117</v>
      </c>
      <c r="K155" s="10" t="s">
        <v>117</v>
      </c>
      <c r="L155" s="4">
        <v>1</v>
      </c>
      <c r="W155" s="10"/>
      <c r="X155" s="17">
        <v>0</v>
      </c>
      <c r="Y155">
        <v>6</v>
      </c>
      <c r="Z155">
        <v>5</v>
      </c>
      <c r="AA155">
        <v>1</v>
      </c>
      <c r="AB155">
        <v>1</v>
      </c>
      <c r="AC155">
        <f t="shared" si="31"/>
        <v>6</v>
      </c>
      <c r="AD155" t="s">
        <v>117</v>
      </c>
      <c r="AF155">
        <v>3</v>
      </c>
      <c r="AH155" t="s">
        <v>94</v>
      </c>
      <c r="AK155" s="8" t="s">
        <v>96</v>
      </c>
      <c r="AL155" t="s">
        <v>117</v>
      </c>
      <c r="AM155" s="10" t="s">
        <v>117</v>
      </c>
      <c r="AN155" t="e">
        <f t="shared" si="33"/>
        <v>#VALUE!</v>
      </c>
      <c r="AO155">
        <f t="shared" si="26"/>
        <v>74552.537876951479</v>
      </c>
      <c r="AP155" s="8" t="s">
        <v>105</v>
      </c>
      <c r="AQ155">
        <v>173</v>
      </c>
      <c r="AR155">
        <v>743</v>
      </c>
      <c r="AS155" s="17">
        <v>435</v>
      </c>
      <c r="AT155">
        <v>133</v>
      </c>
      <c r="AU155">
        <v>720</v>
      </c>
      <c r="AV155">
        <v>300</v>
      </c>
      <c r="AW155" s="47" t="s">
        <v>45</v>
      </c>
      <c r="AX155">
        <f t="shared" ref="AX155:AZ160" si="34" xml:space="preserve"> _xlfn.FLOOR.MATH((AQ155 - AT155) / 2)</f>
        <v>20</v>
      </c>
      <c r="AY155">
        <f t="shared" si="34"/>
        <v>11</v>
      </c>
      <c r="AZ155">
        <f t="shared" si="34"/>
        <v>67</v>
      </c>
      <c r="BA155" s="47" t="s">
        <v>45</v>
      </c>
      <c r="BB155">
        <f t="shared" si="28"/>
        <v>113</v>
      </c>
      <c r="BC155">
        <f t="shared" si="29"/>
        <v>709</v>
      </c>
      <c r="BD155" s="8">
        <f t="shared" si="30"/>
        <v>233</v>
      </c>
      <c r="BE155" t="s">
        <v>619</v>
      </c>
      <c r="BF155" t="s">
        <v>620</v>
      </c>
      <c r="BG155">
        <v>0</v>
      </c>
    </row>
    <row r="156" spans="1:59" x14ac:dyDescent="0.3">
      <c r="A156" s="10" t="s">
        <v>611</v>
      </c>
      <c r="B156" s="10" t="s">
        <v>621</v>
      </c>
      <c r="C156" s="10"/>
      <c r="D156" s="10"/>
      <c r="E156" t="s">
        <v>525</v>
      </c>
      <c r="F156" t="s">
        <v>477</v>
      </c>
      <c r="G156" t="s">
        <v>406</v>
      </c>
      <c r="H156" t="s">
        <v>409</v>
      </c>
      <c r="I156" s="40" t="s">
        <v>624</v>
      </c>
      <c r="J156" s="10" t="s">
        <v>117</v>
      </c>
      <c r="K156" s="10" t="s">
        <v>117</v>
      </c>
      <c r="L156" s="4">
        <v>1</v>
      </c>
      <c r="W156" s="10"/>
      <c r="X156" s="17">
        <v>0</v>
      </c>
      <c r="Y156">
        <v>6</v>
      </c>
      <c r="Z156">
        <v>5</v>
      </c>
      <c r="AA156">
        <v>1</v>
      </c>
      <c r="AB156">
        <v>1</v>
      </c>
      <c r="AC156">
        <f t="shared" si="31"/>
        <v>6</v>
      </c>
      <c r="AD156" t="s">
        <v>117</v>
      </c>
      <c r="AF156">
        <v>3</v>
      </c>
      <c r="AH156" t="s">
        <v>94</v>
      </c>
      <c r="AK156" s="8" t="s">
        <v>96</v>
      </c>
      <c r="AL156" t="s">
        <v>117</v>
      </c>
      <c r="AM156" s="10" t="s">
        <v>117</v>
      </c>
      <c r="AN156" t="e">
        <f t="shared" si="33"/>
        <v>#VALUE!</v>
      </c>
      <c r="AO156">
        <f t="shared" si="26"/>
        <v>74552.537876951479</v>
      </c>
      <c r="AP156" s="8" t="s">
        <v>105</v>
      </c>
      <c r="AQ156">
        <v>173</v>
      </c>
      <c r="AR156">
        <v>743</v>
      </c>
      <c r="AS156" s="17">
        <v>435</v>
      </c>
      <c r="AT156">
        <v>133</v>
      </c>
      <c r="AU156">
        <v>720</v>
      </c>
      <c r="AV156">
        <v>300</v>
      </c>
      <c r="AW156" s="47" t="s">
        <v>45</v>
      </c>
      <c r="AX156">
        <f t="shared" si="34"/>
        <v>20</v>
      </c>
      <c r="AY156">
        <f t="shared" si="34"/>
        <v>11</v>
      </c>
      <c r="AZ156">
        <f t="shared" si="34"/>
        <v>67</v>
      </c>
      <c r="BA156" s="47" t="s">
        <v>45</v>
      </c>
      <c r="BB156">
        <f t="shared" si="28"/>
        <v>113</v>
      </c>
      <c r="BC156">
        <f t="shared" si="29"/>
        <v>709</v>
      </c>
      <c r="BD156" s="8">
        <f t="shared" si="30"/>
        <v>233</v>
      </c>
      <c r="BE156" t="s">
        <v>619</v>
      </c>
      <c r="BF156" t="s">
        <v>620</v>
      </c>
      <c r="BG156">
        <v>0</v>
      </c>
    </row>
    <row r="157" spans="1:59" x14ac:dyDescent="0.3">
      <c r="A157" s="10" t="s">
        <v>626</v>
      </c>
      <c r="B157" s="10" t="s">
        <v>631</v>
      </c>
      <c r="C157" s="10"/>
      <c r="D157" s="10"/>
      <c r="E157" t="s">
        <v>525</v>
      </c>
      <c r="F157" t="s">
        <v>457</v>
      </c>
      <c r="G157" t="s">
        <v>406</v>
      </c>
      <c r="H157" t="s">
        <v>409</v>
      </c>
      <c r="I157" s="40" t="s">
        <v>628</v>
      </c>
      <c r="J157" s="10" t="s">
        <v>117</v>
      </c>
      <c r="K157" s="10" t="s">
        <v>117</v>
      </c>
      <c r="L157" s="4">
        <v>0</v>
      </c>
      <c r="N157" s="10"/>
      <c r="O157">
        <v>1</v>
      </c>
      <c r="P157" t="s">
        <v>640</v>
      </c>
      <c r="W157" s="10"/>
      <c r="X157" s="17">
        <v>1</v>
      </c>
      <c r="Y157">
        <v>6</v>
      </c>
      <c r="Z157">
        <v>5</v>
      </c>
      <c r="AA157">
        <v>1</v>
      </c>
      <c r="AB157">
        <v>1</v>
      </c>
      <c r="AC157">
        <f t="shared" si="31"/>
        <v>6</v>
      </c>
      <c r="AD157">
        <v>6</v>
      </c>
      <c r="AF157">
        <v>3</v>
      </c>
      <c r="AH157" t="s">
        <v>94</v>
      </c>
      <c r="AK157" s="8" t="s">
        <v>96</v>
      </c>
      <c r="AL157">
        <v>78575</v>
      </c>
      <c r="AM157" s="10">
        <v>2477</v>
      </c>
      <c r="AN157">
        <f t="shared" si="33"/>
        <v>81052</v>
      </c>
      <c r="AO157" s="67">
        <f t="shared" si="26"/>
        <v>74552.537876951479</v>
      </c>
      <c r="AP157" s="8" t="s">
        <v>105</v>
      </c>
      <c r="AQ157">
        <v>173</v>
      </c>
      <c r="AR157">
        <v>743</v>
      </c>
      <c r="AS157" s="17">
        <v>435</v>
      </c>
      <c r="AT157">
        <v>133</v>
      </c>
      <c r="AU157">
        <v>720</v>
      </c>
      <c r="AV157">
        <v>300</v>
      </c>
      <c r="AW157" s="47" t="s">
        <v>45</v>
      </c>
      <c r="AX157">
        <f t="shared" si="34"/>
        <v>20</v>
      </c>
      <c r="AY157">
        <f t="shared" si="34"/>
        <v>11</v>
      </c>
      <c r="AZ157">
        <f t="shared" si="34"/>
        <v>67</v>
      </c>
      <c r="BA157" s="47" t="s">
        <v>45</v>
      </c>
      <c r="BB157">
        <f t="shared" si="28"/>
        <v>113</v>
      </c>
      <c r="BC157">
        <f t="shared" si="29"/>
        <v>709</v>
      </c>
      <c r="BD157" s="8">
        <f t="shared" si="30"/>
        <v>233</v>
      </c>
      <c r="BE157" t="s">
        <v>629</v>
      </c>
      <c r="BF157" t="s">
        <v>630</v>
      </c>
      <c r="BG157">
        <v>0</v>
      </c>
    </row>
    <row r="158" spans="1:59" x14ac:dyDescent="0.3">
      <c r="A158" t="s">
        <v>632</v>
      </c>
      <c r="B158" s="10" t="s">
        <v>519</v>
      </c>
      <c r="C158" s="10"/>
      <c r="D158" s="10"/>
      <c r="E158" t="s">
        <v>635</v>
      </c>
      <c r="F158" t="s">
        <v>457</v>
      </c>
      <c r="G158" t="s">
        <v>406</v>
      </c>
      <c r="H158" t="s">
        <v>636</v>
      </c>
      <c r="I158" s="38" t="s">
        <v>637</v>
      </c>
      <c r="J158" s="10" t="s">
        <v>638</v>
      </c>
      <c r="K158" s="10" t="s">
        <v>117</v>
      </c>
      <c r="L158" s="4">
        <v>1</v>
      </c>
      <c r="X158" s="17">
        <v>1</v>
      </c>
      <c r="Y158">
        <v>3</v>
      </c>
      <c r="Z158">
        <v>1</v>
      </c>
      <c r="AA158">
        <v>1</v>
      </c>
      <c r="AB158">
        <v>1</v>
      </c>
      <c r="AC158">
        <f t="shared" si="31"/>
        <v>2</v>
      </c>
      <c r="AD158">
        <v>2</v>
      </c>
      <c r="AF158">
        <v>1</v>
      </c>
      <c r="AL158" s="62">
        <v>76987</v>
      </c>
      <c r="AM158" s="10">
        <v>4065</v>
      </c>
      <c r="AN158">
        <f t="shared" si="33"/>
        <v>81052</v>
      </c>
      <c r="AO158" s="61">
        <f t="shared" si="26"/>
        <v>25799.397179793126</v>
      </c>
      <c r="AQ158">
        <v>200</v>
      </c>
      <c r="AR158">
        <v>400</v>
      </c>
      <c r="AS158" s="17">
        <v>400</v>
      </c>
      <c r="AT158">
        <v>192</v>
      </c>
      <c r="AU158">
        <v>384</v>
      </c>
      <c r="AV158">
        <v>384</v>
      </c>
      <c r="AW158" s="47" t="s">
        <v>45</v>
      </c>
      <c r="AX158">
        <f t="shared" si="34"/>
        <v>4</v>
      </c>
      <c r="AY158">
        <f t="shared" si="34"/>
        <v>8</v>
      </c>
      <c r="AZ158">
        <f t="shared" si="34"/>
        <v>8</v>
      </c>
      <c r="BA158" s="47" t="s">
        <v>45</v>
      </c>
      <c r="BB158">
        <f t="shared" si="28"/>
        <v>188</v>
      </c>
      <c r="BC158">
        <f t="shared" si="29"/>
        <v>376</v>
      </c>
      <c r="BD158" s="8">
        <f t="shared" si="30"/>
        <v>376</v>
      </c>
      <c r="BE158" t="s">
        <v>639</v>
      </c>
      <c r="BF158" t="s">
        <v>524</v>
      </c>
      <c r="BG158">
        <v>0</v>
      </c>
    </row>
    <row r="159" spans="1:59" x14ac:dyDescent="0.3">
      <c r="A159" t="s">
        <v>633</v>
      </c>
      <c r="B159" s="10" t="s">
        <v>519</v>
      </c>
      <c r="C159" s="10"/>
      <c r="D159" s="10"/>
      <c r="E159" t="s">
        <v>635</v>
      </c>
      <c r="F159" t="s">
        <v>457</v>
      </c>
      <c r="G159" t="s">
        <v>406</v>
      </c>
      <c r="H159" t="s">
        <v>409</v>
      </c>
      <c r="I159" s="38" t="s">
        <v>637</v>
      </c>
      <c r="J159" s="10" t="s">
        <v>638</v>
      </c>
      <c r="K159" s="10" t="s">
        <v>117</v>
      </c>
      <c r="L159" s="4">
        <v>1</v>
      </c>
      <c r="X159" s="17">
        <v>1</v>
      </c>
      <c r="Y159">
        <v>3</v>
      </c>
      <c r="Z159">
        <v>1</v>
      </c>
      <c r="AA159">
        <v>1</v>
      </c>
      <c r="AB159">
        <v>1</v>
      </c>
      <c r="AC159">
        <f t="shared" si="31"/>
        <v>2</v>
      </c>
      <c r="AD159">
        <v>2</v>
      </c>
      <c r="AF159">
        <v>1</v>
      </c>
      <c r="AL159" s="62">
        <v>77419</v>
      </c>
      <c r="AM159" s="10">
        <v>3633</v>
      </c>
      <c r="AN159">
        <f t="shared" si="33"/>
        <v>81052</v>
      </c>
      <c r="AO159" s="61">
        <f t="shared" si="26"/>
        <v>25799.397179793126</v>
      </c>
      <c r="AQ159">
        <v>200</v>
      </c>
      <c r="AR159">
        <v>400</v>
      </c>
      <c r="AS159" s="17">
        <v>400</v>
      </c>
      <c r="AT159">
        <v>192</v>
      </c>
      <c r="AU159">
        <v>384</v>
      </c>
      <c r="AV159">
        <v>384</v>
      </c>
      <c r="AW159" s="47" t="s">
        <v>45</v>
      </c>
      <c r="AX159">
        <f t="shared" si="34"/>
        <v>4</v>
      </c>
      <c r="AY159">
        <f t="shared" si="34"/>
        <v>8</v>
      </c>
      <c r="AZ159">
        <f t="shared" si="34"/>
        <v>8</v>
      </c>
      <c r="BA159" s="47" t="s">
        <v>45</v>
      </c>
      <c r="BB159">
        <f t="shared" si="28"/>
        <v>188</v>
      </c>
      <c r="BC159">
        <f t="shared" si="29"/>
        <v>376</v>
      </c>
      <c r="BD159" s="8">
        <f t="shared" si="30"/>
        <v>376</v>
      </c>
      <c r="BE159" t="s">
        <v>639</v>
      </c>
      <c r="BF159" t="s">
        <v>524</v>
      </c>
      <c r="BG159">
        <v>0</v>
      </c>
    </row>
    <row r="160" spans="1:59" x14ac:dyDescent="0.3">
      <c r="A160" t="s">
        <v>634</v>
      </c>
      <c r="B160" s="10" t="s">
        <v>519</v>
      </c>
      <c r="C160" s="10"/>
      <c r="D160" s="10"/>
      <c r="E160" t="s">
        <v>635</v>
      </c>
      <c r="F160" t="s">
        <v>457</v>
      </c>
      <c r="G160" t="s">
        <v>406</v>
      </c>
      <c r="H160" t="s">
        <v>430</v>
      </c>
      <c r="I160" s="38" t="s">
        <v>637</v>
      </c>
      <c r="J160" s="10" t="s">
        <v>638</v>
      </c>
      <c r="K160" s="10" t="s">
        <v>117</v>
      </c>
      <c r="L160" s="4">
        <v>1</v>
      </c>
      <c r="X160" s="17">
        <v>1</v>
      </c>
      <c r="Y160">
        <v>3</v>
      </c>
      <c r="Z160">
        <v>1</v>
      </c>
      <c r="AA160">
        <v>1</v>
      </c>
      <c r="AB160">
        <v>1</v>
      </c>
      <c r="AC160">
        <f t="shared" si="31"/>
        <v>2</v>
      </c>
      <c r="AD160">
        <v>2</v>
      </c>
      <c r="AF160">
        <v>1</v>
      </c>
      <c r="AL160" s="62">
        <v>77419</v>
      </c>
      <c r="AM160" s="10">
        <v>3633</v>
      </c>
      <c r="AN160">
        <f>AL160+AM160</f>
        <v>81052</v>
      </c>
      <c r="AO160" s="61">
        <f t="shared" si="26"/>
        <v>25799.397179793126</v>
      </c>
      <c r="AQ160">
        <v>200</v>
      </c>
      <c r="AR160">
        <v>400</v>
      </c>
      <c r="AS160" s="17">
        <v>400</v>
      </c>
      <c r="AT160">
        <v>192</v>
      </c>
      <c r="AU160">
        <v>384</v>
      </c>
      <c r="AV160">
        <v>384</v>
      </c>
      <c r="AW160" s="47" t="s">
        <v>45</v>
      </c>
      <c r="AX160">
        <f t="shared" si="34"/>
        <v>4</v>
      </c>
      <c r="AY160">
        <f t="shared" si="34"/>
        <v>8</v>
      </c>
      <c r="AZ160">
        <f t="shared" si="34"/>
        <v>8</v>
      </c>
      <c r="BA160" s="47" t="s">
        <v>45</v>
      </c>
      <c r="BB160">
        <f t="shared" si="28"/>
        <v>188</v>
      </c>
      <c r="BC160">
        <f t="shared" si="29"/>
        <v>376</v>
      </c>
      <c r="BD160" s="8">
        <f t="shared" si="30"/>
        <v>376</v>
      </c>
      <c r="BE160" t="s">
        <v>639</v>
      </c>
      <c r="BF160" t="s">
        <v>524</v>
      </c>
      <c r="BG160">
        <v>0</v>
      </c>
    </row>
    <row r="161" spans="1:59" s="33" customFormat="1" x14ac:dyDescent="0.3">
      <c r="A161" s="32" t="s">
        <v>654</v>
      </c>
      <c r="B161" s="32" t="s">
        <v>519</v>
      </c>
      <c r="C161" s="32"/>
      <c r="D161" s="32"/>
      <c r="E161" t="s">
        <v>635</v>
      </c>
      <c r="F161" t="s">
        <v>457</v>
      </c>
      <c r="G161" t="s">
        <v>406</v>
      </c>
      <c r="H161" t="s">
        <v>636</v>
      </c>
      <c r="I161" s="43" t="s">
        <v>644</v>
      </c>
      <c r="J161" s="32" t="s">
        <v>643</v>
      </c>
      <c r="K161" s="32" t="s">
        <v>659</v>
      </c>
      <c r="L161" s="34">
        <v>0</v>
      </c>
      <c r="M161" s="33">
        <v>1</v>
      </c>
      <c r="N161" s="33" t="s">
        <v>641</v>
      </c>
      <c r="W161" s="32"/>
      <c r="X161" s="35">
        <v>1</v>
      </c>
      <c r="Y161">
        <v>3</v>
      </c>
      <c r="Z161">
        <v>1</v>
      </c>
      <c r="AA161">
        <v>1</v>
      </c>
      <c r="AB161">
        <v>1</v>
      </c>
      <c r="AC161">
        <f t="shared" ref="AC161:AC163" si="35">Z161+AA161</f>
        <v>2</v>
      </c>
      <c r="AD161">
        <v>2</v>
      </c>
      <c r="AE161"/>
      <c r="AF161">
        <v>1</v>
      </c>
      <c r="AG161"/>
      <c r="AH161"/>
      <c r="AI161"/>
      <c r="AJ161"/>
      <c r="AK161" s="8"/>
      <c r="AL161" s="66">
        <v>12375</v>
      </c>
      <c r="AM161" s="10">
        <v>68677</v>
      </c>
      <c r="AN161">
        <f>AL161+AM161</f>
        <v>81052</v>
      </c>
      <c r="AO161" s="66">
        <f xml:space="preserve"> 1508.06553301511 + 0.00210606006752809 * (AT161*AU161*AV161) + 441</f>
        <v>10373.30580312747</v>
      </c>
      <c r="AP161" s="36"/>
      <c r="AQ161" s="33">
        <v>200</v>
      </c>
      <c r="AR161" s="33">
        <v>400</v>
      </c>
      <c r="AS161" s="35">
        <v>400</v>
      </c>
      <c r="AT161" s="64">
        <v>100</v>
      </c>
      <c r="AU161" s="64">
        <v>200</v>
      </c>
      <c r="AV161" s="64">
        <v>200</v>
      </c>
      <c r="AW161" s="65" t="s">
        <v>45</v>
      </c>
      <c r="AX161" s="64">
        <f t="shared" ref="AX161" si="36" xml:space="preserve"> _xlfn.FLOOR.MATH((AQ161 - AT161) / 2)</f>
        <v>50</v>
      </c>
      <c r="AY161" s="64">
        <f t="shared" ref="AY161" si="37" xml:space="preserve"> _xlfn.FLOOR.MATH((AR161 - AU161) / 2)</f>
        <v>100</v>
      </c>
      <c r="AZ161" s="64">
        <f t="shared" ref="AZ161" si="38" xml:space="preserve"> _xlfn.FLOOR.MATH((AS161 - AV161) / 2)</f>
        <v>100</v>
      </c>
      <c r="BA161" s="51" t="s">
        <v>45</v>
      </c>
      <c r="BB161" s="33">
        <f t="shared" si="28"/>
        <v>50</v>
      </c>
      <c r="BC161" s="33">
        <f t="shared" si="29"/>
        <v>100</v>
      </c>
      <c r="BD161" s="36">
        <f t="shared" si="30"/>
        <v>100</v>
      </c>
      <c r="BE161" s="33" t="s">
        <v>639</v>
      </c>
      <c r="BF161" s="33" t="s">
        <v>524</v>
      </c>
      <c r="BG161" s="33">
        <v>0</v>
      </c>
    </row>
    <row r="162" spans="1:59" s="33" customFormat="1" x14ac:dyDescent="0.3">
      <c r="A162" s="32" t="s">
        <v>655</v>
      </c>
      <c r="B162" s="32" t="s">
        <v>519</v>
      </c>
      <c r="C162" s="32"/>
      <c r="D162" s="32"/>
      <c r="E162" t="s">
        <v>635</v>
      </c>
      <c r="F162" t="s">
        <v>457</v>
      </c>
      <c r="G162" t="s">
        <v>406</v>
      </c>
      <c r="H162" t="s">
        <v>636</v>
      </c>
      <c r="I162" s="43" t="s">
        <v>642</v>
      </c>
      <c r="J162" s="32" t="s">
        <v>643</v>
      </c>
      <c r="K162" s="32" t="s">
        <v>658</v>
      </c>
      <c r="L162" s="34">
        <v>0</v>
      </c>
      <c r="M162" s="33">
        <v>1</v>
      </c>
      <c r="N162" s="33" t="s">
        <v>641</v>
      </c>
      <c r="W162" s="32"/>
      <c r="X162" s="35">
        <v>1</v>
      </c>
      <c r="Y162">
        <v>3</v>
      </c>
      <c r="Z162">
        <v>1</v>
      </c>
      <c r="AA162">
        <v>1</v>
      </c>
      <c r="AB162">
        <v>1</v>
      </c>
      <c r="AC162">
        <f t="shared" si="35"/>
        <v>2</v>
      </c>
      <c r="AD162">
        <v>2</v>
      </c>
      <c r="AE162"/>
      <c r="AF162">
        <v>1</v>
      </c>
      <c r="AG162"/>
      <c r="AH162"/>
      <c r="AI162"/>
      <c r="AJ162"/>
      <c r="AK162" s="8"/>
      <c r="AL162" s="66">
        <v>12375</v>
      </c>
      <c r="AM162" s="10">
        <v>68677</v>
      </c>
      <c r="AN162">
        <f>AL162+AM162</f>
        <v>81052</v>
      </c>
      <c r="AO162" s="66">
        <f xml:space="preserve"> 1508.06553301511 + 0.00210606006752809 * (AT162*AU162*AV162) + 441</f>
        <v>10373.30580312747</v>
      </c>
      <c r="AP162" s="36"/>
      <c r="AQ162" s="33">
        <v>200</v>
      </c>
      <c r="AR162" s="33">
        <v>400</v>
      </c>
      <c r="AS162" s="35">
        <v>400</v>
      </c>
      <c r="AT162" s="33">
        <v>100</v>
      </c>
      <c r="AU162" s="33">
        <v>200</v>
      </c>
      <c r="AV162" s="33">
        <v>200</v>
      </c>
      <c r="AW162" s="51" t="s">
        <v>45</v>
      </c>
      <c r="AX162" s="33">
        <f xml:space="preserve"> _xlfn.FLOOR.MATH((AQ162 - AT162) / 4)</f>
        <v>25</v>
      </c>
      <c r="AY162" s="33">
        <f xml:space="preserve"> _xlfn.FLOOR.MATH((AR162 - AU162) / 4)</f>
        <v>50</v>
      </c>
      <c r="AZ162" s="33">
        <f xml:space="preserve"> _xlfn.FLOOR.MATH((AS162 - AV162) / 4)</f>
        <v>50</v>
      </c>
      <c r="BA162" s="51" t="s">
        <v>45</v>
      </c>
      <c r="BB162" s="33">
        <f t="shared" si="28"/>
        <v>75</v>
      </c>
      <c r="BC162" s="33">
        <f t="shared" si="29"/>
        <v>150</v>
      </c>
      <c r="BD162" s="36">
        <f t="shared" si="30"/>
        <v>150</v>
      </c>
      <c r="BE162" s="33" t="s">
        <v>646</v>
      </c>
      <c r="BF162" s="33" t="s">
        <v>648</v>
      </c>
      <c r="BG162" s="33">
        <v>0</v>
      </c>
    </row>
    <row r="163" spans="1:59" s="33" customFormat="1" x14ac:dyDescent="0.3">
      <c r="A163" s="32" t="s">
        <v>656</v>
      </c>
      <c r="B163" s="32" t="s">
        <v>519</v>
      </c>
      <c r="C163" s="32"/>
      <c r="D163" s="32"/>
      <c r="E163" t="s">
        <v>635</v>
      </c>
      <c r="F163" t="s">
        <v>457</v>
      </c>
      <c r="G163" t="s">
        <v>406</v>
      </c>
      <c r="H163" t="s">
        <v>636</v>
      </c>
      <c r="I163" s="43" t="s">
        <v>642</v>
      </c>
      <c r="J163" s="32" t="s">
        <v>643</v>
      </c>
      <c r="K163" s="32" t="s">
        <v>658</v>
      </c>
      <c r="L163" s="34">
        <v>0</v>
      </c>
      <c r="M163" s="33">
        <v>1</v>
      </c>
      <c r="N163" s="33" t="s">
        <v>641</v>
      </c>
      <c r="W163" s="32"/>
      <c r="X163" s="35">
        <v>1</v>
      </c>
      <c r="Y163">
        <v>3</v>
      </c>
      <c r="Z163">
        <v>1</v>
      </c>
      <c r="AA163">
        <v>1</v>
      </c>
      <c r="AB163">
        <v>1</v>
      </c>
      <c r="AC163">
        <f t="shared" si="35"/>
        <v>2</v>
      </c>
      <c r="AD163">
        <v>2</v>
      </c>
      <c r="AE163"/>
      <c r="AF163">
        <v>1</v>
      </c>
      <c r="AG163"/>
      <c r="AH163"/>
      <c r="AI163"/>
      <c r="AJ163"/>
      <c r="AK163" s="8"/>
      <c r="AL163" s="66">
        <v>12375</v>
      </c>
      <c r="AM163" s="10">
        <v>68677</v>
      </c>
      <c r="AN163">
        <f t="shared" ref="AN163" si="39">AL163+AM163</f>
        <v>81052</v>
      </c>
      <c r="AO163" s="66">
        <f xml:space="preserve"> 1508.06553301511 + 0.00210606006752809 * (AT163*AU163*AV163) + 441</f>
        <v>10373.30580312747</v>
      </c>
      <c r="AP163" s="36"/>
      <c r="AQ163" s="33">
        <v>200</v>
      </c>
      <c r="AR163" s="33">
        <v>400</v>
      </c>
      <c r="AS163" s="35">
        <v>400</v>
      </c>
      <c r="AT163" s="33">
        <v>100</v>
      </c>
      <c r="AU163" s="33">
        <v>200</v>
      </c>
      <c r="AV163" s="33">
        <v>200</v>
      </c>
      <c r="AW163" s="51" t="s">
        <v>45</v>
      </c>
      <c r="AX163" s="33">
        <f xml:space="preserve"> _xlfn.FLOOR.MATH((AQ163 - AT163) / 6)</f>
        <v>16</v>
      </c>
      <c r="AY163" s="33">
        <f xml:space="preserve"> _xlfn.FLOOR.MATH((AR163 - AU163) / 6)</f>
        <v>33</v>
      </c>
      <c r="AZ163" s="33">
        <f xml:space="preserve"> _xlfn.FLOOR.MATH((AS163 - AV163) / 6)</f>
        <v>33</v>
      </c>
      <c r="BA163" s="51" t="s">
        <v>45</v>
      </c>
      <c r="BB163" s="33">
        <f t="shared" si="28"/>
        <v>84</v>
      </c>
      <c r="BC163" s="33">
        <f t="shared" si="29"/>
        <v>167</v>
      </c>
      <c r="BD163" s="36">
        <f t="shared" si="30"/>
        <v>167</v>
      </c>
      <c r="BE163" s="33" t="s">
        <v>646</v>
      </c>
      <c r="BF163" s="33" t="s">
        <v>647</v>
      </c>
      <c r="BG163" s="33">
        <v>0</v>
      </c>
    </row>
    <row r="164" spans="1:59" s="33" customFormat="1" x14ac:dyDescent="0.3">
      <c r="A164" s="32" t="s">
        <v>652</v>
      </c>
      <c r="B164" s="32" t="s">
        <v>519</v>
      </c>
      <c r="C164" s="32"/>
      <c r="D164" s="32"/>
      <c r="E164" t="s">
        <v>635</v>
      </c>
      <c r="F164" t="s">
        <v>457</v>
      </c>
      <c r="G164" t="s">
        <v>406</v>
      </c>
      <c r="H164" t="s">
        <v>636</v>
      </c>
      <c r="I164" s="43" t="s">
        <v>645</v>
      </c>
      <c r="J164" s="32" t="s">
        <v>643</v>
      </c>
      <c r="K164" s="32" t="s">
        <v>657</v>
      </c>
      <c r="L164" s="34">
        <v>0</v>
      </c>
      <c r="M164" s="33">
        <v>1</v>
      </c>
      <c r="N164" s="33" t="s">
        <v>641</v>
      </c>
      <c r="W164" s="32"/>
      <c r="X164" s="35">
        <v>1</v>
      </c>
      <c r="Y164">
        <v>3</v>
      </c>
      <c r="Z164">
        <v>1</v>
      </c>
      <c r="AA164">
        <v>1</v>
      </c>
      <c r="AB164">
        <v>1</v>
      </c>
      <c r="AC164">
        <f t="shared" ref="AC164" si="40">Z164+AA164</f>
        <v>2</v>
      </c>
      <c r="AD164">
        <v>2</v>
      </c>
      <c r="AE164"/>
      <c r="AF164">
        <v>1</v>
      </c>
      <c r="AG164"/>
      <c r="AH164"/>
      <c r="AI164"/>
      <c r="AJ164"/>
      <c r="AK164" s="8"/>
      <c r="AL164" s="66">
        <v>22929</v>
      </c>
      <c r="AM164" s="10">
        <v>58123</v>
      </c>
      <c r="AN164">
        <f t="shared" ref="AN164" si="41">AL164+AM164</f>
        <v>81052</v>
      </c>
      <c r="AO164" s="66">
        <f xml:space="preserve"> 1508.06553301511 + 0.00210606006752809 * (AT164*AU164*AV164) + 441</f>
        <v>18800.713587581395</v>
      </c>
      <c r="AP164" s="36"/>
      <c r="AQ164" s="33">
        <v>200</v>
      </c>
      <c r="AR164" s="33">
        <v>400</v>
      </c>
      <c r="AS164" s="35">
        <v>400</v>
      </c>
      <c r="AT164" s="33">
        <f xml:space="preserve"> _xlfn.FLOOR.MATH(AT161*1.26)</f>
        <v>126</v>
      </c>
      <c r="AU164" s="33">
        <f t="shared" ref="AU164:AV164" si="42" xml:space="preserve"> _xlfn.FLOOR.MATH(AU161*1.26)</f>
        <v>252</v>
      </c>
      <c r="AV164" s="33">
        <f t="shared" si="42"/>
        <v>252</v>
      </c>
      <c r="AW164" s="51" t="s">
        <v>45</v>
      </c>
      <c r="AX164" s="33">
        <f t="shared" ref="AX164:AX166" si="43" xml:space="preserve"> _xlfn.FLOOR.MATH((AQ164 - AT164) / 2)</f>
        <v>37</v>
      </c>
      <c r="AY164" s="33">
        <f t="shared" ref="AY164:AY166" si="44" xml:space="preserve"> _xlfn.FLOOR.MATH((AR164 - AU164) / 2)</f>
        <v>74</v>
      </c>
      <c r="AZ164" s="33">
        <f t="shared" ref="AZ164:AZ166" si="45" xml:space="preserve"> _xlfn.FLOOR.MATH((AS164 - AV164) / 2)</f>
        <v>74</v>
      </c>
      <c r="BA164" s="51" t="s">
        <v>45</v>
      </c>
      <c r="BB164" s="33">
        <f t="shared" ref="BB164" si="46">AT164-AX164</f>
        <v>89</v>
      </c>
      <c r="BC164" s="33">
        <f t="shared" ref="BC164" si="47">AU164-AY164</f>
        <v>178</v>
      </c>
      <c r="BD164" s="36">
        <f t="shared" ref="BD164" si="48">AV164-AZ164</f>
        <v>178</v>
      </c>
      <c r="BE164" s="33" t="s">
        <v>650</v>
      </c>
      <c r="BF164" s="33" t="s">
        <v>649</v>
      </c>
      <c r="BG164" s="33">
        <v>0</v>
      </c>
    </row>
    <row r="165" spans="1:59" s="33" customFormat="1" x14ac:dyDescent="0.3">
      <c r="A165" s="32" t="s">
        <v>653</v>
      </c>
      <c r="B165" s="32" t="s">
        <v>519</v>
      </c>
      <c r="C165" s="32"/>
      <c r="D165" s="32"/>
      <c r="E165" t="s">
        <v>635</v>
      </c>
      <c r="F165" t="s">
        <v>457</v>
      </c>
      <c r="G165" t="s">
        <v>406</v>
      </c>
      <c r="H165" t="s">
        <v>636</v>
      </c>
      <c r="I165" s="43" t="s">
        <v>645</v>
      </c>
      <c r="J165" s="32" t="s">
        <v>643</v>
      </c>
      <c r="K165" s="32" t="s">
        <v>660</v>
      </c>
      <c r="L165" s="34">
        <v>0</v>
      </c>
      <c r="M165" s="33">
        <v>1</v>
      </c>
      <c r="N165" s="33" t="s">
        <v>641</v>
      </c>
      <c r="W165" s="32"/>
      <c r="X165" s="35">
        <v>1</v>
      </c>
      <c r="Y165">
        <v>3</v>
      </c>
      <c r="Z165">
        <v>1</v>
      </c>
      <c r="AA165">
        <v>1</v>
      </c>
      <c r="AB165">
        <v>1</v>
      </c>
      <c r="AC165">
        <f t="shared" ref="AC165:AC166" si="49">Z165+AA165</f>
        <v>2</v>
      </c>
      <c r="AD165">
        <v>2</v>
      </c>
      <c r="AE165"/>
      <c r="AF165">
        <v>1</v>
      </c>
      <c r="AG165"/>
      <c r="AH165"/>
      <c r="AI165"/>
      <c r="AJ165"/>
      <c r="AK165" s="8"/>
      <c r="AL165" s="66">
        <v>45679</v>
      </c>
      <c r="AM165" s="10">
        <v>35373</v>
      </c>
      <c r="AN165">
        <f t="shared" ref="AN165:AN166" si="50">AL165+AM165</f>
        <v>81052</v>
      </c>
      <c r="AO165" s="66">
        <f xml:space="preserve"> 1508.06553301511 + 0.00210606006752809 * (AT165*AU165*AV165) + 441</f>
        <v>35387.533012896296</v>
      </c>
      <c r="AP165" s="36"/>
      <c r="AQ165" s="33">
        <v>200</v>
      </c>
      <c r="AR165" s="33">
        <v>400</v>
      </c>
      <c r="AS165" s="35">
        <v>400</v>
      </c>
      <c r="AT165" s="33">
        <f xml:space="preserve"> _xlfn.FLOOR.MATH(AT162*1.26*1.26)</f>
        <v>158</v>
      </c>
      <c r="AU165" s="33">
        <f xml:space="preserve"> _xlfn.FLOOR.MATH(AU162*1.26*1.26)</f>
        <v>317</v>
      </c>
      <c r="AV165" s="33">
        <f xml:space="preserve"> _xlfn.FLOOR.MATH(AV162*1.26*1.26)</f>
        <v>317</v>
      </c>
      <c r="AW165" s="51" t="s">
        <v>45</v>
      </c>
      <c r="AX165" s="33">
        <f t="shared" si="43"/>
        <v>21</v>
      </c>
      <c r="AY165" s="33">
        <f t="shared" si="44"/>
        <v>41</v>
      </c>
      <c r="AZ165" s="33">
        <f t="shared" si="45"/>
        <v>41</v>
      </c>
      <c r="BA165" s="51" t="s">
        <v>45</v>
      </c>
      <c r="BB165" s="33">
        <f t="shared" ref="BB165" si="51">AT165-AX165</f>
        <v>137</v>
      </c>
      <c r="BC165" s="33">
        <f t="shared" ref="BC165" si="52">AU165-AY165</f>
        <v>276</v>
      </c>
      <c r="BD165" s="36">
        <f t="shared" ref="BD165" si="53">AV165-AZ165</f>
        <v>276</v>
      </c>
      <c r="BE165" s="33" t="s">
        <v>651</v>
      </c>
      <c r="BF165" s="33" t="s">
        <v>649</v>
      </c>
      <c r="BG165" s="33">
        <v>0</v>
      </c>
    </row>
    <row r="166" spans="1:59" s="30" customFormat="1" x14ac:dyDescent="0.3">
      <c r="A166" s="70" t="s">
        <v>661</v>
      </c>
      <c r="B166" s="70" t="s">
        <v>677</v>
      </c>
      <c r="C166" s="70"/>
      <c r="D166" s="70"/>
      <c r="E166" s="71" t="s">
        <v>525</v>
      </c>
      <c r="F166" s="71" t="s">
        <v>457</v>
      </c>
      <c r="G166" s="71" t="s">
        <v>406</v>
      </c>
      <c r="H166" s="71" t="s">
        <v>636</v>
      </c>
      <c r="I166" s="72" t="s">
        <v>662</v>
      </c>
      <c r="J166" s="73" t="s">
        <v>663</v>
      </c>
      <c r="K166" s="74" t="s">
        <v>675</v>
      </c>
      <c r="L166" s="75">
        <v>0</v>
      </c>
      <c r="O166" s="30">
        <v>1</v>
      </c>
      <c r="P166" s="30" t="s">
        <v>676</v>
      </c>
      <c r="W166" s="73"/>
      <c r="X166" s="76">
        <v>1</v>
      </c>
      <c r="Y166" s="30">
        <v>6</v>
      </c>
      <c r="Z166" s="30">
        <v>5</v>
      </c>
      <c r="AA166" s="30">
        <v>1</v>
      </c>
      <c r="AB166" s="30">
        <v>1</v>
      </c>
      <c r="AC166" s="30">
        <f t="shared" si="49"/>
        <v>6</v>
      </c>
      <c r="AD166" s="30">
        <v>6</v>
      </c>
      <c r="AF166" s="30">
        <v>3</v>
      </c>
      <c r="AH166" s="30" t="s">
        <v>94</v>
      </c>
      <c r="AK166" s="77" t="s">
        <v>96</v>
      </c>
      <c r="AL166" s="30">
        <v>78075</v>
      </c>
      <c r="AM166" s="73">
        <v>2977</v>
      </c>
      <c r="AN166" s="30">
        <f t="shared" si="50"/>
        <v>81052</v>
      </c>
      <c r="AO166" s="78">
        <f t="shared" ref="AO166:AO212" si="54" xml:space="preserve"> 1508.06553301511 + 0.00210606006752809 * (AT166*AU166*AV166) * (AC166 / 5) + 441</f>
        <v>74552.537876951479</v>
      </c>
      <c r="AP166" s="77" t="s">
        <v>105</v>
      </c>
      <c r="AQ166" s="30">
        <v>173</v>
      </c>
      <c r="AR166" s="30">
        <v>743</v>
      </c>
      <c r="AS166" s="76">
        <v>435</v>
      </c>
      <c r="AT166" s="30">
        <v>133</v>
      </c>
      <c r="AU166" s="30">
        <v>720</v>
      </c>
      <c r="AV166" s="30">
        <v>300</v>
      </c>
      <c r="AW166" s="56" t="s">
        <v>45</v>
      </c>
      <c r="AX166" s="30">
        <f t="shared" si="43"/>
        <v>20</v>
      </c>
      <c r="AY166" s="30">
        <f t="shared" si="44"/>
        <v>11</v>
      </c>
      <c r="AZ166" s="30">
        <f t="shared" si="45"/>
        <v>67</v>
      </c>
      <c r="BA166" s="56" t="s">
        <v>45</v>
      </c>
      <c r="BB166" s="30">
        <f t="shared" ref="BB166:BD167" si="55">AT166-AX166</f>
        <v>113</v>
      </c>
      <c r="BC166" s="30">
        <f t="shared" si="55"/>
        <v>709</v>
      </c>
      <c r="BD166" s="77">
        <f t="shared" si="55"/>
        <v>233</v>
      </c>
      <c r="BE166" s="30" t="s">
        <v>664</v>
      </c>
      <c r="BF166" s="30" t="s">
        <v>665</v>
      </c>
      <c r="BG166" s="30">
        <v>0</v>
      </c>
    </row>
    <row r="167" spans="1:59" x14ac:dyDescent="0.3">
      <c r="A167" s="68" t="s">
        <v>666</v>
      </c>
      <c r="B167" s="68" t="s">
        <v>670</v>
      </c>
      <c r="C167" s="68"/>
      <c r="D167" s="68"/>
      <c r="E167" s="69" t="s">
        <v>678</v>
      </c>
      <c r="F167" s="69" t="s">
        <v>457</v>
      </c>
      <c r="G167" s="69" t="s">
        <v>406</v>
      </c>
      <c r="H167" s="69" t="s">
        <v>636</v>
      </c>
      <c r="I167" s="40" t="s">
        <v>681</v>
      </c>
      <c r="J167" s="10" t="s">
        <v>684</v>
      </c>
      <c r="K167" s="10" t="s">
        <v>117</v>
      </c>
      <c r="L167" s="4">
        <v>1</v>
      </c>
      <c r="W167" s="10"/>
      <c r="X167" s="17">
        <v>1</v>
      </c>
      <c r="Y167">
        <v>6</v>
      </c>
      <c r="Z167">
        <v>5</v>
      </c>
      <c r="AA167">
        <v>1</v>
      </c>
      <c r="AB167">
        <v>1</v>
      </c>
      <c r="AC167">
        <f t="shared" ref="AC167:AC168" si="56">Z167+AA167</f>
        <v>6</v>
      </c>
      <c r="AD167">
        <v>6</v>
      </c>
      <c r="AF167">
        <v>3</v>
      </c>
      <c r="AH167" t="s">
        <v>94</v>
      </c>
      <c r="AK167" s="8" t="s">
        <v>96</v>
      </c>
      <c r="AL167">
        <v>78075</v>
      </c>
      <c r="AM167" s="10">
        <v>2977</v>
      </c>
      <c r="AN167">
        <f t="shared" ref="AN167:AN168" si="57">AL167+AM167</f>
        <v>81052</v>
      </c>
      <c r="AO167" s="67">
        <f t="shared" si="54"/>
        <v>74552.537876951479</v>
      </c>
      <c r="AP167" s="8" t="s">
        <v>105</v>
      </c>
      <c r="AQ167">
        <v>173</v>
      </c>
      <c r="AR167">
        <v>743</v>
      </c>
      <c r="AS167" s="17">
        <v>435</v>
      </c>
      <c r="AT167">
        <v>133</v>
      </c>
      <c r="AU167">
        <v>720</v>
      </c>
      <c r="AV167">
        <v>300</v>
      </c>
      <c r="AW167" s="47" t="s">
        <v>45</v>
      </c>
      <c r="AX167">
        <f t="shared" ref="AX167:AX168" si="58" xml:space="preserve"> _xlfn.FLOOR.MATH((AQ167 - AT167) / 2)</f>
        <v>20</v>
      </c>
      <c r="AY167">
        <f t="shared" ref="AY167:AY168" si="59" xml:space="preserve"> _xlfn.FLOOR.MATH((AR167 - AU167) / 2)</f>
        <v>11</v>
      </c>
      <c r="AZ167">
        <f t="shared" ref="AZ167:AZ168" si="60" xml:space="preserve"> _xlfn.FLOOR.MATH((AS167 - AV167) / 2)</f>
        <v>67</v>
      </c>
      <c r="BA167" s="47" t="s">
        <v>45</v>
      </c>
      <c r="BB167">
        <f t="shared" si="55"/>
        <v>113</v>
      </c>
      <c r="BC167">
        <f t="shared" si="55"/>
        <v>709</v>
      </c>
      <c r="BD167" s="8">
        <f t="shared" si="55"/>
        <v>233</v>
      </c>
      <c r="BE167" t="s">
        <v>672</v>
      </c>
      <c r="BF167" t="s">
        <v>673</v>
      </c>
      <c r="BG167">
        <v>0</v>
      </c>
    </row>
    <row r="168" spans="1:59" x14ac:dyDescent="0.3">
      <c r="A168" s="68" t="s">
        <v>667</v>
      </c>
      <c r="B168" s="68" t="s">
        <v>668</v>
      </c>
      <c r="C168" s="68"/>
      <c r="D168" s="68"/>
      <c r="E168" s="69" t="s">
        <v>679</v>
      </c>
      <c r="F168" s="69" t="s">
        <v>457</v>
      </c>
      <c r="G168" s="69" t="s">
        <v>406</v>
      </c>
      <c r="H168" s="69" t="s">
        <v>636</v>
      </c>
      <c r="I168" s="40" t="s">
        <v>682</v>
      </c>
      <c r="J168" s="10" t="s">
        <v>671</v>
      </c>
      <c r="K168" s="10" t="s">
        <v>117</v>
      </c>
      <c r="L168" s="4">
        <v>1</v>
      </c>
      <c r="W168" s="10"/>
      <c r="X168" s="17">
        <v>1</v>
      </c>
      <c r="Y168">
        <v>6</v>
      </c>
      <c r="Z168">
        <v>5</v>
      </c>
      <c r="AA168">
        <v>1</v>
      </c>
      <c r="AB168">
        <v>1</v>
      </c>
      <c r="AC168">
        <f t="shared" si="56"/>
        <v>6</v>
      </c>
      <c r="AD168">
        <v>6</v>
      </c>
      <c r="AF168">
        <v>3</v>
      </c>
      <c r="AH168" t="s">
        <v>94</v>
      </c>
      <c r="AK168" s="8" t="s">
        <v>96</v>
      </c>
      <c r="AL168">
        <v>78075</v>
      </c>
      <c r="AM168" s="10">
        <v>2977</v>
      </c>
      <c r="AN168">
        <f t="shared" si="57"/>
        <v>81052</v>
      </c>
      <c r="AO168" s="67">
        <f t="shared" si="54"/>
        <v>74552.537876951479</v>
      </c>
      <c r="AP168" s="8" t="s">
        <v>105</v>
      </c>
      <c r="AQ168">
        <v>173</v>
      </c>
      <c r="AR168">
        <v>743</v>
      </c>
      <c r="AS168" s="17">
        <v>435</v>
      </c>
      <c r="AT168">
        <v>133</v>
      </c>
      <c r="AU168">
        <v>720</v>
      </c>
      <c r="AV168">
        <v>300</v>
      </c>
      <c r="AW168" s="47" t="s">
        <v>45</v>
      </c>
      <c r="AX168">
        <f t="shared" si="58"/>
        <v>20</v>
      </c>
      <c r="AY168">
        <f t="shared" si="59"/>
        <v>11</v>
      </c>
      <c r="AZ168">
        <f t="shared" si="60"/>
        <v>67</v>
      </c>
      <c r="BA168" s="47" t="s">
        <v>45</v>
      </c>
      <c r="BB168">
        <f t="shared" ref="BB168" si="61">AT168-AX168</f>
        <v>113</v>
      </c>
      <c r="BC168">
        <f t="shared" ref="BC168" si="62">AU168-AY168</f>
        <v>709</v>
      </c>
      <c r="BD168" s="8">
        <f t="shared" ref="BD168" si="63">AV168-AZ168</f>
        <v>233</v>
      </c>
      <c r="BE168" t="s">
        <v>672</v>
      </c>
      <c r="BF168" t="s">
        <v>673</v>
      </c>
      <c r="BG168">
        <v>0</v>
      </c>
    </row>
    <row r="169" spans="1:59" x14ac:dyDescent="0.3">
      <c r="A169" s="68" t="s">
        <v>674</v>
      </c>
      <c r="B169" s="68" t="s">
        <v>669</v>
      </c>
      <c r="C169" s="68"/>
      <c r="D169" s="68"/>
      <c r="E169" s="69" t="s">
        <v>680</v>
      </c>
      <c r="F169" s="69" t="s">
        <v>457</v>
      </c>
      <c r="G169" s="69" t="s">
        <v>406</v>
      </c>
      <c r="H169" s="69" t="s">
        <v>636</v>
      </c>
      <c r="I169" s="40" t="s">
        <v>683</v>
      </c>
      <c r="J169" s="10" t="s">
        <v>671</v>
      </c>
      <c r="K169" s="10" t="s">
        <v>117</v>
      </c>
      <c r="L169" s="4">
        <v>1</v>
      </c>
      <c r="W169" s="10"/>
      <c r="X169" s="17">
        <v>1</v>
      </c>
      <c r="Y169">
        <v>6</v>
      </c>
      <c r="Z169">
        <v>5</v>
      </c>
      <c r="AA169">
        <v>1</v>
      </c>
      <c r="AB169">
        <v>1</v>
      </c>
      <c r="AC169">
        <f t="shared" ref="AC169:AC170" si="64">Z169+AA169</f>
        <v>6</v>
      </c>
      <c r="AD169">
        <v>6</v>
      </c>
      <c r="AF169">
        <v>3</v>
      </c>
      <c r="AH169" t="s">
        <v>94</v>
      </c>
      <c r="AK169" s="8" t="s">
        <v>96</v>
      </c>
      <c r="AL169">
        <v>78075</v>
      </c>
      <c r="AM169" s="10">
        <v>2977</v>
      </c>
      <c r="AN169">
        <f t="shared" ref="AN169:AN170" si="65">AL169+AM169</f>
        <v>81052</v>
      </c>
      <c r="AO169" s="67">
        <f t="shared" si="54"/>
        <v>74552.537876951479</v>
      </c>
      <c r="AP169" s="8" t="s">
        <v>105</v>
      </c>
      <c r="AQ169">
        <v>173</v>
      </c>
      <c r="AR169">
        <v>743</v>
      </c>
      <c r="AS169" s="17">
        <v>435</v>
      </c>
      <c r="AT169">
        <v>133</v>
      </c>
      <c r="AU169">
        <v>720</v>
      </c>
      <c r="AV169">
        <v>300</v>
      </c>
      <c r="AW169" s="47" t="s">
        <v>45</v>
      </c>
      <c r="AX169">
        <f t="shared" ref="AX169:AX170" si="66" xml:space="preserve"> _xlfn.FLOOR.MATH((AQ169 - AT169) / 2)</f>
        <v>20</v>
      </c>
      <c r="AY169">
        <f t="shared" ref="AY169:AY170" si="67" xml:space="preserve"> _xlfn.FLOOR.MATH((AR169 - AU169) / 2)</f>
        <v>11</v>
      </c>
      <c r="AZ169">
        <f t="shared" ref="AZ169:AZ170" si="68" xml:space="preserve"> _xlfn.FLOOR.MATH((AS169 - AV169) / 2)</f>
        <v>67</v>
      </c>
      <c r="BA169" s="47" t="s">
        <v>45</v>
      </c>
      <c r="BB169">
        <f t="shared" ref="BB169" si="69">AT169-AX169</f>
        <v>113</v>
      </c>
      <c r="BC169">
        <f t="shared" ref="BC169" si="70">AU169-AY169</f>
        <v>709</v>
      </c>
      <c r="BD169" s="8">
        <f t="shared" ref="BD169" si="71">AV169-AZ169</f>
        <v>233</v>
      </c>
      <c r="BE169" t="s">
        <v>672</v>
      </c>
      <c r="BF169" t="s">
        <v>673</v>
      </c>
      <c r="BG169">
        <v>0</v>
      </c>
    </row>
    <row r="170" spans="1:59" x14ac:dyDescent="0.3">
      <c r="A170" s="68" t="s">
        <v>694</v>
      </c>
      <c r="B170" s="68" t="s">
        <v>695</v>
      </c>
      <c r="C170" s="68"/>
      <c r="D170" s="68"/>
      <c r="E170" s="69" t="s">
        <v>685</v>
      </c>
      <c r="F170" s="69" t="s">
        <v>457</v>
      </c>
      <c r="G170" s="69" t="s">
        <v>406</v>
      </c>
      <c r="H170" s="69" t="s">
        <v>636</v>
      </c>
      <c r="I170" s="40" t="s">
        <v>696</v>
      </c>
      <c r="J170" s="10" t="s">
        <v>671</v>
      </c>
      <c r="K170" s="10" t="s">
        <v>117</v>
      </c>
      <c r="L170" s="4">
        <v>1</v>
      </c>
      <c r="X170" s="17">
        <v>1</v>
      </c>
      <c r="Y170">
        <v>6</v>
      </c>
      <c r="Z170">
        <v>5</v>
      </c>
      <c r="AA170">
        <v>1</v>
      </c>
      <c r="AB170">
        <v>1</v>
      </c>
      <c r="AC170">
        <f t="shared" si="64"/>
        <v>6</v>
      </c>
      <c r="AD170">
        <v>6</v>
      </c>
      <c r="AF170">
        <v>3</v>
      </c>
      <c r="AH170" t="s">
        <v>94</v>
      </c>
      <c r="AK170" s="8" t="s">
        <v>96</v>
      </c>
      <c r="AL170">
        <v>78075</v>
      </c>
      <c r="AM170" s="10">
        <v>2977</v>
      </c>
      <c r="AN170">
        <f t="shared" si="65"/>
        <v>81052</v>
      </c>
      <c r="AO170" s="67">
        <f t="shared" si="54"/>
        <v>74552.537876951479</v>
      </c>
      <c r="AQ170">
        <v>173</v>
      </c>
      <c r="AR170">
        <v>743</v>
      </c>
      <c r="AS170" s="17">
        <v>435</v>
      </c>
      <c r="AT170">
        <v>133</v>
      </c>
      <c r="AU170">
        <v>720</v>
      </c>
      <c r="AV170">
        <v>300</v>
      </c>
      <c r="AW170" s="47" t="s">
        <v>45</v>
      </c>
      <c r="AX170">
        <f t="shared" si="66"/>
        <v>20</v>
      </c>
      <c r="AY170">
        <f t="shared" si="67"/>
        <v>11</v>
      </c>
      <c r="AZ170">
        <f t="shared" si="68"/>
        <v>67</v>
      </c>
      <c r="BA170" s="47" t="s">
        <v>45</v>
      </c>
      <c r="BE170" t="s">
        <v>672</v>
      </c>
      <c r="BF170" t="s">
        <v>673</v>
      </c>
      <c r="BG170">
        <v>0</v>
      </c>
    </row>
    <row r="171" spans="1:59" x14ac:dyDescent="0.3">
      <c r="A171" s="10" t="s">
        <v>697</v>
      </c>
      <c r="B171" t="s">
        <v>688</v>
      </c>
      <c r="E171" t="s">
        <v>678</v>
      </c>
      <c r="F171" t="s">
        <v>477</v>
      </c>
      <c r="G171" t="s">
        <v>406</v>
      </c>
      <c r="H171" t="s">
        <v>636</v>
      </c>
      <c r="I171" s="40" t="s">
        <v>117</v>
      </c>
      <c r="J171" s="10" t="s">
        <v>117</v>
      </c>
      <c r="K171" s="10" t="s">
        <v>117</v>
      </c>
      <c r="L171" s="4">
        <v>1</v>
      </c>
      <c r="W171" s="10"/>
      <c r="X171" s="17">
        <v>0</v>
      </c>
      <c r="Y171">
        <v>1</v>
      </c>
      <c r="Z171">
        <v>5</v>
      </c>
      <c r="AA171">
        <v>1</v>
      </c>
      <c r="AB171">
        <v>1</v>
      </c>
      <c r="AC171">
        <f t="shared" ref="AC171" si="72">Z171+AA171</f>
        <v>6</v>
      </c>
      <c r="AD171">
        <v>6</v>
      </c>
      <c r="AF171">
        <v>3</v>
      </c>
      <c r="AH171" t="s">
        <v>94</v>
      </c>
      <c r="AK171" s="8" t="s">
        <v>96</v>
      </c>
      <c r="AM171" s="10"/>
      <c r="AN171">
        <f t="shared" ref="AN171" si="73">AL171+AM171</f>
        <v>0</v>
      </c>
      <c r="AO171" s="67">
        <f t="shared" si="54"/>
        <v>74552.537876951479</v>
      </c>
      <c r="AP171" s="8" t="s">
        <v>105</v>
      </c>
      <c r="AQ171">
        <v>173</v>
      </c>
      <c r="AR171">
        <v>743</v>
      </c>
      <c r="AS171" s="17">
        <v>435</v>
      </c>
      <c r="AT171">
        <v>133</v>
      </c>
      <c r="AU171">
        <v>720</v>
      </c>
      <c r="AV171">
        <v>300</v>
      </c>
      <c r="AW171" s="47" t="s">
        <v>8</v>
      </c>
      <c r="AX171">
        <f t="shared" ref="AX171" si="74" xml:space="preserve"> _xlfn.FLOOR.MATH((AQ171 - AT171) / 2)</f>
        <v>20</v>
      </c>
      <c r="AY171">
        <f t="shared" ref="AY171" si="75" xml:space="preserve"> _xlfn.FLOOR.MATH((AR171 - AU171) / 2)</f>
        <v>11</v>
      </c>
      <c r="AZ171">
        <f t="shared" ref="AZ171" si="76" xml:space="preserve"> _xlfn.FLOOR.MATH((AS171 - AV171) / 2)</f>
        <v>67</v>
      </c>
      <c r="BA171" s="47" t="s">
        <v>8</v>
      </c>
      <c r="BB171">
        <f t="shared" ref="BB171" si="77">AT171-AX171</f>
        <v>113</v>
      </c>
      <c r="BC171">
        <f t="shared" ref="BC171" si="78">AU171-AY171</f>
        <v>709</v>
      </c>
      <c r="BD171" s="8">
        <f t="shared" ref="BD171" si="79">AV171-AZ171</f>
        <v>233</v>
      </c>
      <c r="BE171" t="s">
        <v>672</v>
      </c>
      <c r="BF171" t="s">
        <v>673</v>
      </c>
      <c r="BG171">
        <v>0</v>
      </c>
    </row>
    <row r="172" spans="1:59" x14ac:dyDescent="0.3">
      <c r="A172" s="10" t="s">
        <v>698</v>
      </c>
      <c r="B172" t="s">
        <v>689</v>
      </c>
      <c r="E172" t="s">
        <v>679</v>
      </c>
      <c r="F172" t="s">
        <v>477</v>
      </c>
      <c r="G172" t="s">
        <v>406</v>
      </c>
      <c r="H172" t="s">
        <v>636</v>
      </c>
      <c r="I172" s="40" t="s">
        <v>117</v>
      </c>
      <c r="J172" s="10" t="s">
        <v>117</v>
      </c>
      <c r="K172" s="10" t="s">
        <v>117</v>
      </c>
      <c r="L172" s="4">
        <v>1</v>
      </c>
      <c r="W172" s="10"/>
      <c r="X172" s="17">
        <v>0</v>
      </c>
      <c r="Y172">
        <v>1</v>
      </c>
      <c r="Z172">
        <v>5</v>
      </c>
      <c r="AA172">
        <v>1</v>
      </c>
      <c r="AB172">
        <v>1</v>
      </c>
      <c r="AC172">
        <f t="shared" ref="AC172:AC173" si="80">Z172+AA172</f>
        <v>6</v>
      </c>
      <c r="AD172">
        <v>6</v>
      </c>
      <c r="AF172">
        <v>3</v>
      </c>
      <c r="AH172" t="s">
        <v>94</v>
      </c>
      <c r="AK172" s="8" t="s">
        <v>96</v>
      </c>
      <c r="AM172" s="10"/>
      <c r="AN172">
        <f t="shared" ref="AN172:AN173" si="81">AL172+AM172</f>
        <v>0</v>
      </c>
      <c r="AO172" s="67">
        <f t="shared" si="54"/>
        <v>74552.537876951479</v>
      </c>
      <c r="AP172" s="8" t="s">
        <v>105</v>
      </c>
      <c r="AQ172">
        <v>173</v>
      </c>
      <c r="AR172">
        <v>743</v>
      </c>
      <c r="AS172" s="17">
        <v>435</v>
      </c>
      <c r="AT172">
        <v>133</v>
      </c>
      <c r="AU172">
        <v>720</v>
      </c>
      <c r="AV172">
        <v>300</v>
      </c>
      <c r="AW172" s="47" t="s">
        <v>8</v>
      </c>
      <c r="AX172">
        <f t="shared" ref="AX172:AX173" si="82" xml:space="preserve"> _xlfn.FLOOR.MATH((AQ172 - AT172) / 2)</f>
        <v>20</v>
      </c>
      <c r="AY172">
        <f t="shared" ref="AY172:AY173" si="83" xml:space="preserve"> _xlfn.FLOOR.MATH((AR172 - AU172) / 2)</f>
        <v>11</v>
      </c>
      <c r="AZ172">
        <f t="shared" ref="AZ172:AZ173" si="84" xml:space="preserve"> _xlfn.FLOOR.MATH((AS172 - AV172) / 2)</f>
        <v>67</v>
      </c>
      <c r="BA172" s="47" t="s">
        <v>8</v>
      </c>
      <c r="BB172">
        <f t="shared" ref="BB172:BB173" si="85">AT172-AX172</f>
        <v>113</v>
      </c>
      <c r="BC172">
        <f t="shared" ref="BC172:BC173" si="86">AU172-AY172</f>
        <v>709</v>
      </c>
      <c r="BD172" s="8">
        <f t="shared" ref="BD172:BD173" si="87">AV172-AZ172</f>
        <v>233</v>
      </c>
      <c r="BE172" t="s">
        <v>672</v>
      </c>
      <c r="BF172" t="s">
        <v>673</v>
      </c>
      <c r="BG172">
        <v>0</v>
      </c>
    </row>
    <row r="173" spans="1:59" x14ac:dyDescent="0.3">
      <c r="A173" s="10" t="s">
        <v>699</v>
      </c>
      <c r="B173" t="s">
        <v>686</v>
      </c>
      <c r="E173" t="s">
        <v>680</v>
      </c>
      <c r="F173" t="s">
        <v>477</v>
      </c>
      <c r="G173" t="s">
        <v>406</v>
      </c>
      <c r="H173" t="s">
        <v>636</v>
      </c>
      <c r="I173" s="40" t="s">
        <v>117</v>
      </c>
      <c r="J173" s="10" t="s">
        <v>117</v>
      </c>
      <c r="K173" s="10" t="s">
        <v>117</v>
      </c>
      <c r="L173" s="4">
        <v>1</v>
      </c>
      <c r="W173" s="10"/>
      <c r="X173" s="17">
        <v>0</v>
      </c>
      <c r="Y173">
        <v>1</v>
      </c>
      <c r="Z173">
        <v>5</v>
      </c>
      <c r="AA173">
        <v>1</v>
      </c>
      <c r="AB173">
        <v>1</v>
      </c>
      <c r="AC173">
        <f t="shared" si="80"/>
        <v>6</v>
      </c>
      <c r="AD173">
        <v>6</v>
      </c>
      <c r="AF173">
        <v>3</v>
      </c>
      <c r="AH173" t="s">
        <v>94</v>
      </c>
      <c r="AK173" s="8" t="s">
        <v>96</v>
      </c>
      <c r="AM173" s="10"/>
      <c r="AN173">
        <f t="shared" si="81"/>
        <v>0</v>
      </c>
      <c r="AO173" s="67">
        <f t="shared" si="54"/>
        <v>74552.537876951479</v>
      </c>
      <c r="AP173" s="8" t="s">
        <v>105</v>
      </c>
      <c r="AQ173">
        <v>173</v>
      </c>
      <c r="AR173">
        <v>743</v>
      </c>
      <c r="AS173" s="17">
        <v>435</v>
      </c>
      <c r="AT173">
        <v>133</v>
      </c>
      <c r="AU173">
        <v>720</v>
      </c>
      <c r="AV173">
        <v>300</v>
      </c>
      <c r="AW173" s="47" t="s">
        <v>8</v>
      </c>
      <c r="AX173">
        <f t="shared" si="82"/>
        <v>20</v>
      </c>
      <c r="AY173">
        <f t="shared" si="83"/>
        <v>11</v>
      </c>
      <c r="AZ173">
        <f t="shared" si="84"/>
        <v>67</v>
      </c>
      <c r="BA173" s="47" t="s">
        <v>8</v>
      </c>
      <c r="BB173">
        <f t="shared" si="85"/>
        <v>113</v>
      </c>
      <c r="BC173">
        <f t="shared" si="86"/>
        <v>709</v>
      </c>
      <c r="BD173" s="8">
        <f t="shared" si="87"/>
        <v>233</v>
      </c>
      <c r="BE173" t="s">
        <v>672</v>
      </c>
      <c r="BF173" t="s">
        <v>673</v>
      </c>
      <c r="BG173">
        <v>0</v>
      </c>
    </row>
    <row r="174" spans="1:59" x14ac:dyDescent="0.3">
      <c r="A174" s="10" t="s">
        <v>700</v>
      </c>
      <c r="B174" t="s">
        <v>693</v>
      </c>
      <c r="E174" t="s">
        <v>685</v>
      </c>
      <c r="F174" t="s">
        <v>477</v>
      </c>
      <c r="G174" t="s">
        <v>406</v>
      </c>
      <c r="H174" t="s">
        <v>636</v>
      </c>
      <c r="I174" s="40" t="s">
        <v>117</v>
      </c>
      <c r="J174" s="10" t="s">
        <v>117</v>
      </c>
      <c r="K174" s="10" t="s">
        <v>117</v>
      </c>
      <c r="L174" s="4">
        <v>1</v>
      </c>
      <c r="W174" s="10"/>
      <c r="X174" s="17">
        <v>0</v>
      </c>
      <c r="Y174">
        <v>1</v>
      </c>
      <c r="Z174">
        <v>5</v>
      </c>
      <c r="AA174">
        <v>1</v>
      </c>
      <c r="AB174">
        <v>1</v>
      </c>
      <c r="AC174">
        <f t="shared" ref="AC174" si="88">Z174+AA174</f>
        <v>6</v>
      </c>
      <c r="AD174">
        <v>6</v>
      </c>
      <c r="AF174">
        <v>3</v>
      </c>
      <c r="AH174" t="s">
        <v>94</v>
      </c>
      <c r="AK174" s="8" t="s">
        <v>96</v>
      </c>
      <c r="AM174" s="10"/>
      <c r="AN174">
        <f t="shared" ref="AN174" si="89">AL174+AM174</f>
        <v>0</v>
      </c>
      <c r="AO174" s="67">
        <f t="shared" si="54"/>
        <v>74552.537876951479</v>
      </c>
      <c r="AP174" s="8" t="s">
        <v>105</v>
      </c>
      <c r="AQ174">
        <v>173</v>
      </c>
      <c r="AR174">
        <v>743</v>
      </c>
      <c r="AS174" s="17">
        <v>435</v>
      </c>
      <c r="AT174">
        <v>133</v>
      </c>
      <c r="AU174">
        <v>720</v>
      </c>
      <c r="AV174">
        <v>300</v>
      </c>
      <c r="AW174" s="47" t="s">
        <v>8</v>
      </c>
      <c r="AX174">
        <f t="shared" ref="AX174" si="90" xml:space="preserve"> _xlfn.FLOOR.MATH((AQ174 - AT174) / 2)</f>
        <v>20</v>
      </c>
      <c r="AY174">
        <f t="shared" ref="AY174" si="91" xml:space="preserve"> _xlfn.FLOOR.MATH((AR174 - AU174) / 2)</f>
        <v>11</v>
      </c>
      <c r="AZ174">
        <f t="shared" ref="AZ174" si="92" xml:space="preserve"> _xlfn.FLOOR.MATH((AS174 - AV174) / 2)</f>
        <v>67</v>
      </c>
      <c r="BA174" s="47" t="s">
        <v>8</v>
      </c>
      <c r="BB174">
        <f t="shared" ref="BB174" si="93">AT174-AX174</f>
        <v>113</v>
      </c>
      <c r="BC174">
        <f t="shared" ref="BC174" si="94">AU174-AY174</f>
        <v>709</v>
      </c>
      <c r="BD174" s="8">
        <f t="shared" ref="BD174" si="95">AV174-AZ174</f>
        <v>233</v>
      </c>
      <c r="BE174" t="s">
        <v>672</v>
      </c>
      <c r="BF174" t="s">
        <v>673</v>
      </c>
      <c r="BG174">
        <v>0</v>
      </c>
    </row>
    <row r="175" spans="1:59" x14ac:dyDescent="0.3">
      <c r="A175" s="10" t="s">
        <v>701</v>
      </c>
      <c r="B175" t="s">
        <v>690</v>
      </c>
      <c r="E175" t="s">
        <v>678</v>
      </c>
      <c r="F175" t="s">
        <v>477</v>
      </c>
      <c r="G175" t="s">
        <v>406</v>
      </c>
      <c r="H175" t="s">
        <v>636</v>
      </c>
      <c r="I175" s="40" t="s">
        <v>117</v>
      </c>
      <c r="J175" s="10" t="s">
        <v>117</v>
      </c>
      <c r="K175" s="10" t="s">
        <v>117</v>
      </c>
      <c r="L175" s="4">
        <v>1</v>
      </c>
      <c r="W175" s="10"/>
      <c r="X175" s="17">
        <v>0</v>
      </c>
      <c r="Y175">
        <v>1</v>
      </c>
      <c r="Z175">
        <v>5</v>
      </c>
      <c r="AA175">
        <v>1</v>
      </c>
      <c r="AB175">
        <v>1</v>
      </c>
      <c r="AC175">
        <f>Z175+AA175</f>
        <v>6</v>
      </c>
      <c r="AD175">
        <v>6</v>
      </c>
      <c r="AF175">
        <v>3</v>
      </c>
      <c r="AH175" t="s">
        <v>94</v>
      </c>
      <c r="AK175" s="8" t="s">
        <v>96</v>
      </c>
      <c r="AM175" s="10"/>
      <c r="AN175">
        <f>AL175+AM175</f>
        <v>0</v>
      </c>
      <c r="AO175" s="67">
        <f t="shared" si="54"/>
        <v>74552.537876951479</v>
      </c>
      <c r="AP175" s="8" t="s">
        <v>105</v>
      </c>
      <c r="AQ175">
        <v>173</v>
      </c>
      <c r="AR175">
        <v>743</v>
      </c>
      <c r="AS175" s="17">
        <v>435</v>
      </c>
      <c r="AT175">
        <v>133</v>
      </c>
      <c r="AU175">
        <v>720</v>
      </c>
      <c r="AV175">
        <v>300</v>
      </c>
      <c r="AW175" s="47" t="s">
        <v>8</v>
      </c>
      <c r="AX175">
        <f t="shared" ref="AX175:AZ178" si="96" xml:space="preserve"> _xlfn.FLOOR.MATH((AQ175 - AT175) / 2)</f>
        <v>20</v>
      </c>
      <c r="AY175">
        <f t="shared" si="96"/>
        <v>11</v>
      </c>
      <c r="AZ175">
        <f t="shared" si="96"/>
        <v>67</v>
      </c>
      <c r="BA175" s="47" t="s">
        <v>8</v>
      </c>
      <c r="BB175">
        <f t="shared" ref="BB175:BD178" si="97">AT175-AX175</f>
        <v>113</v>
      </c>
      <c r="BC175">
        <f t="shared" si="97"/>
        <v>709</v>
      </c>
      <c r="BD175" s="8">
        <f t="shared" si="97"/>
        <v>233</v>
      </c>
      <c r="BE175" t="s">
        <v>672</v>
      </c>
      <c r="BF175" t="s">
        <v>673</v>
      </c>
      <c r="BG175">
        <v>0</v>
      </c>
    </row>
    <row r="176" spans="1:59" x14ac:dyDescent="0.3">
      <c r="A176" s="10" t="s">
        <v>702</v>
      </c>
      <c r="B176" t="s">
        <v>691</v>
      </c>
      <c r="E176" t="s">
        <v>679</v>
      </c>
      <c r="F176" t="s">
        <v>477</v>
      </c>
      <c r="G176" t="s">
        <v>406</v>
      </c>
      <c r="H176" t="s">
        <v>636</v>
      </c>
      <c r="I176" s="40" t="s">
        <v>117</v>
      </c>
      <c r="J176" s="10" t="s">
        <v>117</v>
      </c>
      <c r="K176" s="10" t="s">
        <v>117</v>
      </c>
      <c r="L176" s="4">
        <v>1</v>
      </c>
      <c r="W176" s="10"/>
      <c r="X176" s="17">
        <v>0</v>
      </c>
      <c r="Y176">
        <v>1</v>
      </c>
      <c r="Z176">
        <v>5</v>
      </c>
      <c r="AA176">
        <v>1</v>
      </c>
      <c r="AB176">
        <v>1</v>
      </c>
      <c r="AC176">
        <f>Z176+AA176</f>
        <v>6</v>
      </c>
      <c r="AD176">
        <v>6</v>
      </c>
      <c r="AF176">
        <v>3</v>
      </c>
      <c r="AH176" t="s">
        <v>94</v>
      </c>
      <c r="AK176" s="8" t="s">
        <v>96</v>
      </c>
      <c r="AM176" s="10"/>
      <c r="AN176">
        <f>AL176+AM176</f>
        <v>0</v>
      </c>
      <c r="AO176" s="67">
        <f t="shared" si="54"/>
        <v>74552.537876951479</v>
      </c>
      <c r="AP176" s="8" t="s">
        <v>105</v>
      </c>
      <c r="AQ176">
        <v>173</v>
      </c>
      <c r="AR176">
        <v>743</v>
      </c>
      <c r="AS176" s="17">
        <v>435</v>
      </c>
      <c r="AT176">
        <v>133</v>
      </c>
      <c r="AU176">
        <v>720</v>
      </c>
      <c r="AV176">
        <v>300</v>
      </c>
      <c r="AW176" s="47" t="s">
        <v>8</v>
      </c>
      <c r="AX176">
        <f t="shared" si="96"/>
        <v>20</v>
      </c>
      <c r="AY176">
        <f t="shared" si="96"/>
        <v>11</v>
      </c>
      <c r="AZ176">
        <f t="shared" si="96"/>
        <v>67</v>
      </c>
      <c r="BA176" s="47" t="s">
        <v>8</v>
      </c>
      <c r="BB176">
        <f t="shared" si="97"/>
        <v>113</v>
      </c>
      <c r="BC176">
        <f t="shared" si="97"/>
        <v>709</v>
      </c>
      <c r="BD176" s="8">
        <f t="shared" si="97"/>
        <v>233</v>
      </c>
      <c r="BE176" t="s">
        <v>672</v>
      </c>
      <c r="BF176" t="s">
        <v>673</v>
      </c>
      <c r="BG176">
        <v>0</v>
      </c>
    </row>
    <row r="177" spans="1:62" x14ac:dyDescent="0.3">
      <c r="A177" s="10" t="s">
        <v>703</v>
      </c>
      <c r="B177" t="s">
        <v>687</v>
      </c>
      <c r="E177" t="s">
        <v>680</v>
      </c>
      <c r="F177" t="s">
        <v>477</v>
      </c>
      <c r="G177" t="s">
        <v>406</v>
      </c>
      <c r="H177" t="s">
        <v>636</v>
      </c>
      <c r="I177" s="40" t="s">
        <v>117</v>
      </c>
      <c r="J177" s="10" t="s">
        <v>117</v>
      </c>
      <c r="K177" s="10" t="s">
        <v>117</v>
      </c>
      <c r="L177" s="4">
        <v>1</v>
      </c>
      <c r="W177" s="10"/>
      <c r="X177" s="17">
        <v>0</v>
      </c>
      <c r="Y177">
        <v>1</v>
      </c>
      <c r="Z177">
        <v>5</v>
      </c>
      <c r="AA177">
        <v>1</v>
      </c>
      <c r="AB177">
        <v>1</v>
      </c>
      <c r="AC177">
        <f>Z177+AA177</f>
        <v>6</v>
      </c>
      <c r="AD177">
        <v>6</v>
      </c>
      <c r="AF177">
        <v>3</v>
      </c>
      <c r="AH177" t="s">
        <v>94</v>
      </c>
      <c r="AK177" s="8" t="s">
        <v>96</v>
      </c>
      <c r="AM177" s="10"/>
      <c r="AN177">
        <f>AL177+AM177</f>
        <v>0</v>
      </c>
      <c r="AO177" s="67">
        <f t="shared" si="54"/>
        <v>74552.537876951479</v>
      </c>
      <c r="AP177" s="8" t="s">
        <v>105</v>
      </c>
      <c r="AQ177">
        <v>173</v>
      </c>
      <c r="AR177">
        <v>743</v>
      </c>
      <c r="AS177" s="17">
        <v>435</v>
      </c>
      <c r="AT177">
        <v>133</v>
      </c>
      <c r="AU177">
        <v>720</v>
      </c>
      <c r="AV177">
        <v>300</v>
      </c>
      <c r="AW177" s="47" t="s">
        <v>8</v>
      </c>
      <c r="AX177">
        <f t="shared" si="96"/>
        <v>20</v>
      </c>
      <c r="AY177">
        <f t="shared" si="96"/>
        <v>11</v>
      </c>
      <c r="AZ177">
        <f t="shared" si="96"/>
        <v>67</v>
      </c>
      <c r="BA177" s="47" t="s">
        <v>8</v>
      </c>
      <c r="BB177">
        <f t="shared" si="97"/>
        <v>113</v>
      </c>
      <c r="BC177">
        <f t="shared" si="97"/>
        <v>709</v>
      </c>
      <c r="BD177" s="8">
        <f t="shared" si="97"/>
        <v>233</v>
      </c>
      <c r="BE177" t="s">
        <v>672</v>
      </c>
      <c r="BF177" t="s">
        <v>673</v>
      </c>
      <c r="BG177">
        <v>0</v>
      </c>
    </row>
    <row r="178" spans="1:62" x14ac:dyDescent="0.3">
      <c r="A178" s="10" t="s">
        <v>704</v>
      </c>
      <c r="B178" t="s">
        <v>692</v>
      </c>
      <c r="E178" t="s">
        <v>685</v>
      </c>
      <c r="F178" t="s">
        <v>477</v>
      </c>
      <c r="G178" t="s">
        <v>406</v>
      </c>
      <c r="H178" t="s">
        <v>636</v>
      </c>
      <c r="I178" s="40" t="s">
        <v>117</v>
      </c>
      <c r="J178" s="10" t="s">
        <v>117</v>
      </c>
      <c r="K178" s="10" t="s">
        <v>117</v>
      </c>
      <c r="L178" s="4">
        <v>1</v>
      </c>
      <c r="W178" s="10"/>
      <c r="X178" s="17">
        <v>0</v>
      </c>
      <c r="Y178">
        <v>1</v>
      </c>
      <c r="Z178">
        <v>5</v>
      </c>
      <c r="AA178">
        <v>1</v>
      </c>
      <c r="AB178">
        <v>1</v>
      </c>
      <c r="AC178">
        <f>Z178+AA178</f>
        <v>6</v>
      </c>
      <c r="AD178">
        <v>6</v>
      </c>
      <c r="AF178">
        <v>3</v>
      </c>
      <c r="AH178" t="s">
        <v>94</v>
      </c>
      <c r="AK178" s="8" t="s">
        <v>96</v>
      </c>
      <c r="AM178" s="10"/>
      <c r="AN178">
        <f>AL178+AM178</f>
        <v>0</v>
      </c>
      <c r="AO178" s="67">
        <f t="shared" si="54"/>
        <v>74552.537876951479</v>
      </c>
      <c r="AP178" s="8" t="s">
        <v>105</v>
      </c>
      <c r="AQ178">
        <v>173</v>
      </c>
      <c r="AR178">
        <v>743</v>
      </c>
      <c r="AS178" s="17">
        <v>435</v>
      </c>
      <c r="AT178">
        <v>133</v>
      </c>
      <c r="AU178">
        <v>720</v>
      </c>
      <c r="AV178">
        <v>300</v>
      </c>
      <c r="AW178" s="47" t="s">
        <v>8</v>
      </c>
      <c r="AX178">
        <f t="shared" si="96"/>
        <v>20</v>
      </c>
      <c r="AY178">
        <f t="shared" si="96"/>
        <v>11</v>
      </c>
      <c r="AZ178">
        <f t="shared" si="96"/>
        <v>67</v>
      </c>
      <c r="BA178" s="47" t="s">
        <v>8</v>
      </c>
      <c r="BB178">
        <f t="shared" si="97"/>
        <v>113</v>
      </c>
      <c r="BC178">
        <f t="shared" si="97"/>
        <v>709</v>
      </c>
      <c r="BD178" s="8">
        <f t="shared" si="97"/>
        <v>233</v>
      </c>
      <c r="BE178" t="s">
        <v>672</v>
      </c>
      <c r="BF178" t="s">
        <v>673</v>
      </c>
      <c r="BG178">
        <v>0</v>
      </c>
    </row>
    <row r="179" spans="1:62" s="3" customFormat="1" x14ac:dyDescent="0.3">
      <c r="A179" s="15" t="s">
        <v>705</v>
      </c>
      <c r="B179" s="15" t="s">
        <v>117</v>
      </c>
      <c r="C179" s="15"/>
      <c r="D179" s="15"/>
      <c r="E179" s="3" t="s">
        <v>117</v>
      </c>
      <c r="F179" s="3" t="s">
        <v>117</v>
      </c>
      <c r="G179" s="3" t="s">
        <v>117</v>
      </c>
      <c r="H179" s="3" t="s">
        <v>117</v>
      </c>
      <c r="I179" s="41" t="s">
        <v>117</v>
      </c>
      <c r="J179" s="15" t="s">
        <v>117</v>
      </c>
      <c r="K179" s="15" t="s">
        <v>117</v>
      </c>
      <c r="L179" s="5" t="s">
        <v>117</v>
      </c>
      <c r="W179" s="15"/>
      <c r="X179" s="19" t="s">
        <v>117</v>
      </c>
      <c r="Y179" s="3" t="s">
        <v>117</v>
      </c>
      <c r="Z179" s="3" t="s">
        <v>117</v>
      </c>
      <c r="AA179" s="3" t="s">
        <v>117</v>
      </c>
      <c r="AB179" s="3" t="s">
        <v>117</v>
      </c>
      <c r="AC179" s="3" t="s">
        <v>117</v>
      </c>
      <c r="AD179" s="3" t="s">
        <v>117</v>
      </c>
      <c r="AF179" s="3" t="s">
        <v>117</v>
      </c>
      <c r="AH179" s="3" t="s">
        <v>117</v>
      </c>
      <c r="AK179" s="23" t="s">
        <v>117</v>
      </c>
      <c r="AL179" s="3" t="s">
        <v>117</v>
      </c>
      <c r="AM179" s="3" t="s">
        <v>117</v>
      </c>
      <c r="AN179" s="3" t="e">
        <f t="shared" ref="AN179" si="98">AL179+AM179</f>
        <v>#VALUE!</v>
      </c>
      <c r="AO179" s="3" t="e">
        <f t="shared" si="54"/>
        <v>#VALUE!</v>
      </c>
      <c r="AP179" s="23" t="s">
        <v>105</v>
      </c>
      <c r="AQ179" s="3" t="s">
        <v>117</v>
      </c>
      <c r="AR179" s="3" t="s">
        <v>117</v>
      </c>
      <c r="AS179" s="19" t="s">
        <v>117</v>
      </c>
      <c r="AT179" s="3" t="s">
        <v>117</v>
      </c>
      <c r="AU179" s="3" t="s">
        <v>117</v>
      </c>
      <c r="AV179" s="3" t="s">
        <v>117</v>
      </c>
      <c r="AW179" s="48" t="s">
        <v>8</v>
      </c>
      <c r="AX179" s="3" t="s">
        <v>117</v>
      </c>
      <c r="AY179" s="3" t="s">
        <v>117</v>
      </c>
      <c r="AZ179" s="3" t="s">
        <v>117</v>
      </c>
      <c r="BA179" s="48" t="s">
        <v>8</v>
      </c>
      <c r="BB179" s="3" t="e">
        <f t="shared" ref="BB179" si="99">AT179-AX179</f>
        <v>#VALUE!</v>
      </c>
      <c r="BC179" s="3" t="e">
        <f t="shared" ref="BC179" si="100">AU179-AY179</f>
        <v>#VALUE!</v>
      </c>
      <c r="BD179" s="23" t="e">
        <f t="shared" ref="BD179" si="101">AV179-AZ179</f>
        <v>#VALUE!</v>
      </c>
      <c r="BE179" s="3" t="s">
        <v>117</v>
      </c>
      <c r="BF179" s="3" t="s">
        <v>117</v>
      </c>
      <c r="BG179" s="3" t="s">
        <v>117</v>
      </c>
    </row>
    <row r="180" spans="1:62" x14ac:dyDescent="0.3">
      <c r="A180" s="10" t="s">
        <v>706</v>
      </c>
      <c r="B180" s="10" t="s">
        <v>712</v>
      </c>
      <c r="C180" s="10"/>
      <c r="D180" s="10"/>
      <c r="E180" t="s">
        <v>718</v>
      </c>
      <c r="F180" t="s">
        <v>457</v>
      </c>
      <c r="G180" t="s">
        <v>406</v>
      </c>
      <c r="H180" t="s">
        <v>409</v>
      </c>
      <c r="I180" s="40" t="s">
        <v>117</v>
      </c>
      <c r="J180" s="10" t="s">
        <v>117</v>
      </c>
      <c r="K180" s="10" t="s">
        <v>117</v>
      </c>
      <c r="L180" s="4">
        <v>0</v>
      </c>
      <c r="M180">
        <v>1</v>
      </c>
      <c r="N180" s="10" t="s">
        <v>450</v>
      </c>
      <c r="W180" s="10"/>
      <c r="X180" s="17" t="s">
        <v>735</v>
      </c>
      <c r="Y180">
        <v>1</v>
      </c>
      <c r="Z180">
        <v>5</v>
      </c>
      <c r="AA180">
        <v>1</v>
      </c>
      <c r="AB180">
        <v>1</v>
      </c>
      <c r="AC180">
        <f t="shared" ref="AC180:AC185" si="102">Z180+AA180</f>
        <v>6</v>
      </c>
      <c r="AD180">
        <v>38</v>
      </c>
      <c r="AF180">
        <v>3</v>
      </c>
      <c r="AH180" t="s">
        <v>94</v>
      </c>
      <c r="AK180" s="8" t="s">
        <v>96</v>
      </c>
      <c r="AL180" t="s">
        <v>117</v>
      </c>
      <c r="AM180" t="s">
        <v>117</v>
      </c>
      <c r="AN180" t="e">
        <f t="shared" ref="AN180" si="103">AL180+AM180</f>
        <v>#VALUE!</v>
      </c>
      <c r="AO180">
        <f t="shared" si="54"/>
        <v>74764.828731758302</v>
      </c>
      <c r="AP180" s="8" t="s">
        <v>105</v>
      </c>
      <c r="AQ180">
        <v>149</v>
      </c>
      <c r="AR180">
        <v>743</v>
      </c>
      <c r="AS180" s="17">
        <v>435</v>
      </c>
      <c r="AT180">
        <v>147</v>
      </c>
      <c r="AU180">
        <v>700</v>
      </c>
      <c r="AV180">
        <v>280</v>
      </c>
      <c r="AW180" s="47" t="s">
        <v>8</v>
      </c>
      <c r="AX180">
        <f t="shared" ref="AX180:AX185" si="104" xml:space="preserve"> _xlfn.FLOOR.MATH((AQ180 - AT180) / 2)</f>
        <v>1</v>
      </c>
      <c r="AY180">
        <f t="shared" ref="AY180:AY185" si="105" xml:space="preserve"> _xlfn.FLOOR.MATH((AR180 - AU180) / 2)</f>
        <v>21</v>
      </c>
      <c r="AZ180">
        <f t="shared" ref="AZ180:AZ185" si="106" xml:space="preserve"> _xlfn.FLOOR.MATH((AS180 - AV180) / 2)</f>
        <v>77</v>
      </c>
      <c r="BA180" s="47" t="s">
        <v>45</v>
      </c>
      <c r="BB180">
        <f t="shared" ref="BB180" si="107">AT180-AX180</f>
        <v>146</v>
      </c>
      <c r="BC180">
        <f t="shared" ref="BC180" si="108">AU180-AY180</f>
        <v>679</v>
      </c>
      <c r="BD180" s="8">
        <f t="shared" ref="BD180" si="109">AV180-AZ180</f>
        <v>203</v>
      </c>
      <c r="BE180" t="s">
        <v>724</v>
      </c>
      <c r="BF180" t="s">
        <v>725</v>
      </c>
      <c r="BG180">
        <v>1</v>
      </c>
      <c r="BJ180" t="s">
        <v>734</v>
      </c>
    </row>
    <row r="181" spans="1:62" x14ac:dyDescent="0.3">
      <c r="A181" s="10" t="s">
        <v>707</v>
      </c>
      <c r="B181" s="10" t="s">
        <v>714</v>
      </c>
      <c r="C181" s="10"/>
      <c r="D181" s="10"/>
      <c r="E181" t="s">
        <v>720</v>
      </c>
      <c r="F181" t="s">
        <v>457</v>
      </c>
      <c r="G181" t="s">
        <v>406</v>
      </c>
      <c r="H181" t="s">
        <v>409</v>
      </c>
      <c r="I181" s="40" t="s">
        <v>117</v>
      </c>
      <c r="J181" s="10" t="s">
        <v>117</v>
      </c>
      <c r="K181" s="10" t="s">
        <v>117</v>
      </c>
      <c r="L181" s="4">
        <v>0</v>
      </c>
      <c r="M181">
        <v>1</v>
      </c>
      <c r="N181" s="10" t="s">
        <v>450</v>
      </c>
      <c r="W181" s="10"/>
      <c r="X181" s="17" t="s">
        <v>735</v>
      </c>
      <c r="Y181">
        <v>1</v>
      </c>
      <c r="Z181">
        <v>5</v>
      </c>
      <c r="AA181">
        <v>1</v>
      </c>
      <c r="AB181">
        <v>1</v>
      </c>
      <c r="AC181">
        <f t="shared" si="102"/>
        <v>6</v>
      </c>
      <c r="AD181">
        <v>35</v>
      </c>
      <c r="AF181">
        <v>3</v>
      </c>
      <c r="AH181" t="s">
        <v>94</v>
      </c>
      <c r="AK181" s="8" t="s">
        <v>96</v>
      </c>
      <c r="AL181" t="s">
        <v>117</v>
      </c>
      <c r="AM181" t="s">
        <v>117</v>
      </c>
      <c r="AN181" t="e">
        <f t="shared" ref="AN181" si="110">AL181+AM181</f>
        <v>#VALUE!</v>
      </c>
      <c r="AO181">
        <f t="shared" si="54"/>
        <v>74764.828731758302</v>
      </c>
      <c r="AP181" s="8" t="s">
        <v>105</v>
      </c>
      <c r="AQ181">
        <v>149</v>
      </c>
      <c r="AR181">
        <v>743</v>
      </c>
      <c r="AS181" s="17">
        <v>435</v>
      </c>
      <c r="AT181">
        <v>147</v>
      </c>
      <c r="AU181">
        <v>700</v>
      </c>
      <c r="AV181">
        <v>280</v>
      </c>
      <c r="AW181" s="47" t="s">
        <v>8</v>
      </c>
      <c r="AX181">
        <f t="shared" si="104"/>
        <v>1</v>
      </c>
      <c r="AY181">
        <f t="shared" si="105"/>
        <v>21</v>
      </c>
      <c r="AZ181">
        <f t="shared" si="106"/>
        <v>77</v>
      </c>
      <c r="BA181" s="47" t="s">
        <v>45</v>
      </c>
      <c r="BB181">
        <f t="shared" ref="BB181" si="111">AT181-AX181</f>
        <v>146</v>
      </c>
      <c r="BC181">
        <f t="shared" ref="BC181" si="112">AU181-AY181</f>
        <v>679</v>
      </c>
      <c r="BD181" s="8">
        <f t="shared" ref="BD181" si="113">AV181-AZ181</f>
        <v>203</v>
      </c>
      <c r="BE181" t="s">
        <v>726</v>
      </c>
      <c r="BF181" t="s">
        <v>727</v>
      </c>
      <c r="BG181">
        <v>1</v>
      </c>
      <c r="BJ181" t="s">
        <v>734</v>
      </c>
    </row>
    <row r="182" spans="1:62" x14ac:dyDescent="0.3">
      <c r="A182" s="10" t="s">
        <v>708</v>
      </c>
      <c r="B182" s="10" t="s">
        <v>715</v>
      </c>
      <c r="C182" s="10"/>
      <c r="D182" s="10"/>
      <c r="E182" t="s">
        <v>721</v>
      </c>
      <c r="F182" t="s">
        <v>457</v>
      </c>
      <c r="G182" t="s">
        <v>406</v>
      </c>
      <c r="H182" t="s">
        <v>409</v>
      </c>
      <c r="I182" s="40" t="s">
        <v>117</v>
      </c>
      <c r="J182" s="10" t="s">
        <v>117</v>
      </c>
      <c r="K182" s="10" t="s">
        <v>117</v>
      </c>
      <c r="L182" s="4">
        <v>0</v>
      </c>
      <c r="M182">
        <v>1</v>
      </c>
      <c r="N182" s="10" t="s">
        <v>450</v>
      </c>
      <c r="W182" s="10"/>
      <c r="X182" s="17" t="s">
        <v>735</v>
      </c>
      <c r="Y182">
        <v>1</v>
      </c>
      <c r="Z182">
        <v>5</v>
      </c>
      <c r="AA182">
        <v>1</v>
      </c>
      <c r="AB182">
        <v>1</v>
      </c>
      <c r="AC182">
        <f t="shared" si="102"/>
        <v>6</v>
      </c>
      <c r="AD182">
        <v>33</v>
      </c>
      <c r="AF182">
        <v>3</v>
      </c>
      <c r="AH182" t="s">
        <v>94</v>
      </c>
      <c r="AK182" s="8" t="s">
        <v>96</v>
      </c>
      <c r="AL182" t="s">
        <v>117</v>
      </c>
      <c r="AM182" t="s">
        <v>117</v>
      </c>
      <c r="AN182" t="e">
        <f t="shared" ref="AN182:AN187" si="114">AL182+AM182</f>
        <v>#VALUE!</v>
      </c>
      <c r="AO182">
        <f t="shared" si="54"/>
        <v>74764.828731758302</v>
      </c>
      <c r="AP182" s="8" t="s">
        <v>105</v>
      </c>
      <c r="AQ182">
        <v>149</v>
      </c>
      <c r="AR182">
        <v>743</v>
      </c>
      <c r="AS182" s="17">
        <v>435</v>
      </c>
      <c r="AT182">
        <v>147</v>
      </c>
      <c r="AU182">
        <v>700</v>
      </c>
      <c r="AV182">
        <v>280</v>
      </c>
      <c r="AW182" s="47" t="s">
        <v>8</v>
      </c>
      <c r="AX182">
        <f t="shared" si="104"/>
        <v>1</v>
      </c>
      <c r="AY182">
        <f t="shared" si="105"/>
        <v>21</v>
      </c>
      <c r="AZ182">
        <f t="shared" si="106"/>
        <v>77</v>
      </c>
      <c r="BA182" s="47" t="s">
        <v>45</v>
      </c>
      <c r="BB182">
        <f t="shared" ref="BB182:BB187" si="115">AT182-AX182</f>
        <v>146</v>
      </c>
      <c r="BC182">
        <f t="shared" ref="BC182:BC187" si="116">AU182-AY182</f>
        <v>679</v>
      </c>
      <c r="BD182" s="8">
        <f t="shared" ref="BD182:BD187" si="117">AV182-AZ182</f>
        <v>203</v>
      </c>
      <c r="BE182" t="s">
        <v>726</v>
      </c>
      <c r="BF182" t="s">
        <v>727</v>
      </c>
      <c r="BG182">
        <v>1</v>
      </c>
      <c r="BJ182" t="s">
        <v>734</v>
      </c>
    </row>
    <row r="183" spans="1:62" x14ac:dyDescent="0.3">
      <c r="A183" s="10" t="s">
        <v>709</v>
      </c>
      <c r="B183" s="10" t="s">
        <v>713</v>
      </c>
      <c r="C183" s="10"/>
      <c r="D183" s="10"/>
      <c r="E183" t="s">
        <v>719</v>
      </c>
      <c r="F183" t="s">
        <v>457</v>
      </c>
      <c r="G183" t="s">
        <v>406</v>
      </c>
      <c r="H183" t="s">
        <v>636</v>
      </c>
      <c r="I183" s="40" t="s">
        <v>117</v>
      </c>
      <c r="J183" s="10" t="s">
        <v>117</v>
      </c>
      <c r="K183" s="10" t="s">
        <v>117</v>
      </c>
      <c r="L183" s="4">
        <v>0</v>
      </c>
      <c r="M183">
        <v>1</v>
      </c>
      <c r="N183" s="10" t="s">
        <v>450</v>
      </c>
      <c r="W183" s="10"/>
      <c r="X183" s="17" t="s">
        <v>735</v>
      </c>
      <c r="Y183">
        <v>1</v>
      </c>
      <c r="Z183">
        <v>5</v>
      </c>
      <c r="AA183">
        <v>1</v>
      </c>
      <c r="AB183">
        <v>1</v>
      </c>
      <c r="AC183">
        <f t="shared" si="102"/>
        <v>6</v>
      </c>
      <c r="AD183">
        <v>38</v>
      </c>
      <c r="AF183">
        <v>3</v>
      </c>
      <c r="AH183" t="s">
        <v>94</v>
      </c>
      <c r="AK183" s="8" t="s">
        <v>96</v>
      </c>
      <c r="AL183" t="s">
        <v>117</v>
      </c>
      <c r="AM183" t="s">
        <v>117</v>
      </c>
      <c r="AN183" t="e">
        <f t="shared" si="114"/>
        <v>#VALUE!</v>
      </c>
      <c r="AO183">
        <f t="shared" si="54"/>
        <v>74764.828731758302</v>
      </c>
      <c r="AP183" s="8" t="s">
        <v>105</v>
      </c>
      <c r="AQ183">
        <v>149</v>
      </c>
      <c r="AR183">
        <v>743</v>
      </c>
      <c r="AS183" s="17">
        <v>435</v>
      </c>
      <c r="AT183">
        <v>147</v>
      </c>
      <c r="AU183">
        <v>700</v>
      </c>
      <c r="AV183">
        <v>280</v>
      </c>
      <c r="AW183" s="47" t="s">
        <v>8</v>
      </c>
      <c r="AX183">
        <f t="shared" si="104"/>
        <v>1</v>
      </c>
      <c r="AY183">
        <f t="shared" si="105"/>
        <v>21</v>
      </c>
      <c r="AZ183">
        <f t="shared" si="106"/>
        <v>77</v>
      </c>
      <c r="BA183" s="47" t="s">
        <v>45</v>
      </c>
      <c r="BB183">
        <f t="shared" si="115"/>
        <v>146</v>
      </c>
      <c r="BC183">
        <f t="shared" si="116"/>
        <v>679</v>
      </c>
      <c r="BD183" s="8">
        <f t="shared" si="117"/>
        <v>203</v>
      </c>
      <c r="BE183" t="s">
        <v>726</v>
      </c>
      <c r="BF183" t="s">
        <v>727</v>
      </c>
      <c r="BG183">
        <v>1</v>
      </c>
      <c r="BJ183" t="s">
        <v>734</v>
      </c>
    </row>
    <row r="184" spans="1:62" x14ac:dyDescent="0.3">
      <c r="A184" s="10" t="s">
        <v>710</v>
      </c>
      <c r="B184" s="10" t="s">
        <v>716</v>
      </c>
      <c r="C184" s="10"/>
      <c r="D184" s="10"/>
      <c r="E184" t="s">
        <v>722</v>
      </c>
      <c r="F184" t="s">
        <v>457</v>
      </c>
      <c r="G184" t="s">
        <v>406</v>
      </c>
      <c r="H184" t="s">
        <v>636</v>
      </c>
      <c r="I184" s="40" t="s">
        <v>117</v>
      </c>
      <c r="J184" s="10" t="s">
        <v>117</v>
      </c>
      <c r="K184" s="10" t="s">
        <v>117</v>
      </c>
      <c r="L184" s="4">
        <v>0</v>
      </c>
      <c r="M184">
        <v>1</v>
      </c>
      <c r="N184" s="10" t="s">
        <v>450</v>
      </c>
      <c r="W184" s="10"/>
      <c r="X184" s="17" t="s">
        <v>735</v>
      </c>
      <c r="Y184">
        <v>1</v>
      </c>
      <c r="Z184">
        <v>5</v>
      </c>
      <c r="AA184">
        <v>1</v>
      </c>
      <c r="AB184">
        <v>1</v>
      </c>
      <c r="AC184">
        <f t="shared" si="102"/>
        <v>6</v>
      </c>
      <c r="AD184">
        <v>35</v>
      </c>
      <c r="AF184">
        <v>3</v>
      </c>
      <c r="AH184" t="s">
        <v>94</v>
      </c>
      <c r="AK184" s="8" t="s">
        <v>96</v>
      </c>
      <c r="AL184" t="s">
        <v>117</v>
      </c>
      <c r="AM184" t="s">
        <v>117</v>
      </c>
      <c r="AN184" t="e">
        <f t="shared" si="114"/>
        <v>#VALUE!</v>
      </c>
      <c r="AO184">
        <f t="shared" si="54"/>
        <v>74764.828731758302</v>
      </c>
      <c r="AP184" s="8" t="s">
        <v>105</v>
      </c>
      <c r="AQ184">
        <v>149</v>
      </c>
      <c r="AR184">
        <v>743</v>
      </c>
      <c r="AS184" s="17">
        <v>435</v>
      </c>
      <c r="AT184">
        <v>147</v>
      </c>
      <c r="AU184">
        <v>700</v>
      </c>
      <c r="AV184">
        <v>280</v>
      </c>
      <c r="AW184" s="47" t="s">
        <v>8</v>
      </c>
      <c r="AX184">
        <f t="shared" si="104"/>
        <v>1</v>
      </c>
      <c r="AY184">
        <f t="shared" si="105"/>
        <v>21</v>
      </c>
      <c r="AZ184">
        <f t="shared" si="106"/>
        <v>77</v>
      </c>
      <c r="BA184" s="47" t="s">
        <v>45</v>
      </c>
      <c r="BB184">
        <f t="shared" si="115"/>
        <v>146</v>
      </c>
      <c r="BC184">
        <f t="shared" si="116"/>
        <v>679</v>
      </c>
      <c r="BD184" s="8">
        <f t="shared" si="117"/>
        <v>203</v>
      </c>
      <c r="BE184" t="s">
        <v>726</v>
      </c>
      <c r="BF184" t="s">
        <v>727</v>
      </c>
      <c r="BG184">
        <v>1</v>
      </c>
      <c r="BJ184" t="s">
        <v>734</v>
      </c>
    </row>
    <row r="185" spans="1:62" s="3" customFormat="1" x14ac:dyDescent="0.3">
      <c r="A185" s="15" t="s">
        <v>711</v>
      </c>
      <c r="B185" s="15" t="s">
        <v>717</v>
      </c>
      <c r="C185" s="15"/>
      <c r="D185" s="15"/>
      <c r="E185" s="3" t="s">
        <v>723</v>
      </c>
      <c r="F185" s="3" t="s">
        <v>457</v>
      </c>
      <c r="G185" s="3" t="s">
        <v>406</v>
      </c>
      <c r="H185" s="3" t="s">
        <v>636</v>
      </c>
      <c r="I185" s="41" t="s">
        <v>117</v>
      </c>
      <c r="J185" s="15" t="s">
        <v>117</v>
      </c>
      <c r="K185" s="15" t="s">
        <v>117</v>
      </c>
      <c r="L185" s="5">
        <v>0</v>
      </c>
      <c r="M185" s="3">
        <v>1</v>
      </c>
      <c r="N185" s="3" t="s">
        <v>450</v>
      </c>
      <c r="W185" s="15"/>
      <c r="X185" s="19" t="s">
        <v>735</v>
      </c>
      <c r="Y185" s="3">
        <v>1</v>
      </c>
      <c r="Z185" s="3">
        <v>5</v>
      </c>
      <c r="AA185" s="3">
        <v>1</v>
      </c>
      <c r="AB185" s="3">
        <v>1</v>
      </c>
      <c r="AC185" s="3">
        <f t="shared" si="102"/>
        <v>6</v>
      </c>
      <c r="AD185" s="3">
        <v>33</v>
      </c>
      <c r="AF185" s="3">
        <v>3</v>
      </c>
      <c r="AH185" s="3" t="s">
        <v>94</v>
      </c>
      <c r="AK185" s="23" t="s">
        <v>96</v>
      </c>
      <c r="AL185" s="3" t="s">
        <v>117</v>
      </c>
      <c r="AM185" s="3" t="s">
        <v>117</v>
      </c>
      <c r="AN185" s="3" t="e">
        <f t="shared" si="114"/>
        <v>#VALUE!</v>
      </c>
      <c r="AO185" s="3">
        <f t="shared" si="54"/>
        <v>74764.828731758302</v>
      </c>
      <c r="AP185" s="23" t="s">
        <v>105</v>
      </c>
      <c r="AQ185" s="3">
        <v>149</v>
      </c>
      <c r="AR185" s="3">
        <v>743</v>
      </c>
      <c r="AS185" s="19">
        <v>435</v>
      </c>
      <c r="AT185" s="3">
        <v>147</v>
      </c>
      <c r="AU185" s="3">
        <v>700</v>
      </c>
      <c r="AV185" s="3">
        <v>280</v>
      </c>
      <c r="AW185" s="48" t="s">
        <v>8</v>
      </c>
      <c r="AX185" s="3">
        <f t="shared" si="104"/>
        <v>1</v>
      </c>
      <c r="AY185" s="3">
        <f t="shared" si="105"/>
        <v>21</v>
      </c>
      <c r="AZ185" s="3">
        <f t="shared" si="106"/>
        <v>77</v>
      </c>
      <c r="BA185" s="48" t="s">
        <v>45</v>
      </c>
      <c r="BB185" s="3">
        <f t="shared" si="115"/>
        <v>146</v>
      </c>
      <c r="BC185" s="3">
        <f t="shared" si="116"/>
        <v>679</v>
      </c>
      <c r="BD185" s="23">
        <f t="shared" si="117"/>
        <v>203</v>
      </c>
      <c r="BE185" s="3" t="s">
        <v>726</v>
      </c>
      <c r="BF185" s="3" t="s">
        <v>727</v>
      </c>
      <c r="BG185" s="3">
        <v>1</v>
      </c>
      <c r="BJ185" s="3" t="s">
        <v>734</v>
      </c>
    </row>
    <row r="186" spans="1:62" x14ac:dyDescent="0.3">
      <c r="A186" s="10" t="s">
        <v>728</v>
      </c>
      <c r="B186" s="10" t="s">
        <v>712</v>
      </c>
      <c r="C186" s="10"/>
      <c r="D186" s="10"/>
      <c r="E186" t="s">
        <v>718</v>
      </c>
      <c r="F186" t="s">
        <v>457</v>
      </c>
      <c r="G186" t="s">
        <v>406</v>
      </c>
      <c r="H186" t="s">
        <v>409</v>
      </c>
      <c r="I186" s="40" t="s">
        <v>117</v>
      </c>
      <c r="J186" s="10" t="s">
        <v>117</v>
      </c>
      <c r="K186" s="10" t="s">
        <v>117</v>
      </c>
      <c r="L186" s="4">
        <v>1</v>
      </c>
      <c r="W186" s="10"/>
      <c r="X186" s="17" t="s">
        <v>735</v>
      </c>
      <c r="Y186">
        <v>1</v>
      </c>
      <c r="Z186">
        <v>5</v>
      </c>
      <c r="AA186">
        <v>1</v>
      </c>
      <c r="AB186">
        <v>1</v>
      </c>
      <c r="AC186">
        <f t="shared" ref="AC186:AC191" si="118">Z186+AA186</f>
        <v>6</v>
      </c>
      <c r="AD186">
        <v>7</v>
      </c>
      <c r="AF186">
        <v>3</v>
      </c>
      <c r="AH186" t="s">
        <v>94</v>
      </c>
      <c r="AK186" s="8" t="s">
        <v>96</v>
      </c>
      <c r="AL186" t="s">
        <v>117</v>
      </c>
      <c r="AM186" t="s">
        <v>117</v>
      </c>
      <c r="AN186" t="e">
        <f t="shared" si="114"/>
        <v>#VALUE!</v>
      </c>
      <c r="AO186">
        <f t="shared" si="54"/>
        <v>71823.084029435064</v>
      </c>
      <c r="AP186" s="8" t="s">
        <v>105</v>
      </c>
      <c r="AQ186">
        <v>149</v>
      </c>
      <c r="AR186">
        <v>743</v>
      </c>
      <c r="AS186" s="17">
        <v>435</v>
      </c>
      <c r="AT186">
        <v>120</v>
      </c>
      <c r="AU186">
        <v>720</v>
      </c>
      <c r="AV186">
        <v>320</v>
      </c>
      <c r="AW186" s="47" t="s">
        <v>45</v>
      </c>
      <c r="AX186">
        <f t="shared" ref="AX186:AX191" si="119" xml:space="preserve"> _xlfn.FLOOR.MATH((AQ186 - AT186) / 2)</f>
        <v>14</v>
      </c>
      <c r="AY186">
        <f t="shared" ref="AY186:AY191" si="120" xml:space="preserve"> _xlfn.FLOOR.MATH((AR186 - AU186) / 2)</f>
        <v>11</v>
      </c>
      <c r="AZ186">
        <f t="shared" ref="AZ186:AZ191" si="121" xml:space="preserve"> _xlfn.FLOOR.MATH((AS186 - AV186) / 2)</f>
        <v>57</v>
      </c>
      <c r="BA186" s="47" t="s">
        <v>45</v>
      </c>
      <c r="BB186">
        <f t="shared" si="115"/>
        <v>106</v>
      </c>
      <c r="BC186">
        <f t="shared" si="116"/>
        <v>709</v>
      </c>
      <c r="BD186" s="8">
        <f t="shared" si="117"/>
        <v>263</v>
      </c>
      <c r="BE186" t="s">
        <v>724</v>
      </c>
      <c r="BF186" t="s">
        <v>725</v>
      </c>
      <c r="BG186">
        <v>0</v>
      </c>
    </row>
    <row r="187" spans="1:62" x14ac:dyDescent="0.3">
      <c r="A187" s="10" t="s">
        <v>729</v>
      </c>
      <c r="B187" s="10" t="s">
        <v>714</v>
      </c>
      <c r="C187" s="10"/>
      <c r="D187" s="10"/>
      <c r="E187" t="s">
        <v>720</v>
      </c>
      <c r="F187" t="s">
        <v>457</v>
      </c>
      <c r="G187" t="s">
        <v>406</v>
      </c>
      <c r="H187" t="s">
        <v>409</v>
      </c>
      <c r="I187" s="40" t="s">
        <v>117</v>
      </c>
      <c r="J187" s="10" t="s">
        <v>117</v>
      </c>
      <c r="K187" s="10" t="s">
        <v>117</v>
      </c>
      <c r="L187" s="4">
        <v>1</v>
      </c>
      <c r="W187" s="10"/>
      <c r="X187" s="17" t="s">
        <v>735</v>
      </c>
      <c r="Y187">
        <v>1</v>
      </c>
      <c r="Z187">
        <v>5</v>
      </c>
      <c r="AA187">
        <v>1</v>
      </c>
      <c r="AB187">
        <v>1</v>
      </c>
      <c r="AC187">
        <f t="shared" si="118"/>
        <v>6</v>
      </c>
      <c r="AD187" t="s">
        <v>117</v>
      </c>
      <c r="AF187">
        <v>3</v>
      </c>
      <c r="AH187" t="s">
        <v>94</v>
      </c>
      <c r="AK187" s="8" t="s">
        <v>96</v>
      </c>
      <c r="AL187" t="s">
        <v>117</v>
      </c>
      <c r="AM187" t="s">
        <v>117</v>
      </c>
      <c r="AN187" t="e">
        <f t="shared" si="114"/>
        <v>#VALUE!</v>
      </c>
      <c r="AO187">
        <f t="shared" si="54"/>
        <v>71823.084029435064</v>
      </c>
      <c r="AP187" s="8" t="s">
        <v>105</v>
      </c>
      <c r="AQ187">
        <v>149</v>
      </c>
      <c r="AR187">
        <v>743</v>
      </c>
      <c r="AS187" s="17">
        <v>435</v>
      </c>
      <c r="AT187">
        <v>120</v>
      </c>
      <c r="AU187">
        <v>720</v>
      </c>
      <c r="AV187">
        <v>320</v>
      </c>
      <c r="AW187" s="47" t="s">
        <v>45</v>
      </c>
      <c r="AX187">
        <f t="shared" si="119"/>
        <v>14</v>
      </c>
      <c r="AY187">
        <f t="shared" si="120"/>
        <v>11</v>
      </c>
      <c r="AZ187">
        <f t="shared" si="121"/>
        <v>57</v>
      </c>
      <c r="BA187" s="47" t="s">
        <v>45</v>
      </c>
      <c r="BB187">
        <f t="shared" si="115"/>
        <v>106</v>
      </c>
      <c r="BC187">
        <f t="shared" si="116"/>
        <v>709</v>
      </c>
      <c r="BD187" s="8">
        <f t="shared" si="117"/>
        <v>263</v>
      </c>
      <c r="BE187" t="s">
        <v>726</v>
      </c>
      <c r="BF187" t="s">
        <v>727</v>
      </c>
      <c r="BG187">
        <v>0</v>
      </c>
    </row>
    <row r="188" spans="1:62" x14ac:dyDescent="0.3">
      <c r="A188" s="10" t="s">
        <v>730</v>
      </c>
      <c r="B188" s="10" t="s">
        <v>715</v>
      </c>
      <c r="C188" s="10"/>
      <c r="D188" s="10"/>
      <c r="E188" t="s">
        <v>721</v>
      </c>
      <c r="F188" t="s">
        <v>457</v>
      </c>
      <c r="G188" t="s">
        <v>406</v>
      </c>
      <c r="H188" t="s">
        <v>409</v>
      </c>
      <c r="I188" s="40" t="s">
        <v>117</v>
      </c>
      <c r="J188" s="10" t="s">
        <v>117</v>
      </c>
      <c r="K188" s="10" t="s">
        <v>117</v>
      </c>
      <c r="L188" s="4">
        <v>1</v>
      </c>
      <c r="W188" s="10"/>
      <c r="X188" s="17" t="s">
        <v>735</v>
      </c>
      <c r="Y188">
        <v>1</v>
      </c>
      <c r="Z188">
        <v>5</v>
      </c>
      <c r="AA188">
        <v>1</v>
      </c>
      <c r="AB188">
        <v>1</v>
      </c>
      <c r="AC188">
        <f t="shared" si="118"/>
        <v>6</v>
      </c>
      <c r="AD188" t="s">
        <v>117</v>
      </c>
      <c r="AF188">
        <v>3</v>
      </c>
      <c r="AH188" t="s">
        <v>94</v>
      </c>
      <c r="AK188" s="8" t="s">
        <v>96</v>
      </c>
      <c r="AL188" t="s">
        <v>117</v>
      </c>
      <c r="AM188" t="s">
        <v>117</v>
      </c>
      <c r="AN188" t="e">
        <f t="shared" ref="AN188:AN191" si="122">AL188+AM188</f>
        <v>#VALUE!</v>
      </c>
      <c r="AO188">
        <f t="shared" si="54"/>
        <v>71823.084029435064</v>
      </c>
      <c r="AP188" s="8" t="s">
        <v>105</v>
      </c>
      <c r="AQ188">
        <v>149</v>
      </c>
      <c r="AR188">
        <v>743</v>
      </c>
      <c r="AS188" s="17">
        <v>435</v>
      </c>
      <c r="AT188">
        <v>120</v>
      </c>
      <c r="AU188">
        <v>720</v>
      </c>
      <c r="AV188">
        <v>320</v>
      </c>
      <c r="AW188" s="47" t="s">
        <v>45</v>
      </c>
      <c r="AX188">
        <f t="shared" si="119"/>
        <v>14</v>
      </c>
      <c r="AY188">
        <f t="shared" si="120"/>
        <v>11</v>
      </c>
      <c r="AZ188">
        <f t="shared" si="121"/>
        <v>57</v>
      </c>
      <c r="BA188" s="47" t="s">
        <v>45</v>
      </c>
      <c r="BB188">
        <f t="shared" ref="BB188:BB191" si="123">AT188-AX188</f>
        <v>106</v>
      </c>
      <c r="BC188">
        <f t="shared" ref="BC188:BC191" si="124">AU188-AY188</f>
        <v>709</v>
      </c>
      <c r="BD188" s="8">
        <f t="shared" ref="BD188:BD191" si="125">AV188-AZ188</f>
        <v>263</v>
      </c>
      <c r="BE188" t="s">
        <v>726</v>
      </c>
      <c r="BF188" t="s">
        <v>727</v>
      </c>
      <c r="BG188">
        <v>0</v>
      </c>
    </row>
    <row r="189" spans="1:62" x14ac:dyDescent="0.3">
      <c r="A189" s="10" t="s">
        <v>731</v>
      </c>
      <c r="B189" s="10" t="s">
        <v>763</v>
      </c>
      <c r="C189" s="10"/>
      <c r="D189" s="10"/>
      <c r="E189" t="s">
        <v>719</v>
      </c>
      <c r="F189" t="s">
        <v>457</v>
      </c>
      <c r="G189" t="s">
        <v>406</v>
      </c>
      <c r="H189" t="s">
        <v>636</v>
      </c>
      <c r="I189" s="40" t="s">
        <v>117</v>
      </c>
      <c r="J189" s="10" t="s">
        <v>117</v>
      </c>
      <c r="K189" s="10" t="s">
        <v>117</v>
      </c>
      <c r="L189" s="4">
        <v>1</v>
      </c>
      <c r="W189" s="10"/>
      <c r="X189" s="17" t="s">
        <v>735</v>
      </c>
      <c r="Y189">
        <v>1</v>
      </c>
      <c r="Z189">
        <v>5</v>
      </c>
      <c r="AA189">
        <v>1</v>
      </c>
      <c r="AB189">
        <v>1</v>
      </c>
      <c r="AC189">
        <f t="shared" si="118"/>
        <v>6</v>
      </c>
      <c r="AD189" t="s">
        <v>117</v>
      </c>
      <c r="AF189">
        <v>3</v>
      </c>
      <c r="AH189" t="s">
        <v>94</v>
      </c>
      <c r="AK189" s="8" t="s">
        <v>96</v>
      </c>
      <c r="AL189" t="s">
        <v>117</v>
      </c>
      <c r="AM189" t="s">
        <v>117</v>
      </c>
      <c r="AN189" t="e">
        <f t="shared" si="122"/>
        <v>#VALUE!</v>
      </c>
      <c r="AO189">
        <f t="shared" si="54"/>
        <v>71823.084029435064</v>
      </c>
      <c r="AP189" s="8" t="s">
        <v>105</v>
      </c>
      <c r="AQ189">
        <v>149</v>
      </c>
      <c r="AR189">
        <v>743</v>
      </c>
      <c r="AS189" s="17">
        <v>435</v>
      </c>
      <c r="AT189">
        <v>120</v>
      </c>
      <c r="AU189">
        <v>720</v>
      </c>
      <c r="AV189">
        <v>320</v>
      </c>
      <c r="AW189" s="47" t="s">
        <v>45</v>
      </c>
      <c r="AX189">
        <f t="shared" si="119"/>
        <v>14</v>
      </c>
      <c r="AY189">
        <f t="shared" si="120"/>
        <v>11</v>
      </c>
      <c r="AZ189">
        <f t="shared" si="121"/>
        <v>57</v>
      </c>
      <c r="BA189" s="47" t="s">
        <v>45</v>
      </c>
      <c r="BB189">
        <f t="shared" si="123"/>
        <v>106</v>
      </c>
      <c r="BC189">
        <f t="shared" si="124"/>
        <v>709</v>
      </c>
      <c r="BD189" s="8">
        <f t="shared" si="125"/>
        <v>263</v>
      </c>
      <c r="BE189" t="s">
        <v>726</v>
      </c>
      <c r="BF189" t="s">
        <v>727</v>
      </c>
      <c r="BG189">
        <v>0</v>
      </c>
    </row>
    <row r="190" spans="1:62" x14ac:dyDescent="0.3">
      <c r="A190" s="10" t="s">
        <v>732</v>
      </c>
      <c r="B190" s="10" t="s">
        <v>764</v>
      </c>
      <c r="C190" s="10"/>
      <c r="D190" s="10"/>
      <c r="E190" t="s">
        <v>722</v>
      </c>
      <c r="F190" t="s">
        <v>457</v>
      </c>
      <c r="G190" t="s">
        <v>406</v>
      </c>
      <c r="H190" t="s">
        <v>636</v>
      </c>
      <c r="I190" s="40" t="s">
        <v>117</v>
      </c>
      <c r="J190" s="10" t="s">
        <v>117</v>
      </c>
      <c r="K190" s="10" t="s">
        <v>117</v>
      </c>
      <c r="L190" s="4">
        <v>1</v>
      </c>
      <c r="W190" s="10"/>
      <c r="X190" s="17" t="s">
        <v>735</v>
      </c>
      <c r="Y190">
        <v>1</v>
      </c>
      <c r="Z190">
        <v>5</v>
      </c>
      <c r="AA190">
        <v>1</v>
      </c>
      <c r="AB190">
        <v>1</v>
      </c>
      <c r="AC190">
        <f t="shared" si="118"/>
        <v>6</v>
      </c>
      <c r="AD190" t="s">
        <v>117</v>
      </c>
      <c r="AF190">
        <v>3</v>
      </c>
      <c r="AH190" t="s">
        <v>94</v>
      </c>
      <c r="AK190" s="8" t="s">
        <v>96</v>
      </c>
      <c r="AL190" t="s">
        <v>117</v>
      </c>
      <c r="AM190" t="s">
        <v>117</v>
      </c>
      <c r="AN190" t="e">
        <f t="shared" si="122"/>
        <v>#VALUE!</v>
      </c>
      <c r="AO190">
        <f t="shared" si="54"/>
        <v>71823.084029435064</v>
      </c>
      <c r="AP190" s="8" t="s">
        <v>105</v>
      </c>
      <c r="AQ190">
        <v>149</v>
      </c>
      <c r="AR190">
        <v>743</v>
      </c>
      <c r="AS190" s="17">
        <v>435</v>
      </c>
      <c r="AT190">
        <v>120</v>
      </c>
      <c r="AU190">
        <v>720</v>
      </c>
      <c r="AV190">
        <v>320</v>
      </c>
      <c r="AW190" s="47" t="s">
        <v>45</v>
      </c>
      <c r="AX190">
        <f t="shared" si="119"/>
        <v>14</v>
      </c>
      <c r="AY190">
        <f t="shared" si="120"/>
        <v>11</v>
      </c>
      <c r="AZ190">
        <f t="shared" si="121"/>
        <v>57</v>
      </c>
      <c r="BA190" s="47" t="s">
        <v>45</v>
      </c>
      <c r="BB190">
        <f t="shared" si="123"/>
        <v>106</v>
      </c>
      <c r="BC190">
        <f t="shared" si="124"/>
        <v>709</v>
      </c>
      <c r="BD190" s="8">
        <f t="shared" si="125"/>
        <v>263</v>
      </c>
      <c r="BE190" t="s">
        <v>726</v>
      </c>
      <c r="BF190" t="s">
        <v>727</v>
      </c>
      <c r="BG190">
        <v>0</v>
      </c>
    </row>
    <row r="191" spans="1:62" x14ac:dyDescent="0.3">
      <c r="A191" s="10" t="s">
        <v>733</v>
      </c>
      <c r="B191" s="10" t="s">
        <v>765</v>
      </c>
      <c r="C191" s="10"/>
      <c r="D191" s="10"/>
      <c r="E191" t="s">
        <v>723</v>
      </c>
      <c r="F191" t="s">
        <v>457</v>
      </c>
      <c r="G191" t="s">
        <v>406</v>
      </c>
      <c r="H191" t="s">
        <v>636</v>
      </c>
      <c r="I191" s="40" t="s">
        <v>117</v>
      </c>
      <c r="J191" s="10" t="s">
        <v>117</v>
      </c>
      <c r="K191" s="10" t="s">
        <v>117</v>
      </c>
      <c r="L191" s="4">
        <v>1</v>
      </c>
      <c r="W191" s="10"/>
      <c r="X191" s="17" t="s">
        <v>735</v>
      </c>
      <c r="Y191">
        <v>1</v>
      </c>
      <c r="Z191">
        <v>5</v>
      </c>
      <c r="AA191">
        <v>1</v>
      </c>
      <c r="AB191">
        <v>1</v>
      </c>
      <c r="AC191">
        <f t="shared" si="118"/>
        <v>6</v>
      </c>
      <c r="AD191" t="s">
        <v>117</v>
      </c>
      <c r="AF191">
        <v>3</v>
      </c>
      <c r="AH191" t="s">
        <v>94</v>
      </c>
      <c r="AK191" s="8" t="s">
        <v>96</v>
      </c>
      <c r="AL191" t="s">
        <v>117</v>
      </c>
      <c r="AM191" t="s">
        <v>117</v>
      </c>
      <c r="AN191" t="e">
        <f t="shared" si="122"/>
        <v>#VALUE!</v>
      </c>
      <c r="AO191">
        <f t="shared" si="54"/>
        <v>71823.084029435064</v>
      </c>
      <c r="AP191" s="8" t="s">
        <v>105</v>
      </c>
      <c r="AQ191">
        <v>149</v>
      </c>
      <c r="AR191">
        <v>743</v>
      </c>
      <c r="AS191" s="17">
        <v>435</v>
      </c>
      <c r="AT191">
        <v>120</v>
      </c>
      <c r="AU191">
        <v>720</v>
      </c>
      <c r="AV191">
        <v>320</v>
      </c>
      <c r="AW191" s="47" t="s">
        <v>45</v>
      </c>
      <c r="AX191">
        <f t="shared" si="119"/>
        <v>14</v>
      </c>
      <c r="AY191">
        <f t="shared" si="120"/>
        <v>11</v>
      </c>
      <c r="AZ191">
        <f t="shared" si="121"/>
        <v>57</v>
      </c>
      <c r="BA191" s="47" t="s">
        <v>45</v>
      </c>
      <c r="BB191">
        <f t="shared" si="123"/>
        <v>106</v>
      </c>
      <c r="BC191">
        <f t="shared" si="124"/>
        <v>709</v>
      </c>
      <c r="BD191" s="8">
        <f t="shared" si="125"/>
        <v>263</v>
      </c>
      <c r="BE191" t="s">
        <v>726</v>
      </c>
      <c r="BF191" t="s">
        <v>727</v>
      </c>
      <c r="BG191">
        <v>0</v>
      </c>
    </row>
    <row r="192" spans="1:62" x14ac:dyDescent="0.3">
      <c r="A192" s="10" t="s">
        <v>736</v>
      </c>
      <c r="B192" s="10" t="s">
        <v>748</v>
      </c>
      <c r="C192" s="10"/>
      <c r="D192" s="10"/>
      <c r="E192" t="s">
        <v>718</v>
      </c>
      <c r="F192" t="s">
        <v>477</v>
      </c>
      <c r="G192" t="s">
        <v>406</v>
      </c>
      <c r="H192" t="s">
        <v>409</v>
      </c>
      <c r="I192" s="40" t="s">
        <v>117</v>
      </c>
      <c r="J192" s="10" t="s">
        <v>117</v>
      </c>
      <c r="K192" s="10" t="s">
        <v>117</v>
      </c>
      <c r="L192" s="4">
        <v>1</v>
      </c>
      <c r="W192" s="10"/>
      <c r="X192" s="17" t="s">
        <v>117</v>
      </c>
      <c r="Y192" t="s">
        <v>117</v>
      </c>
      <c r="Z192" t="s">
        <v>117</v>
      </c>
      <c r="AA192" t="s">
        <v>117</v>
      </c>
      <c r="AB192" t="s">
        <v>117</v>
      </c>
      <c r="AC192" t="s">
        <v>117</v>
      </c>
      <c r="AD192" t="s">
        <v>117</v>
      </c>
      <c r="AF192">
        <v>3</v>
      </c>
      <c r="AH192" t="s">
        <v>117</v>
      </c>
      <c r="AK192" s="8" t="s">
        <v>117</v>
      </c>
      <c r="AL192" t="s">
        <v>117</v>
      </c>
      <c r="AM192" t="s">
        <v>117</v>
      </c>
      <c r="AN192" t="e">
        <f t="shared" ref="AN192" si="126">AL192+AM192</f>
        <v>#VALUE!</v>
      </c>
      <c r="AO192" t="e">
        <f t="shared" si="54"/>
        <v>#VALUE!</v>
      </c>
      <c r="AP192" s="8" t="s">
        <v>105</v>
      </c>
      <c r="AQ192">
        <v>149</v>
      </c>
      <c r="AR192">
        <v>743</v>
      </c>
      <c r="AS192" s="17">
        <v>435</v>
      </c>
      <c r="AT192">
        <v>120</v>
      </c>
      <c r="AU192">
        <v>720</v>
      </c>
      <c r="AV192">
        <v>320</v>
      </c>
      <c r="AW192" s="47" t="s">
        <v>8</v>
      </c>
      <c r="AX192">
        <f t="shared" ref="AX192:AX206" si="127" xml:space="preserve"> _xlfn.FLOOR.MATH((AQ192 - AT192) / 2)</f>
        <v>14</v>
      </c>
      <c r="AY192">
        <f t="shared" ref="AY192:AY206" si="128" xml:space="preserve"> _xlfn.FLOOR.MATH((AR192 - AU192) / 2)</f>
        <v>11</v>
      </c>
      <c r="AZ192">
        <f t="shared" ref="AZ192:AZ206" si="129" xml:space="preserve"> _xlfn.FLOOR.MATH((AS192 - AV192) / 2)</f>
        <v>57</v>
      </c>
      <c r="BA192" s="47" t="s">
        <v>8</v>
      </c>
      <c r="BB192">
        <f t="shared" ref="BB192" si="130">AT192-AX192</f>
        <v>106</v>
      </c>
      <c r="BC192">
        <f t="shared" ref="BC192" si="131">AU192-AY192</f>
        <v>709</v>
      </c>
      <c r="BD192" s="8">
        <f t="shared" ref="BD192" si="132">AV192-AZ192</f>
        <v>263</v>
      </c>
      <c r="BE192" t="s">
        <v>619</v>
      </c>
      <c r="BF192" t="s">
        <v>620</v>
      </c>
      <c r="BG192">
        <v>0</v>
      </c>
    </row>
    <row r="193" spans="1:59" x14ac:dyDescent="0.3">
      <c r="A193" s="10" t="s">
        <v>737</v>
      </c>
      <c r="B193" s="10" t="s">
        <v>749</v>
      </c>
      <c r="C193" s="10"/>
      <c r="D193" s="10"/>
      <c r="E193" t="s">
        <v>718</v>
      </c>
      <c r="F193" t="s">
        <v>477</v>
      </c>
      <c r="G193" t="s">
        <v>406</v>
      </c>
      <c r="H193" t="s">
        <v>409</v>
      </c>
      <c r="I193" s="40" t="s">
        <v>117</v>
      </c>
      <c r="J193" s="10" t="s">
        <v>117</v>
      </c>
      <c r="K193" s="10" t="s">
        <v>117</v>
      </c>
      <c r="L193" s="4">
        <v>1</v>
      </c>
      <c r="W193" s="10"/>
      <c r="X193" s="17" t="s">
        <v>117</v>
      </c>
      <c r="Y193" t="s">
        <v>117</v>
      </c>
      <c r="Z193" t="s">
        <v>117</v>
      </c>
      <c r="AA193" t="s">
        <v>117</v>
      </c>
      <c r="AB193" t="s">
        <v>117</v>
      </c>
      <c r="AC193" t="s">
        <v>117</v>
      </c>
      <c r="AD193" t="s">
        <v>117</v>
      </c>
      <c r="AF193">
        <v>3</v>
      </c>
      <c r="AH193" t="s">
        <v>117</v>
      </c>
      <c r="AK193" s="8" t="s">
        <v>117</v>
      </c>
      <c r="AL193" t="s">
        <v>117</v>
      </c>
      <c r="AM193" t="s">
        <v>117</v>
      </c>
      <c r="AN193" t="e">
        <f t="shared" ref="AN193:AN198" si="133">AL193+AM193</f>
        <v>#VALUE!</v>
      </c>
      <c r="AO193" t="e">
        <f t="shared" si="54"/>
        <v>#VALUE!</v>
      </c>
      <c r="AP193" s="8" t="s">
        <v>105</v>
      </c>
      <c r="AQ193">
        <v>149</v>
      </c>
      <c r="AR193">
        <v>743</v>
      </c>
      <c r="AS193" s="17">
        <v>435</v>
      </c>
      <c r="AT193">
        <v>120</v>
      </c>
      <c r="AU193">
        <v>720</v>
      </c>
      <c r="AV193">
        <v>320</v>
      </c>
      <c r="AW193" s="47" t="s">
        <v>8</v>
      </c>
      <c r="AX193">
        <f t="shared" si="127"/>
        <v>14</v>
      </c>
      <c r="AY193">
        <f t="shared" si="128"/>
        <v>11</v>
      </c>
      <c r="AZ193">
        <f t="shared" si="129"/>
        <v>57</v>
      </c>
      <c r="BA193" s="47" t="s">
        <v>8</v>
      </c>
      <c r="BB193">
        <f t="shared" ref="BB193:BB198" si="134">AT193-AX193</f>
        <v>106</v>
      </c>
      <c r="BC193">
        <f t="shared" ref="BC193:BC198" si="135">AU193-AY193</f>
        <v>709</v>
      </c>
      <c r="BD193" s="8">
        <f t="shared" ref="BD193:BD198" si="136">AV193-AZ193</f>
        <v>263</v>
      </c>
      <c r="BE193" t="s">
        <v>619</v>
      </c>
      <c r="BF193" t="s">
        <v>620</v>
      </c>
      <c r="BG193">
        <v>0</v>
      </c>
    </row>
    <row r="194" spans="1:59" x14ac:dyDescent="0.3">
      <c r="A194" s="10" t="s">
        <v>738</v>
      </c>
      <c r="B194" s="10" t="s">
        <v>750</v>
      </c>
      <c r="C194" s="10"/>
      <c r="D194" s="10"/>
      <c r="E194" t="s">
        <v>720</v>
      </c>
      <c r="F194" t="s">
        <v>477</v>
      </c>
      <c r="G194" t="s">
        <v>406</v>
      </c>
      <c r="H194" t="s">
        <v>409</v>
      </c>
      <c r="I194" s="40" t="s">
        <v>117</v>
      </c>
      <c r="J194" s="10" t="s">
        <v>117</v>
      </c>
      <c r="K194" s="10" t="s">
        <v>117</v>
      </c>
      <c r="L194" s="4">
        <v>1</v>
      </c>
      <c r="W194" s="10"/>
      <c r="X194" s="17" t="s">
        <v>117</v>
      </c>
      <c r="Y194" t="s">
        <v>117</v>
      </c>
      <c r="Z194" t="s">
        <v>117</v>
      </c>
      <c r="AA194" t="s">
        <v>117</v>
      </c>
      <c r="AB194" t="s">
        <v>117</v>
      </c>
      <c r="AC194" t="s">
        <v>117</v>
      </c>
      <c r="AD194" t="s">
        <v>117</v>
      </c>
      <c r="AF194">
        <v>3</v>
      </c>
      <c r="AH194" t="s">
        <v>117</v>
      </c>
      <c r="AK194" s="8" t="s">
        <v>117</v>
      </c>
      <c r="AL194" t="s">
        <v>117</v>
      </c>
      <c r="AM194" t="s">
        <v>117</v>
      </c>
      <c r="AN194" t="e">
        <f t="shared" si="133"/>
        <v>#VALUE!</v>
      </c>
      <c r="AO194" t="e">
        <f t="shared" si="54"/>
        <v>#VALUE!</v>
      </c>
      <c r="AP194" s="8" t="s">
        <v>105</v>
      </c>
      <c r="AQ194">
        <v>149</v>
      </c>
      <c r="AR194">
        <v>743</v>
      </c>
      <c r="AS194" s="17">
        <v>435</v>
      </c>
      <c r="AT194">
        <v>120</v>
      </c>
      <c r="AU194">
        <v>720</v>
      </c>
      <c r="AV194">
        <v>320</v>
      </c>
      <c r="AW194" s="47" t="s">
        <v>8</v>
      </c>
      <c r="AX194">
        <f t="shared" si="127"/>
        <v>14</v>
      </c>
      <c r="AY194">
        <f t="shared" si="128"/>
        <v>11</v>
      </c>
      <c r="AZ194">
        <f t="shared" si="129"/>
        <v>57</v>
      </c>
      <c r="BA194" s="47" t="s">
        <v>8</v>
      </c>
      <c r="BB194">
        <f t="shared" si="134"/>
        <v>106</v>
      </c>
      <c r="BC194">
        <f t="shared" si="135"/>
        <v>709</v>
      </c>
      <c r="BD194" s="8">
        <f t="shared" si="136"/>
        <v>263</v>
      </c>
      <c r="BE194" t="s">
        <v>619</v>
      </c>
      <c r="BF194" t="s">
        <v>620</v>
      </c>
      <c r="BG194">
        <v>0</v>
      </c>
    </row>
    <row r="195" spans="1:59" x14ac:dyDescent="0.3">
      <c r="A195" s="10" t="s">
        <v>739</v>
      </c>
      <c r="B195" s="10" t="s">
        <v>754</v>
      </c>
      <c r="C195" s="10"/>
      <c r="D195" s="10"/>
      <c r="E195" t="s">
        <v>720</v>
      </c>
      <c r="F195" t="s">
        <v>477</v>
      </c>
      <c r="G195" t="s">
        <v>406</v>
      </c>
      <c r="H195" t="s">
        <v>409</v>
      </c>
      <c r="I195" s="40" t="s">
        <v>117</v>
      </c>
      <c r="J195" s="10" t="s">
        <v>117</v>
      </c>
      <c r="K195" s="10" t="s">
        <v>117</v>
      </c>
      <c r="L195" s="4">
        <v>1</v>
      </c>
      <c r="W195" s="10"/>
      <c r="X195" s="17" t="s">
        <v>117</v>
      </c>
      <c r="Y195" t="s">
        <v>117</v>
      </c>
      <c r="Z195" t="s">
        <v>117</v>
      </c>
      <c r="AA195" t="s">
        <v>117</v>
      </c>
      <c r="AB195" t="s">
        <v>117</v>
      </c>
      <c r="AC195" t="s">
        <v>117</v>
      </c>
      <c r="AD195" t="s">
        <v>117</v>
      </c>
      <c r="AF195">
        <v>3</v>
      </c>
      <c r="AH195" t="s">
        <v>117</v>
      </c>
      <c r="AK195" s="8" t="s">
        <v>117</v>
      </c>
      <c r="AL195" t="s">
        <v>117</v>
      </c>
      <c r="AM195" t="s">
        <v>117</v>
      </c>
      <c r="AN195" t="e">
        <f t="shared" si="133"/>
        <v>#VALUE!</v>
      </c>
      <c r="AO195" t="e">
        <f t="shared" si="54"/>
        <v>#VALUE!</v>
      </c>
      <c r="AP195" s="8" t="s">
        <v>105</v>
      </c>
      <c r="AQ195">
        <v>149</v>
      </c>
      <c r="AR195">
        <v>743</v>
      </c>
      <c r="AS195" s="17">
        <v>435</v>
      </c>
      <c r="AT195">
        <v>120</v>
      </c>
      <c r="AU195">
        <v>720</v>
      </c>
      <c r="AV195">
        <v>320</v>
      </c>
      <c r="AW195" s="47" t="s">
        <v>8</v>
      </c>
      <c r="AX195">
        <f t="shared" si="127"/>
        <v>14</v>
      </c>
      <c r="AY195">
        <f t="shared" si="128"/>
        <v>11</v>
      </c>
      <c r="AZ195">
        <f t="shared" si="129"/>
        <v>57</v>
      </c>
      <c r="BA195" s="47" t="s">
        <v>8</v>
      </c>
      <c r="BB195">
        <f t="shared" si="134"/>
        <v>106</v>
      </c>
      <c r="BC195">
        <f t="shared" si="135"/>
        <v>709</v>
      </c>
      <c r="BD195" s="8">
        <f t="shared" si="136"/>
        <v>263</v>
      </c>
      <c r="BE195" t="s">
        <v>619</v>
      </c>
      <c r="BF195" t="s">
        <v>620</v>
      </c>
      <c r="BG195">
        <v>0</v>
      </c>
    </row>
    <row r="196" spans="1:59" x14ac:dyDescent="0.3">
      <c r="A196" s="10" t="s">
        <v>740</v>
      </c>
      <c r="B196" s="10" t="s">
        <v>751</v>
      </c>
      <c r="C196" s="10"/>
      <c r="D196" s="10"/>
      <c r="E196" t="s">
        <v>721</v>
      </c>
      <c r="F196" t="s">
        <v>477</v>
      </c>
      <c r="G196" t="s">
        <v>406</v>
      </c>
      <c r="H196" t="s">
        <v>409</v>
      </c>
      <c r="I196" s="40" t="s">
        <v>117</v>
      </c>
      <c r="J196" s="10" t="s">
        <v>117</v>
      </c>
      <c r="K196" s="10" t="s">
        <v>117</v>
      </c>
      <c r="L196" s="4">
        <v>1</v>
      </c>
      <c r="W196" s="10"/>
      <c r="X196" s="17" t="s">
        <v>117</v>
      </c>
      <c r="Y196" t="s">
        <v>117</v>
      </c>
      <c r="Z196" t="s">
        <v>117</v>
      </c>
      <c r="AA196" t="s">
        <v>117</v>
      </c>
      <c r="AB196" t="s">
        <v>117</v>
      </c>
      <c r="AC196" t="s">
        <v>117</v>
      </c>
      <c r="AD196" t="s">
        <v>117</v>
      </c>
      <c r="AF196">
        <v>3</v>
      </c>
      <c r="AH196" t="s">
        <v>117</v>
      </c>
      <c r="AK196" s="8" t="s">
        <v>117</v>
      </c>
      <c r="AL196" t="s">
        <v>117</v>
      </c>
      <c r="AM196" t="s">
        <v>117</v>
      </c>
      <c r="AN196" t="e">
        <f t="shared" si="133"/>
        <v>#VALUE!</v>
      </c>
      <c r="AO196" t="e">
        <f t="shared" si="54"/>
        <v>#VALUE!</v>
      </c>
      <c r="AP196" s="8" t="s">
        <v>105</v>
      </c>
      <c r="AQ196">
        <v>149</v>
      </c>
      <c r="AR196">
        <v>743</v>
      </c>
      <c r="AS196" s="17">
        <v>435</v>
      </c>
      <c r="AT196">
        <v>120</v>
      </c>
      <c r="AU196">
        <v>720</v>
      </c>
      <c r="AV196">
        <v>320</v>
      </c>
      <c r="AW196" s="47" t="s">
        <v>8</v>
      </c>
      <c r="AX196">
        <f t="shared" si="127"/>
        <v>14</v>
      </c>
      <c r="AY196">
        <f t="shared" si="128"/>
        <v>11</v>
      </c>
      <c r="AZ196">
        <f t="shared" si="129"/>
        <v>57</v>
      </c>
      <c r="BA196" s="47" t="s">
        <v>8</v>
      </c>
      <c r="BB196">
        <f t="shared" si="134"/>
        <v>106</v>
      </c>
      <c r="BC196">
        <f t="shared" si="135"/>
        <v>709</v>
      </c>
      <c r="BD196" s="8">
        <f t="shared" si="136"/>
        <v>263</v>
      </c>
      <c r="BE196" t="s">
        <v>619</v>
      </c>
      <c r="BF196" t="s">
        <v>620</v>
      </c>
      <c r="BG196">
        <v>0</v>
      </c>
    </row>
    <row r="197" spans="1:59" x14ac:dyDescent="0.3">
      <c r="A197" s="10" t="s">
        <v>741</v>
      </c>
      <c r="B197" s="10" t="s">
        <v>752</v>
      </c>
      <c r="C197" s="10"/>
      <c r="D197" s="10"/>
      <c r="E197" t="s">
        <v>721</v>
      </c>
      <c r="F197" t="s">
        <v>477</v>
      </c>
      <c r="G197" t="s">
        <v>406</v>
      </c>
      <c r="H197" t="s">
        <v>409</v>
      </c>
      <c r="I197" s="40" t="s">
        <v>117</v>
      </c>
      <c r="J197" s="10" t="s">
        <v>117</v>
      </c>
      <c r="K197" s="10" t="s">
        <v>117</v>
      </c>
      <c r="L197" s="4">
        <v>1</v>
      </c>
      <c r="W197" s="10"/>
      <c r="X197" s="17" t="s">
        <v>117</v>
      </c>
      <c r="Y197" t="s">
        <v>117</v>
      </c>
      <c r="Z197" t="s">
        <v>117</v>
      </c>
      <c r="AA197" t="s">
        <v>117</v>
      </c>
      <c r="AB197" t="s">
        <v>117</v>
      </c>
      <c r="AC197" t="s">
        <v>117</v>
      </c>
      <c r="AD197" t="s">
        <v>117</v>
      </c>
      <c r="AF197">
        <v>3</v>
      </c>
      <c r="AH197" t="s">
        <v>117</v>
      </c>
      <c r="AK197" s="8" t="s">
        <v>117</v>
      </c>
      <c r="AL197" t="s">
        <v>117</v>
      </c>
      <c r="AM197" t="s">
        <v>117</v>
      </c>
      <c r="AN197" t="e">
        <f t="shared" si="133"/>
        <v>#VALUE!</v>
      </c>
      <c r="AO197" t="e">
        <f t="shared" si="54"/>
        <v>#VALUE!</v>
      </c>
      <c r="AP197" s="8" t="s">
        <v>105</v>
      </c>
      <c r="AQ197">
        <v>149</v>
      </c>
      <c r="AR197">
        <v>743</v>
      </c>
      <c r="AS197" s="17">
        <v>435</v>
      </c>
      <c r="AT197">
        <v>120</v>
      </c>
      <c r="AU197">
        <v>720</v>
      </c>
      <c r="AV197">
        <v>320</v>
      </c>
      <c r="AW197" s="47" t="s">
        <v>8</v>
      </c>
      <c r="AX197">
        <f t="shared" si="127"/>
        <v>14</v>
      </c>
      <c r="AY197">
        <f t="shared" si="128"/>
        <v>11</v>
      </c>
      <c r="AZ197">
        <f t="shared" si="129"/>
        <v>57</v>
      </c>
      <c r="BA197" s="47" t="s">
        <v>8</v>
      </c>
      <c r="BB197">
        <f t="shared" si="134"/>
        <v>106</v>
      </c>
      <c r="BC197">
        <f t="shared" si="135"/>
        <v>709</v>
      </c>
      <c r="BD197" s="8">
        <f t="shared" si="136"/>
        <v>263</v>
      </c>
      <c r="BE197" t="s">
        <v>619</v>
      </c>
      <c r="BF197" t="s">
        <v>620</v>
      </c>
      <c r="BG197">
        <v>0</v>
      </c>
    </row>
    <row r="198" spans="1:59" x14ac:dyDescent="0.3">
      <c r="A198" s="10" t="s">
        <v>742</v>
      </c>
      <c r="B198" s="10" t="s">
        <v>753</v>
      </c>
      <c r="C198" s="10"/>
      <c r="D198" s="10"/>
      <c r="E198" t="s">
        <v>719</v>
      </c>
      <c r="F198" t="s">
        <v>477</v>
      </c>
      <c r="G198" t="s">
        <v>406</v>
      </c>
      <c r="H198" t="s">
        <v>636</v>
      </c>
      <c r="I198" s="40" t="s">
        <v>117</v>
      </c>
      <c r="J198" s="10" t="s">
        <v>117</v>
      </c>
      <c r="K198" s="10" t="s">
        <v>117</v>
      </c>
      <c r="L198" s="4">
        <v>1</v>
      </c>
      <c r="W198" s="10"/>
      <c r="X198" s="17" t="s">
        <v>117</v>
      </c>
      <c r="Y198" t="s">
        <v>117</v>
      </c>
      <c r="Z198" t="s">
        <v>117</v>
      </c>
      <c r="AA198" t="s">
        <v>117</v>
      </c>
      <c r="AB198" t="s">
        <v>117</v>
      </c>
      <c r="AC198" t="s">
        <v>117</v>
      </c>
      <c r="AD198" t="s">
        <v>117</v>
      </c>
      <c r="AF198">
        <v>3</v>
      </c>
      <c r="AH198" t="s">
        <v>117</v>
      </c>
      <c r="AK198" s="8" t="s">
        <v>117</v>
      </c>
      <c r="AL198" t="s">
        <v>117</v>
      </c>
      <c r="AM198" t="s">
        <v>117</v>
      </c>
      <c r="AN198" t="e">
        <f t="shared" si="133"/>
        <v>#VALUE!</v>
      </c>
      <c r="AO198" t="e">
        <f t="shared" si="54"/>
        <v>#VALUE!</v>
      </c>
      <c r="AP198" s="8" t="s">
        <v>105</v>
      </c>
      <c r="AQ198">
        <v>149</v>
      </c>
      <c r="AR198">
        <v>743</v>
      </c>
      <c r="AS198" s="17">
        <v>435</v>
      </c>
      <c r="AT198">
        <v>120</v>
      </c>
      <c r="AU198">
        <v>720</v>
      </c>
      <c r="AV198">
        <v>320</v>
      </c>
      <c r="AW198" s="47" t="s">
        <v>8</v>
      </c>
      <c r="AX198">
        <f t="shared" si="127"/>
        <v>14</v>
      </c>
      <c r="AY198">
        <f t="shared" si="128"/>
        <v>11</v>
      </c>
      <c r="AZ198">
        <f t="shared" si="129"/>
        <v>57</v>
      </c>
      <c r="BA198" s="47" t="s">
        <v>8</v>
      </c>
      <c r="BB198">
        <f t="shared" si="134"/>
        <v>106</v>
      </c>
      <c r="BC198">
        <f t="shared" si="135"/>
        <v>709</v>
      </c>
      <c r="BD198" s="8">
        <f t="shared" si="136"/>
        <v>263</v>
      </c>
      <c r="BE198" t="s">
        <v>619</v>
      </c>
      <c r="BF198" t="s">
        <v>620</v>
      </c>
      <c r="BG198">
        <v>0</v>
      </c>
    </row>
    <row r="199" spans="1:59" x14ac:dyDescent="0.3">
      <c r="A199" s="10" t="s">
        <v>743</v>
      </c>
      <c r="B199" s="10" t="s">
        <v>756</v>
      </c>
      <c r="C199" s="10"/>
      <c r="D199" s="10"/>
      <c r="E199" t="s">
        <v>719</v>
      </c>
      <c r="F199" t="s">
        <v>477</v>
      </c>
      <c r="G199" t="s">
        <v>406</v>
      </c>
      <c r="H199" t="s">
        <v>636</v>
      </c>
      <c r="I199" s="40" t="s">
        <v>117</v>
      </c>
      <c r="J199" s="10" t="s">
        <v>117</v>
      </c>
      <c r="K199" s="10" t="s">
        <v>117</v>
      </c>
      <c r="L199" s="4">
        <v>1</v>
      </c>
      <c r="W199" s="10"/>
      <c r="X199" s="17" t="s">
        <v>117</v>
      </c>
      <c r="Y199" t="s">
        <v>117</v>
      </c>
      <c r="Z199" t="s">
        <v>117</v>
      </c>
      <c r="AA199" t="s">
        <v>117</v>
      </c>
      <c r="AB199" t="s">
        <v>117</v>
      </c>
      <c r="AC199" t="s">
        <v>117</v>
      </c>
      <c r="AD199" t="s">
        <v>117</v>
      </c>
      <c r="AF199">
        <v>3</v>
      </c>
      <c r="AH199" t="s">
        <v>117</v>
      </c>
      <c r="AK199" s="8" t="s">
        <v>117</v>
      </c>
      <c r="AL199" t="s">
        <v>117</v>
      </c>
      <c r="AM199" t="s">
        <v>117</v>
      </c>
      <c r="AN199" t="e">
        <f t="shared" ref="AN199:AN207" si="137">AL199+AM199</f>
        <v>#VALUE!</v>
      </c>
      <c r="AO199" t="e">
        <f t="shared" si="54"/>
        <v>#VALUE!</v>
      </c>
      <c r="AP199" s="8" t="s">
        <v>105</v>
      </c>
      <c r="AQ199">
        <v>149</v>
      </c>
      <c r="AR199">
        <v>743</v>
      </c>
      <c r="AS199" s="17">
        <v>435</v>
      </c>
      <c r="AT199">
        <v>120</v>
      </c>
      <c r="AU199">
        <v>720</v>
      </c>
      <c r="AV199">
        <v>320</v>
      </c>
      <c r="AW199" s="47" t="s">
        <v>8</v>
      </c>
      <c r="AX199">
        <f t="shared" si="127"/>
        <v>14</v>
      </c>
      <c r="AY199">
        <f t="shared" si="128"/>
        <v>11</v>
      </c>
      <c r="AZ199">
        <f t="shared" si="129"/>
        <v>57</v>
      </c>
      <c r="BA199" s="47" t="s">
        <v>8</v>
      </c>
      <c r="BB199">
        <f t="shared" ref="BB199:BB207" si="138">AT199-AX199</f>
        <v>106</v>
      </c>
      <c r="BC199">
        <f t="shared" ref="BC199:BC207" si="139">AU199-AY199</f>
        <v>709</v>
      </c>
      <c r="BD199" s="8">
        <f t="shared" ref="BD199:BD207" si="140">AV199-AZ199</f>
        <v>263</v>
      </c>
      <c r="BE199" t="s">
        <v>619</v>
      </c>
      <c r="BF199" t="s">
        <v>620</v>
      </c>
      <c r="BG199">
        <v>0</v>
      </c>
    </row>
    <row r="200" spans="1:59" x14ac:dyDescent="0.3">
      <c r="A200" s="10" t="s">
        <v>744</v>
      </c>
      <c r="B200" s="10" t="s">
        <v>755</v>
      </c>
      <c r="C200" s="10"/>
      <c r="D200" s="10"/>
      <c r="E200" t="s">
        <v>722</v>
      </c>
      <c r="F200" t="s">
        <v>477</v>
      </c>
      <c r="G200" t="s">
        <v>406</v>
      </c>
      <c r="H200" t="s">
        <v>636</v>
      </c>
      <c r="I200" s="40" t="s">
        <v>117</v>
      </c>
      <c r="J200" s="10" t="s">
        <v>117</v>
      </c>
      <c r="K200" s="10" t="s">
        <v>117</v>
      </c>
      <c r="L200" s="4">
        <v>1</v>
      </c>
      <c r="W200" s="10"/>
      <c r="X200" s="17" t="s">
        <v>117</v>
      </c>
      <c r="Y200" t="s">
        <v>117</v>
      </c>
      <c r="Z200" t="s">
        <v>117</v>
      </c>
      <c r="AA200" t="s">
        <v>117</v>
      </c>
      <c r="AB200" t="s">
        <v>117</v>
      </c>
      <c r="AC200" t="s">
        <v>117</v>
      </c>
      <c r="AD200" t="s">
        <v>117</v>
      </c>
      <c r="AF200">
        <v>3</v>
      </c>
      <c r="AH200" t="s">
        <v>117</v>
      </c>
      <c r="AK200" s="8" t="s">
        <v>117</v>
      </c>
      <c r="AL200" t="s">
        <v>117</v>
      </c>
      <c r="AM200" t="s">
        <v>117</v>
      </c>
      <c r="AN200" t="e">
        <f t="shared" si="137"/>
        <v>#VALUE!</v>
      </c>
      <c r="AO200" t="e">
        <f t="shared" si="54"/>
        <v>#VALUE!</v>
      </c>
      <c r="AP200" s="8" t="s">
        <v>105</v>
      </c>
      <c r="AQ200">
        <v>149</v>
      </c>
      <c r="AR200">
        <v>743</v>
      </c>
      <c r="AS200" s="17">
        <v>435</v>
      </c>
      <c r="AT200">
        <v>120</v>
      </c>
      <c r="AU200">
        <v>720</v>
      </c>
      <c r="AV200">
        <v>320</v>
      </c>
      <c r="AW200" s="47" t="s">
        <v>8</v>
      </c>
      <c r="AX200">
        <f t="shared" si="127"/>
        <v>14</v>
      </c>
      <c r="AY200">
        <f t="shared" si="128"/>
        <v>11</v>
      </c>
      <c r="AZ200">
        <f t="shared" si="129"/>
        <v>57</v>
      </c>
      <c r="BA200" s="47" t="s">
        <v>8</v>
      </c>
      <c r="BB200">
        <f t="shared" si="138"/>
        <v>106</v>
      </c>
      <c r="BC200">
        <f t="shared" si="139"/>
        <v>709</v>
      </c>
      <c r="BD200" s="8">
        <f t="shared" si="140"/>
        <v>263</v>
      </c>
      <c r="BE200" t="s">
        <v>619</v>
      </c>
      <c r="BF200" t="s">
        <v>620</v>
      </c>
      <c r="BG200">
        <v>0</v>
      </c>
    </row>
    <row r="201" spans="1:59" x14ac:dyDescent="0.3">
      <c r="A201" s="10" t="s">
        <v>745</v>
      </c>
      <c r="B201" s="10" t="s">
        <v>757</v>
      </c>
      <c r="C201" s="10"/>
      <c r="D201" s="10"/>
      <c r="E201" t="s">
        <v>722</v>
      </c>
      <c r="F201" t="s">
        <v>477</v>
      </c>
      <c r="G201" t="s">
        <v>406</v>
      </c>
      <c r="H201" t="s">
        <v>636</v>
      </c>
      <c r="I201" s="40" t="s">
        <v>117</v>
      </c>
      <c r="J201" s="10" t="s">
        <v>117</v>
      </c>
      <c r="K201" s="10" t="s">
        <v>117</v>
      </c>
      <c r="L201" s="4">
        <v>1</v>
      </c>
      <c r="W201" s="10"/>
      <c r="X201" s="17" t="s">
        <v>117</v>
      </c>
      <c r="Y201" t="s">
        <v>117</v>
      </c>
      <c r="Z201" t="s">
        <v>117</v>
      </c>
      <c r="AA201" t="s">
        <v>117</v>
      </c>
      <c r="AB201" t="s">
        <v>117</v>
      </c>
      <c r="AC201" t="s">
        <v>117</v>
      </c>
      <c r="AD201" t="s">
        <v>117</v>
      </c>
      <c r="AF201">
        <v>3</v>
      </c>
      <c r="AH201" t="s">
        <v>117</v>
      </c>
      <c r="AK201" s="8" t="s">
        <v>117</v>
      </c>
      <c r="AL201" t="s">
        <v>117</v>
      </c>
      <c r="AM201" t="s">
        <v>117</v>
      </c>
      <c r="AN201" t="e">
        <f t="shared" si="137"/>
        <v>#VALUE!</v>
      </c>
      <c r="AO201" t="e">
        <f t="shared" si="54"/>
        <v>#VALUE!</v>
      </c>
      <c r="AP201" s="8" t="s">
        <v>105</v>
      </c>
      <c r="AQ201">
        <v>149</v>
      </c>
      <c r="AR201">
        <v>743</v>
      </c>
      <c r="AS201" s="17">
        <v>435</v>
      </c>
      <c r="AT201">
        <v>120</v>
      </c>
      <c r="AU201">
        <v>720</v>
      </c>
      <c r="AV201">
        <v>320</v>
      </c>
      <c r="AW201" s="47" t="s">
        <v>8</v>
      </c>
      <c r="AX201">
        <f t="shared" si="127"/>
        <v>14</v>
      </c>
      <c r="AY201">
        <f t="shared" si="128"/>
        <v>11</v>
      </c>
      <c r="AZ201">
        <f t="shared" si="129"/>
        <v>57</v>
      </c>
      <c r="BA201" s="47" t="s">
        <v>8</v>
      </c>
      <c r="BB201">
        <f t="shared" si="138"/>
        <v>106</v>
      </c>
      <c r="BC201">
        <f t="shared" si="139"/>
        <v>709</v>
      </c>
      <c r="BD201" s="8">
        <f t="shared" si="140"/>
        <v>263</v>
      </c>
      <c r="BE201" t="s">
        <v>619</v>
      </c>
      <c r="BF201" t="s">
        <v>620</v>
      </c>
      <c r="BG201">
        <v>0</v>
      </c>
    </row>
    <row r="202" spans="1:59" x14ac:dyDescent="0.3">
      <c r="A202" s="10" t="s">
        <v>746</v>
      </c>
      <c r="B202" s="10" t="s">
        <v>758</v>
      </c>
      <c r="C202" s="10"/>
      <c r="D202" s="10"/>
      <c r="E202" t="s">
        <v>723</v>
      </c>
      <c r="F202" t="s">
        <v>477</v>
      </c>
      <c r="G202" t="s">
        <v>406</v>
      </c>
      <c r="H202" t="s">
        <v>636</v>
      </c>
      <c r="I202" s="40" t="s">
        <v>117</v>
      </c>
      <c r="J202" s="10" t="s">
        <v>117</v>
      </c>
      <c r="K202" s="10" t="s">
        <v>117</v>
      </c>
      <c r="L202" s="4">
        <v>1</v>
      </c>
      <c r="W202" s="10"/>
      <c r="X202" s="17" t="s">
        <v>117</v>
      </c>
      <c r="Y202" t="s">
        <v>117</v>
      </c>
      <c r="Z202" t="s">
        <v>117</v>
      </c>
      <c r="AA202" t="s">
        <v>117</v>
      </c>
      <c r="AB202" t="s">
        <v>117</v>
      </c>
      <c r="AC202" t="s">
        <v>117</v>
      </c>
      <c r="AD202" t="s">
        <v>117</v>
      </c>
      <c r="AF202">
        <v>3</v>
      </c>
      <c r="AH202" t="s">
        <v>117</v>
      </c>
      <c r="AK202" s="8" t="s">
        <v>117</v>
      </c>
      <c r="AL202" t="s">
        <v>117</v>
      </c>
      <c r="AM202" t="s">
        <v>117</v>
      </c>
      <c r="AN202" t="e">
        <f t="shared" si="137"/>
        <v>#VALUE!</v>
      </c>
      <c r="AO202" t="e">
        <f t="shared" si="54"/>
        <v>#VALUE!</v>
      </c>
      <c r="AP202" s="8" t="s">
        <v>105</v>
      </c>
      <c r="AQ202">
        <v>149</v>
      </c>
      <c r="AR202">
        <v>743</v>
      </c>
      <c r="AS202" s="17">
        <v>435</v>
      </c>
      <c r="AT202">
        <v>120</v>
      </c>
      <c r="AU202">
        <v>720</v>
      </c>
      <c r="AV202">
        <v>320</v>
      </c>
      <c r="AW202" s="47" t="s">
        <v>8</v>
      </c>
      <c r="AX202">
        <f t="shared" si="127"/>
        <v>14</v>
      </c>
      <c r="AY202">
        <f t="shared" si="128"/>
        <v>11</v>
      </c>
      <c r="AZ202">
        <f t="shared" si="129"/>
        <v>57</v>
      </c>
      <c r="BA202" s="47" t="s">
        <v>8</v>
      </c>
      <c r="BB202">
        <f t="shared" si="138"/>
        <v>106</v>
      </c>
      <c r="BC202">
        <f t="shared" si="139"/>
        <v>709</v>
      </c>
      <c r="BD202" s="8">
        <f t="shared" si="140"/>
        <v>263</v>
      </c>
      <c r="BE202" t="s">
        <v>619</v>
      </c>
      <c r="BF202" t="s">
        <v>620</v>
      </c>
      <c r="BG202">
        <v>0</v>
      </c>
    </row>
    <row r="203" spans="1:59" x14ac:dyDescent="0.3">
      <c r="A203" s="10" t="s">
        <v>747</v>
      </c>
      <c r="B203" s="10" t="s">
        <v>759</v>
      </c>
      <c r="C203" s="10"/>
      <c r="D203" s="10"/>
      <c r="E203" t="s">
        <v>723</v>
      </c>
      <c r="F203" t="s">
        <v>477</v>
      </c>
      <c r="G203" t="s">
        <v>406</v>
      </c>
      <c r="H203" t="s">
        <v>636</v>
      </c>
      <c r="I203" s="40" t="s">
        <v>117</v>
      </c>
      <c r="J203" s="10" t="s">
        <v>117</v>
      </c>
      <c r="K203" s="10" t="s">
        <v>117</v>
      </c>
      <c r="L203" s="4">
        <v>1</v>
      </c>
      <c r="W203" s="10"/>
      <c r="X203" s="17" t="s">
        <v>117</v>
      </c>
      <c r="Y203" t="s">
        <v>117</v>
      </c>
      <c r="Z203" t="s">
        <v>117</v>
      </c>
      <c r="AA203" t="s">
        <v>117</v>
      </c>
      <c r="AB203" t="s">
        <v>117</v>
      </c>
      <c r="AC203" t="s">
        <v>117</v>
      </c>
      <c r="AD203" t="s">
        <v>117</v>
      </c>
      <c r="AF203">
        <v>3</v>
      </c>
      <c r="AH203" t="s">
        <v>117</v>
      </c>
      <c r="AK203" s="8" t="s">
        <v>117</v>
      </c>
      <c r="AL203" t="s">
        <v>117</v>
      </c>
      <c r="AM203" t="s">
        <v>117</v>
      </c>
      <c r="AN203" t="e">
        <f t="shared" si="137"/>
        <v>#VALUE!</v>
      </c>
      <c r="AO203" t="e">
        <f t="shared" si="54"/>
        <v>#VALUE!</v>
      </c>
      <c r="AP203" s="8" t="s">
        <v>105</v>
      </c>
      <c r="AQ203">
        <v>149</v>
      </c>
      <c r="AR203">
        <v>743</v>
      </c>
      <c r="AS203" s="17">
        <v>435</v>
      </c>
      <c r="AT203">
        <v>120</v>
      </c>
      <c r="AU203">
        <v>720</v>
      </c>
      <c r="AV203">
        <v>320</v>
      </c>
      <c r="AW203" s="47" t="s">
        <v>8</v>
      </c>
      <c r="AX203">
        <f t="shared" si="127"/>
        <v>14</v>
      </c>
      <c r="AY203">
        <f t="shared" si="128"/>
        <v>11</v>
      </c>
      <c r="AZ203">
        <f t="shared" si="129"/>
        <v>57</v>
      </c>
      <c r="BA203" s="47" t="s">
        <v>8</v>
      </c>
      <c r="BB203">
        <f t="shared" si="138"/>
        <v>106</v>
      </c>
      <c r="BC203">
        <f t="shared" si="139"/>
        <v>709</v>
      </c>
      <c r="BD203" s="8">
        <f t="shared" si="140"/>
        <v>263</v>
      </c>
      <c r="BE203" t="s">
        <v>619</v>
      </c>
      <c r="BF203" t="s">
        <v>620</v>
      </c>
      <c r="BG203">
        <v>0</v>
      </c>
    </row>
    <row r="204" spans="1:59" x14ac:dyDescent="0.3">
      <c r="A204" s="10" t="s">
        <v>760</v>
      </c>
      <c r="B204" s="10" t="s">
        <v>780</v>
      </c>
      <c r="C204" s="10"/>
      <c r="D204" s="10"/>
      <c r="E204" t="s">
        <v>766</v>
      </c>
      <c r="F204" t="s">
        <v>457</v>
      </c>
      <c r="G204" t="s">
        <v>406</v>
      </c>
      <c r="H204" t="s">
        <v>636</v>
      </c>
      <c r="I204" s="40" t="s">
        <v>783</v>
      </c>
      <c r="J204" s="10" t="s">
        <v>117</v>
      </c>
      <c r="K204" s="10" t="s">
        <v>117</v>
      </c>
      <c r="L204" s="4">
        <v>1</v>
      </c>
      <c r="W204" s="10"/>
      <c r="X204" s="17" t="s">
        <v>769</v>
      </c>
      <c r="Y204">
        <v>7</v>
      </c>
      <c r="Z204">
        <v>5</v>
      </c>
      <c r="AA204">
        <v>1</v>
      </c>
      <c r="AB204">
        <v>1</v>
      </c>
      <c r="AC204">
        <f t="shared" ref="AC204:AC206" si="141">Z204+AA204</f>
        <v>6</v>
      </c>
      <c r="AD204">
        <v>7</v>
      </c>
      <c r="AE204">
        <f>AC204</f>
        <v>6</v>
      </c>
      <c r="AF204">
        <v>3</v>
      </c>
      <c r="AH204" t="s">
        <v>94</v>
      </c>
      <c r="AK204" s="8" t="s">
        <v>96</v>
      </c>
      <c r="AL204" t="s">
        <v>117</v>
      </c>
      <c r="AM204" t="s">
        <v>117</v>
      </c>
      <c r="AN204" t="e">
        <f t="shared" si="137"/>
        <v>#VALUE!</v>
      </c>
      <c r="AO204">
        <f t="shared" si="54"/>
        <v>71823.084029435064</v>
      </c>
      <c r="AP204" s="8" t="s">
        <v>105</v>
      </c>
      <c r="AQ204">
        <v>149</v>
      </c>
      <c r="AR204">
        <v>743</v>
      </c>
      <c r="AS204" s="17">
        <v>435</v>
      </c>
      <c r="AT204">
        <v>120</v>
      </c>
      <c r="AU204">
        <v>720</v>
      </c>
      <c r="AV204">
        <v>320</v>
      </c>
      <c r="AW204" s="47" t="s">
        <v>45</v>
      </c>
      <c r="AX204">
        <f t="shared" si="127"/>
        <v>14</v>
      </c>
      <c r="AY204">
        <f t="shared" si="128"/>
        <v>11</v>
      </c>
      <c r="AZ204">
        <f t="shared" si="129"/>
        <v>57</v>
      </c>
      <c r="BA204" s="47" t="s">
        <v>45</v>
      </c>
      <c r="BB204">
        <f t="shared" si="138"/>
        <v>106</v>
      </c>
      <c r="BC204">
        <f t="shared" si="139"/>
        <v>709</v>
      </c>
      <c r="BD204" s="8">
        <f t="shared" si="140"/>
        <v>263</v>
      </c>
      <c r="BE204" t="s">
        <v>770</v>
      </c>
      <c r="BF204" t="s">
        <v>771</v>
      </c>
      <c r="BG204">
        <v>0</v>
      </c>
    </row>
    <row r="205" spans="1:59" x14ac:dyDescent="0.3">
      <c r="A205" s="10" t="s">
        <v>761</v>
      </c>
      <c r="B205" s="10" t="s">
        <v>781</v>
      </c>
      <c r="C205" s="10"/>
      <c r="D205" s="10"/>
      <c r="E205" t="s">
        <v>767</v>
      </c>
      <c r="F205" t="s">
        <v>457</v>
      </c>
      <c r="G205" t="s">
        <v>406</v>
      </c>
      <c r="H205" t="s">
        <v>636</v>
      </c>
      <c r="I205" s="40" t="s">
        <v>783</v>
      </c>
      <c r="J205" s="10" t="s">
        <v>117</v>
      </c>
      <c r="K205" s="10" t="s">
        <v>117</v>
      </c>
      <c r="L205" s="4">
        <v>1</v>
      </c>
      <c r="W205" s="10"/>
      <c r="X205" s="17" t="s">
        <v>769</v>
      </c>
      <c r="Y205">
        <v>7</v>
      </c>
      <c r="Z205">
        <v>5</v>
      </c>
      <c r="AA205">
        <v>1</v>
      </c>
      <c r="AB205">
        <v>1</v>
      </c>
      <c r="AC205">
        <f t="shared" si="141"/>
        <v>6</v>
      </c>
      <c r="AD205" t="s">
        <v>117</v>
      </c>
      <c r="AE205">
        <f>AC205</f>
        <v>6</v>
      </c>
      <c r="AF205">
        <v>3</v>
      </c>
      <c r="AH205" t="s">
        <v>94</v>
      </c>
      <c r="AK205" s="8" t="s">
        <v>96</v>
      </c>
      <c r="AL205" t="s">
        <v>117</v>
      </c>
      <c r="AM205" t="s">
        <v>117</v>
      </c>
      <c r="AN205" t="e">
        <f t="shared" si="137"/>
        <v>#VALUE!</v>
      </c>
      <c r="AO205">
        <f t="shared" si="54"/>
        <v>71823.084029435064</v>
      </c>
      <c r="AP205" s="8" t="s">
        <v>105</v>
      </c>
      <c r="AQ205">
        <v>149</v>
      </c>
      <c r="AR205">
        <v>743</v>
      </c>
      <c r="AS205" s="17">
        <v>435</v>
      </c>
      <c r="AT205">
        <v>120</v>
      </c>
      <c r="AU205">
        <v>720</v>
      </c>
      <c r="AV205">
        <v>320</v>
      </c>
      <c r="AW205" s="47" t="s">
        <v>45</v>
      </c>
      <c r="AX205">
        <f t="shared" si="127"/>
        <v>14</v>
      </c>
      <c r="AY205">
        <f t="shared" si="128"/>
        <v>11</v>
      </c>
      <c r="AZ205">
        <f t="shared" si="129"/>
        <v>57</v>
      </c>
      <c r="BA205" s="47" t="s">
        <v>45</v>
      </c>
      <c r="BB205">
        <f t="shared" si="138"/>
        <v>106</v>
      </c>
      <c r="BC205">
        <f t="shared" si="139"/>
        <v>709</v>
      </c>
      <c r="BD205" s="8">
        <f t="shared" si="140"/>
        <v>263</v>
      </c>
      <c r="BE205" t="s">
        <v>772</v>
      </c>
      <c r="BF205" t="s">
        <v>773</v>
      </c>
      <c r="BG205">
        <v>0</v>
      </c>
    </row>
    <row r="206" spans="1:59" x14ac:dyDescent="0.3">
      <c r="A206" s="10" t="s">
        <v>762</v>
      </c>
      <c r="B206" s="10" t="s">
        <v>782</v>
      </c>
      <c r="C206" s="10"/>
      <c r="D206" s="10"/>
      <c r="E206" t="s">
        <v>768</v>
      </c>
      <c r="F206" t="s">
        <v>457</v>
      </c>
      <c r="G206" t="s">
        <v>406</v>
      </c>
      <c r="H206" t="s">
        <v>636</v>
      </c>
      <c r="I206" s="40" t="s">
        <v>783</v>
      </c>
      <c r="J206" s="10" t="s">
        <v>117</v>
      </c>
      <c r="K206" s="10" t="s">
        <v>117</v>
      </c>
      <c r="L206" s="4">
        <v>1</v>
      </c>
      <c r="W206" s="10"/>
      <c r="X206" s="17" t="s">
        <v>769</v>
      </c>
      <c r="Y206">
        <v>7</v>
      </c>
      <c r="Z206">
        <v>5</v>
      </c>
      <c r="AA206">
        <v>1</v>
      </c>
      <c r="AB206">
        <v>1</v>
      </c>
      <c r="AC206">
        <f t="shared" si="141"/>
        <v>6</v>
      </c>
      <c r="AD206" t="s">
        <v>117</v>
      </c>
      <c r="AE206">
        <f>AC206</f>
        <v>6</v>
      </c>
      <c r="AF206">
        <v>3</v>
      </c>
      <c r="AH206" t="s">
        <v>94</v>
      </c>
      <c r="AK206" s="8" t="s">
        <v>96</v>
      </c>
      <c r="AL206" t="s">
        <v>117</v>
      </c>
      <c r="AM206" t="s">
        <v>117</v>
      </c>
      <c r="AN206" t="e">
        <f t="shared" si="137"/>
        <v>#VALUE!</v>
      </c>
      <c r="AO206">
        <f t="shared" si="54"/>
        <v>71823.084029435064</v>
      </c>
      <c r="AP206" s="8" t="s">
        <v>105</v>
      </c>
      <c r="AQ206">
        <v>149</v>
      </c>
      <c r="AR206">
        <v>743</v>
      </c>
      <c r="AS206" s="17">
        <v>435</v>
      </c>
      <c r="AT206">
        <v>120</v>
      </c>
      <c r="AU206">
        <v>720</v>
      </c>
      <c r="AV206">
        <v>320</v>
      </c>
      <c r="AW206" s="47" t="s">
        <v>45</v>
      </c>
      <c r="AX206">
        <f t="shared" si="127"/>
        <v>14</v>
      </c>
      <c r="AY206">
        <f t="shared" si="128"/>
        <v>11</v>
      </c>
      <c r="AZ206">
        <f t="shared" si="129"/>
        <v>57</v>
      </c>
      <c r="BA206" s="47" t="s">
        <v>45</v>
      </c>
      <c r="BB206">
        <f t="shared" si="138"/>
        <v>106</v>
      </c>
      <c r="BC206">
        <f t="shared" si="139"/>
        <v>709</v>
      </c>
      <c r="BD206" s="8">
        <f t="shared" si="140"/>
        <v>263</v>
      </c>
      <c r="BE206" t="s">
        <v>772</v>
      </c>
      <c r="BF206" t="s">
        <v>773</v>
      </c>
      <c r="BG206">
        <v>0</v>
      </c>
    </row>
    <row r="207" spans="1:59" x14ac:dyDescent="0.3">
      <c r="A207" s="10" t="s">
        <v>774</v>
      </c>
      <c r="B207" s="10" t="s">
        <v>784</v>
      </c>
      <c r="C207" s="10"/>
      <c r="D207" s="10"/>
      <c r="E207" t="s">
        <v>766</v>
      </c>
      <c r="F207" t="s">
        <v>477</v>
      </c>
      <c r="G207" t="s">
        <v>406</v>
      </c>
      <c r="H207" t="s">
        <v>636</v>
      </c>
      <c r="I207" s="40" t="s">
        <v>790</v>
      </c>
      <c r="J207" s="10" t="s">
        <v>117</v>
      </c>
      <c r="K207" s="10" t="s">
        <v>117</v>
      </c>
      <c r="L207" s="4">
        <v>1</v>
      </c>
      <c r="W207" s="10"/>
      <c r="X207" s="17" t="s">
        <v>769</v>
      </c>
      <c r="Y207" t="s">
        <v>117</v>
      </c>
      <c r="Z207" t="s">
        <v>117</v>
      </c>
      <c r="AA207" t="s">
        <v>117</v>
      </c>
      <c r="AB207" t="s">
        <v>117</v>
      </c>
      <c r="AC207" t="s">
        <v>117</v>
      </c>
      <c r="AD207" t="s">
        <v>117</v>
      </c>
      <c r="AF207">
        <v>3</v>
      </c>
      <c r="AH207" t="s">
        <v>117</v>
      </c>
      <c r="AK207" s="8" t="s">
        <v>117</v>
      </c>
      <c r="AL207" t="s">
        <v>117</v>
      </c>
      <c r="AM207" t="s">
        <v>117</v>
      </c>
      <c r="AN207" t="e">
        <f t="shared" si="137"/>
        <v>#VALUE!</v>
      </c>
      <c r="AO207" t="e">
        <f t="shared" si="54"/>
        <v>#VALUE!</v>
      </c>
      <c r="AP207" s="8" t="s">
        <v>105</v>
      </c>
      <c r="AQ207">
        <v>149</v>
      </c>
      <c r="AR207">
        <v>743</v>
      </c>
      <c r="AS207" s="17">
        <v>435</v>
      </c>
      <c r="AT207">
        <v>120</v>
      </c>
      <c r="AU207">
        <v>720</v>
      </c>
      <c r="AV207">
        <v>320</v>
      </c>
      <c r="AW207" s="47" t="s">
        <v>8</v>
      </c>
      <c r="AX207">
        <f t="shared" ref="AX207:AX212" si="142" xml:space="preserve"> _xlfn.FLOOR.MATH((AQ207 - AT207) / 2)</f>
        <v>14</v>
      </c>
      <c r="AY207">
        <f t="shared" ref="AY207:AY212" si="143" xml:space="preserve"> _xlfn.FLOOR.MATH((AR207 - AU207) / 2)</f>
        <v>11</v>
      </c>
      <c r="AZ207">
        <f t="shared" ref="AZ207:AZ212" si="144" xml:space="preserve"> _xlfn.FLOOR.MATH((AS207 - AV207) / 2)</f>
        <v>57</v>
      </c>
      <c r="BA207" s="47" t="s">
        <v>8</v>
      </c>
      <c r="BB207">
        <f t="shared" si="138"/>
        <v>106</v>
      </c>
      <c r="BC207">
        <f t="shared" si="139"/>
        <v>709</v>
      </c>
      <c r="BD207" s="8">
        <f t="shared" si="140"/>
        <v>263</v>
      </c>
      <c r="BE207" t="s">
        <v>619</v>
      </c>
      <c r="BF207" t="s">
        <v>620</v>
      </c>
      <c r="BG207">
        <v>0</v>
      </c>
    </row>
    <row r="208" spans="1:59" x14ac:dyDescent="0.3">
      <c r="A208" s="10" t="s">
        <v>775</v>
      </c>
      <c r="B208" s="10" t="s">
        <v>785</v>
      </c>
      <c r="C208" s="10"/>
      <c r="D208" s="10"/>
      <c r="E208" t="s">
        <v>766</v>
      </c>
      <c r="F208" t="s">
        <v>477</v>
      </c>
      <c r="G208" t="s">
        <v>406</v>
      </c>
      <c r="H208" t="s">
        <v>636</v>
      </c>
      <c r="I208" s="40" t="s">
        <v>790</v>
      </c>
      <c r="J208" s="10" t="s">
        <v>117</v>
      </c>
      <c r="K208" s="10" t="s">
        <v>117</v>
      </c>
      <c r="L208" s="4">
        <v>1</v>
      </c>
      <c r="W208" s="10"/>
      <c r="X208" s="17" t="s">
        <v>769</v>
      </c>
      <c r="Y208" t="s">
        <v>117</v>
      </c>
      <c r="Z208" t="s">
        <v>117</v>
      </c>
      <c r="AA208" t="s">
        <v>117</v>
      </c>
      <c r="AB208" t="s">
        <v>117</v>
      </c>
      <c r="AC208" t="s">
        <v>117</v>
      </c>
      <c r="AD208" t="s">
        <v>117</v>
      </c>
      <c r="AF208">
        <v>3</v>
      </c>
      <c r="AH208" t="s">
        <v>117</v>
      </c>
      <c r="AK208" s="8" t="s">
        <v>117</v>
      </c>
      <c r="AL208" t="s">
        <v>117</v>
      </c>
      <c r="AM208" t="s">
        <v>117</v>
      </c>
      <c r="AN208" t="e">
        <f t="shared" ref="AN208:AN213" si="145">AL208+AM208</f>
        <v>#VALUE!</v>
      </c>
      <c r="AO208" t="e">
        <f t="shared" si="54"/>
        <v>#VALUE!</v>
      </c>
      <c r="AP208" s="8" t="s">
        <v>105</v>
      </c>
      <c r="AQ208">
        <v>149</v>
      </c>
      <c r="AR208">
        <v>743</v>
      </c>
      <c r="AS208" s="17">
        <v>435</v>
      </c>
      <c r="AT208">
        <v>120</v>
      </c>
      <c r="AU208">
        <v>720</v>
      </c>
      <c r="AV208">
        <v>320</v>
      </c>
      <c r="AW208" s="47" t="s">
        <v>8</v>
      </c>
      <c r="AX208">
        <f t="shared" si="142"/>
        <v>14</v>
      </c>
      <c r="AY208">
        <f t="shared" si="143"/>
        <v>11</v>
      </c>
      <c r="AZ208">
        <f t="shared" si="144"/>
        <v>57</v>
      </c>
      <c r="BA208" s="47" t="s">
        <v>8</v>
      </c>
      <c r="BB208">
        <f t="shared" ref="BB208:BB213" si="146">AT208-AX208</f>
        <v>106</v>
      </c>
      <c r="BC208">
        <f t="shared" ref="BC208:BC213" si="147">AU208-AY208</f>
        <v>709</v>
      </c>
      <c r="BD208" s="8">
        <f t="shared" ref="BD208:BD213" si="148">AV208-AZ208</f>
        <v>263</v>
      </c>
      <c r="BE208" t="s">
        <v>619</v>
      </c>
      <c r="BF208" t="s">
        <v>620</v>
      </c>
      <c r="BG208">
        <v>0</v>
      </c>
    </row>
    <row r="209" spans="1:61" x14ac:dyDescent="0.3">
      <c r="A209" s="10" t="s">
        <v>776</v>
      </c>
      <c r="B209" s="10" t="s">
        <v>786</v>
      </c>
      <c r="C209" s="10"/>
      <c r="D209" s="10"/>
      <c r="E209" t="s">
        <v>767</v>
      </c>
      <c r="F209" t="s">
        <v>477</v>
      </c>
      <c r="G209" t="s">
        <v>406</v>
      </c>
      <c r="H209" t="s">
        <v>636</v>
      </c>
      <c r="I209" s="40" t="s">
        <v>790</v>
      </c>
      <c r="J209" s="10" t="s">
        <v>117</v>
      </c>
      <c r="K209" s="10" t="s">
        <v>117</v>
      </c>
      <c r="L209" s="4">
        <v>1</v>
      </c>
      <c r="W209" s="10"/>
      <c r="X209" s="17" t="s">
        <v>769</v>
      </c>
      <c r="Y209" t="s">
        <v>117</v>
      </c>
      <c r="Z209" t="s">
        <v>117</v>
      </c>
      <c r="AA209" t="s">
        <v>117</v>
      </c>
      <c r="AB209" t="s">
        <v>117</v>
      </c>
      <c r="AC209" t="s">
        <v>117</v>
      </c>
      <c r="AD209" t="s">
        <v>117</v>
      </c>
      <c r="AF209">
        <v>3</v>
      </c>
      <c r="AH209" t="s">
        <v>117</v>
      </c>
      <c r="AK209" s="8" t="s">
        <v>117</v>
      </c>
      <c r="AL209" t="s">
        <v>117</v>
      </c>
      <c r="AM209" t="s">
        <v>117</v>
      </c>
      <c r="AN209" t="e">
        <f t="shared" si="145"/>
        <v>#VALUE!</v>
      </c>
      <c r="AO209" t="e">
        <f t="shared" si="54"/>
        <v>#VALUE!</v>
      </c>
      <c r="AP209" s="8" t="s">
        <v>105</v>
      </c>
      <c r="AQ209">
        <v>149</v>
      </c>
      <c r="AR209">
        <v>743</v>
      </c>
      <c r="AS209" s="17">
        <v>435</v>
      </c>
      <c r="AT209">
        <v>120</v>
      </c>
      <c r="AU209">
        <v>720</v>
      </c>
      <c r="AV209">
        <v>320</v>
      </c>
      <c r="AW209" s="47" t="s">
        <v>8</v>
      </c>
      <c r="AX209">
        <f t="shared" si="142"/>
        <v>14</v>
      </c>
      <c r="AY209">
        <f t="shared" si="143"/>
        <v>11</v>
      </c>
      <c r="AZ209">
        <f t="shared" si="144"/>
        <v>57</v>
      </c>
      <c r="BA209" s="47" t="s">
        <v>8</v>
      </c>
      <c r="BB209">
        <f t="shared" si="146"/>
        <v>106</v>
      </c>
      <c r="BC209">
        <f t="shared" si="147"/>
        <v>709</v>
      </c>
      <c r="BD209" s="8">
        <f t="shared" si="148"/>
        <v>263</v>
      </c>
      <c r="BE209" t="s">
        <v>619</v>
      </c>
      <c r="BF209" t="s">
        <v>620</v>
      </c>
      <c r="BG209">
        <v>0</v>
      </c>
    </row>
    <row r="210" spans="1:61" x14ac:dyDescent="0.3">
      <c r="A210" s="10" t="s">
        <v>777</v>
      </c>
      <c r="B210" s="10" t="s">
        <v>787</v>
      </c>
      <c r="C210" s="10"/>
      <c r="D210" s="10"/>
      <c r="E210" t="s">
        <v>767</v>
      </c>
      <c r="F210" t="s">
        <v>477</v>
      </c>
      <c r="G210" t="s">
        <v>406</v>
      </c>
      <c r="H210" t="s">
        <v>636</v>
      </c>
      <c r="I210" s="40" t="s">
        <v>790</v>
      </c>
      <c r="J210" s="10" t="s">
        <v>117</v>
      </c>
      <c r="K210" s="10" t="s">
        <v>117</v>
      </c>
      <c r="L210" s="4">
        <v>1</v>
      </c>
      <c r="W210" s="10"/>
      <c r="X210" s="17" t="s">
        <v>769</v>
      </c>
      <c r="Y210" t="s">
        <v>117</v>
      </c>
      <c r="Z210" t="s">
        <v>117</v>
      </c>
      <c r="AA210" t="s">
        <v>117</v>
      </c>
      <c r="AB210" t="s">
        <v>117</v>
      </c>
      <c r="AC210" t="s">
        <v>117</v>
      </c>
      <c r="AD210" t="s">
        <v>117</v>
      </c>
      <c r="AF210">
        <v>3</v>
      </c>
      <c r="AH210" t="s">
        <v>117</v>
      </c>
      <c r="AK210" s="8" t="s">
        <v>117</v>
      </c>
      <c r="AL210" t="s">
        <v>117</v>
      </c>
      <c r="AM210" t="s">
        <v>117</v>
      </c>
      <c r="AN210" t="e">
        <f t="shared" si="145"/>
        <v>#VALUE!</v>
      </c>
      <c r="AO210" t="e">
        <f t="shared" si="54"/>
        <v>#VALUE!</v>
      </c>
      <c r="AP210" s="8" t="s">
        <v>105</v>
      </c>
      <c r="AQ210">
        <v>149</v>
      </c>
      <c r="AR210">
        <v>743</v>
      </c>
      <c r="AS210" s="17">
        <v>435</v>
      </c>
      <c r="AT210">
        <v>120</v>
      </c>
      <c r="AU210">
        <v>720</v>
      </c>
      <c r="AV210">
        <v>320</v>
      </c>
      <c r="AW210" s="47" t="s">
        <v>8</v>
      </c>
      <c r="AX210">
        <f t="shared" si="142"/>
        <v>14</v>
      </c>
      <c r="AY210">
        <f t="shared" si="143"/>
        <v>11</v>
      </c>
      <c r="AZ210">
        <f t="shared" si="144"/>
        <v>57</v>
      </c>
      <c r="BA210" s="47" t="s">
        <v>8</v>
      </c>
      <c r="BB210">
        <f t="shared" si="146"/>
        <v>106</v>
      </c>
      <c r="BC210">
        <f t="shared" si="147"/>
        <v>709</v>
      </c>
      <c r="BD210" s="8">
        <f t="shared" si="148"/>
        <v>263</v>
      </c>
      <c r="BE210" t="s">
        <v>619</v>
      </c>
      <c r="BF210" t="s">
        <v>620</v>
      </c>
      <c r="BG210">
        <v>0</v>
      </c>
    </row>
    <row r="211" spans="1:61" x14ac:dyDescent="0.3">
      <c r="A211" s="10" t="s">
        <v>778</v>
      </c>
      <c r="B211" s="10" t="s">
        <v>788</v>
      </c>
      <c r="C211" s="10"/>
      <c r="D211" s="10"/>
      <c r="E211" t="s">
        <v>768</v>
      </c>
      <c r="F211" t="s">
        <v>477</v>
      </c>
      <c r="G211" t="s">
        <v>406</v>
      </c>
      <c r="H211" t="s">
        <v>636</v>
      </c>
      <c r="I211" s="40" t="s">
        <v>790</v>
      </c>
      <c r="J211" s="10" t="s">
        <v>117</v>
      </c>
      <c r="K211" s="10" t="s">
        <v>117</v>
      </c>
      <c r="L211" s="4">
        <v>1</v>
      </c>
      <c r="W211" s="10"/>
      <c r="X211" s="17" t="s">
        <v>769</v>
      </c>
      <c r="Y211" t="s">
        <v>117</v>
      </c>
      <c r="Z211" t="s">
        <v>117</v>
      </c>
      <c r="AA211" t="s">
        <v>117</v>
      </c>
      <c r="AB211" t="s">
        <v>117</v>
      </c>
      <c r="AC211" t="s">
        <v>117</v>
      </c>
      <c r="AD211" t="s">
        <v>117</v>
      </c>
      <c r="AF211">
        <v>3</v>
      </c>
      <c r="AH211" t="s">
        <v>117</v>
      </c>
      <c r="AK211" s="8" t="s">
        <v>117</v>
      </c>
      <c r="AL211" t="s">
        <v>117</v>
      </c>
      <c r="AM211" t="s">
        <v>117</v>
      </c>
      <c r="AN211" t="e">
        <f t="shared" si="145"/>
        <v>#VALUE!</v>
      </c>
      <c r="AO211" t="e">
        <f t="shared" si="54"/>
        <v>#VALUE!</v>
      </c>
      <c r="AP211" s="8" t="s">
        <v>105</v>
      </c>
      <c r="AQ211">
        <v>149</v>
      </c>
      <c r="AR211">
        <v>743</v>
      </c>
      <c r="AS211" s="17">
        <v>435</v>
      </c>
      <c r="AT211">
        <v>120</v>
      </c>
      <c r="AU211">
        <v>720</v>
      </c>
      <c r="AV211">
        <v>320</v>
      </c>
      <c r="AW211" s="47" t="s">
        <v>8</v>
      </c>
      <c r="AX211">
        <f t="shared" si="142"/>
        <v>14</v>
      </c>
      <c r="AY211">
        <f t="shared" si="143"/>
        <v>11</v>
      </c>
      <c r="AZ211">
        <f t="shared" si="144"/>
        <v>57</v>
      </c>
      <c r="BA211" s="47" t="s">
        <v>8</v>
      </c>
      <c r="BB211">
        <f t="shared" si="146"/>
        <v>106</v>
      </c>
      <c r="BC211">
        <f t="shared" si="147"/>
        <v>709</v>
      </c>
      <c r="BD211" s="8">
        <f t="shared" si="148"/>
        <v>263</v>
      </c>
      <c r="BE211" t="s">
        <v>619</v>
      </c>
      <c r="BF211" t="s">
        <v>620</v>
      </c>
      <c r="BG211">
        <v>0</v>
      </c>
    </row>
    <row r="212" spans="1:61" x14ac:dyDescent="0.3">
      <c r="A212" s="10" t="s">
        <v>779</v>
      </c>
      <c r="B212" s="10" t="s">
        <v>789</v>
      </c>
      <c r="C212" s="10"/>
      <c r="D212" s="10"/>
      <c r="E212" t="s">
        <v>768</v>
      </c>
      <c r="F212" t="s">
        <v>477</v>
      </c>
      <c r="G212" t="s">
        <v>406</v>
      </c>
      <c r="H212" t="s">
        <v>636</v>
      </c>
      <c r="I212" s="40" t="s">
        <v>790</v>
      </c>
      <c r="J212" s="10" t="s">
        <v>117</v>
      </c>
      <c r="K212" s="10" t="s">
        <v>117</v>
      </c>
      <c r="L212" s="4">
        <v>1</v>
      </c>
      <c r="W212" s="10"/>
      <c r="X212" s="17" t="s">
        <v>769</v>
      </c>
      <c r="Y212" t="s">
        <v>117</v>
      </c>
      <c r="Z212" t="s">
        <v>117</v>
      </c>
      <c r="AA212" t="s">
        <v>117</v>
      </c>
      <c r="AB212" t="s">
        <v>117</v>
      </c>
      <c r="AC212" t="s">
        <v>117</v>
      </c>
      <c r="AD212" t="s">
        <v>117</v>
      </c>
      <c r="AF212">
        <v>3</v>
      </c>
      <c r="AH212" t="s">
        <v>117</v>
      </c>
      <c r="AK212" s="8" t="s">
        <v>117</v>
      </c>
      <c r="AL212" t="s">
        <v>117</v>
      </c>
      <c r="AM212" t="s">
        <v>117</v>
      </c>
      <c r="AN212" t="e">
        <f t="shared" si="145"/>
        <v>#VALUE!</v>
      </c>
      <c r="AO212" t="e">
        <f t="shared" si="54"/>
        <v>#VALUE!</v>
      </c>
      <c r="AP212" s="8" t="s">
        <v>105</v>
      </c>
      <c r="AQ212">
        <v>149</v>
      </c>
      <c r="AR212">
        <v>743</v>
      </c>
      <c r="AS212" s="17">
        <v>435</v>
      </c>
      <c r="AT212">
        <v>120</v>
      </c>
      <c r="AU212">
        <v>720</v>
      </c>
      <c r="AV212">
        <v>320</v>
      </c>
      <c r="AW212" s="47" t="s">
        <v>8</v>
      </c>
      <c r="AX212">
        <f t="shared" si="142"/>
        <v>14</v>
      </c>
      <c r="AY212">
        <f t="shared" si="143"/>
        <v>11</v>
      </c>
      <c r="AZ212">
        <f t="shared" si="144"/>
        <v>57</v>
      </c>
      <c r="BA212" s="47" t="s">
        <v>8</v>
      </c>
      <c r="BB212">
        <f t="shared" si="146"/>
        <v>106</v>
      </c>
      <c r="BC212">
        <f t="shared" si="147"/>
        <v>709</v>
      </c>
      <c r="BD212" s="8">
        <f t="shared" si="148"/>
        <v>263</v>
      </c>
      <c r="BE212" t="s">
        <v>619</v>
      </c>
      <c r="BF212" t="s">
        <v>620</v>
      </c>
      <c r="BG212">
        <v>0</v>
      </c>
    </row>
    <row r="213" spans="1:61" ht="43.2" x14ac:dyDescent="0.3">
      <c r="A213" s="10" t="s">
        <v>791</v>
      </c>
      <c r="B213" s="10" t="s">
        <v>792</v>
      </c>
      <c r="C213" s="10"/>
      <c r="D213" s="10"/>
      <c r="E213" s="61" t="s">
        <v>793</v>
      </c>
      <c r="F213" t="s">
        <v>477</v>
      </c>
      <c r="G213" t="s">
        <v>406</v>
      </c>
      <c r="H213" t="s">
        <v>636</v>
      </c>
      <c r="I213" s="40" t="s">
        <v>117</v>
      </c>
      <c r="J213" s="10" t="s">
        <v>117</v>
      </c>
      <c r="K213" s="10" t="s">
        <v>117</v>
      </c>
      <c r="L213" s="4">
        <v>0</v>
      </c>
      <c r="M213">
        <v>1</v>
      </c>
      <c r="N213" s="10" t="s">
        <v>804</v>
      </c>
      <c r="W213" s="10"/>
      <c r="X213" s="17" t="s">
        <v>769</v>
      </c>
      <c r="Y213">
        <v>7</v>
      </c>
      <c r="Z213">
        <v>0</v>
      </c>
      <c r="AA213">
        <v>0</v>
      </c>
      <c r="AB213">
        <v>7</v>
      </c>
      <c r="AC213">
        <v>0</v>
      </c>
      <c r="AD213" t="s">
        <v>117</v>
      </c>
      <c r="AE213">
        <f>AB213</f>
        <v>7</v>
      </c>
      <c r="AF213">
        <v>3</v>
      </c>
      <c r="AH213" t="s">
        <v>117</v>
      </c>
      <c r="AK213" s="8" t="s">
        <v>117</v>
      </c>
      <c r="AL213" t="s">
        <v>117</v>
      </c>
      <c r="AM213" t="s">
        <v>117</v>
      </c>
      <c r="AN213" t="e">
        <f t="shared" si="145"/>
        <v>#VALUE!</v>
      </c>
      <c r="AO213">
        <f t="shared" ref="AO213:AO218" si="149" xml:space="preserve"> 1508.06553301511 + 0.00210606006752809 * (AT213*AU213*AV213) * (AE213 / 5) + 441</f>
        <v>83468.753778838392</v>
      </c>
      <c r="AP213" s="8" t="s">
        <v>105</v>
      </c>
      <c r="AQ213" s="61">
        <v>149</v>
      </c>
      <c r="AR213" s="61">
        <v>743</v>
      </c>
      <c r="AS213" s="79">
        <v>435</v>
      </c>
      <c r="AT213" s="61">
        <v>120</v>
      </c>
      <c r="AU213" s="61">
        <v>720</v>
      </c>
      <c r="AV213" s="61">
        <v>320</v>
      </c>
      <c r="AW213" s="47" t="s">
        <v>8</v>
      </c>
      <c r="AX213" s="61">
        <v>14</v>
      </c>
      <c r="AY213" s="61">
        <v>11</v>
      </c>
      <c r="AZ213" s="61">
        <v>57</v>
      </c>
      <c r="BA213" s="47" t="s">
        <v>8</v>
      </c>
      <c r="BB213">
        <f t="shared" si="146"/>
        <v>106</v>
      </c>
      <c r="BC213">
        <f t="shared" si="147"/>
        <v>709</v>
      </c>
      <c r="BD213" s="8">
        <f t="shared" si="148"/>
        <v>263</v>
      </c>
      <c r="BE213" t="s">
        <v>797</v>
      </c>
      <c r="BF213" t="s">
        <v>798</v>
      </c>
      <c r="BG213">
        <v>1</v>
      </c>
      <c r="BH213" t="s">
        <v>800</v>
      </c>
      <c r="BI213" s="1" t="s">
        <v>799</v>
      </c>
    </row>
    <row r="214" spans="1:61" x14ac:dyDescent="0.3">
      <c r="A214" s="10" t="s">
        <v>796</v>
      </c>
      <c r="B214" s="10" t="s">
        <v>792</v>
      </c>
      <c r="C214" s="10"/>
      <c r="D214" s="10"/>
      <c r="E214" s="61" t="s">
        <v>793</v>
      </c>
      <c r="F214" t="s">
        <v>477</v>
      </c>
      <c r="G214" t="s">
        <v>406</v>
      </c>
      <c r="H214" t="s">
        <v>636</v>
      </c>
      <c r="I214" s="40" t="s">
        <v>117</v>
      </c>
      <c r="J214" s="10" t="s">
        <v>117</v>
      </c>
      <c r="K214" s="10" t="s">
        <v>117</v>
      </c>
      <c r="L214" s="4">
        <v>0</v>
      </c>
      <c r="M214">
        <v>1</v>
      </c>
      <c r="N214" s="10" t="s">
        <v>641</v>
      </c>
      <c r="W214" s="10"/>
      <c r="X214" s="17" t="s">
        <v>769</v>
      </c>
      <c r="Y214">
        <v>7</v>
      </c>
      <c r="Z214">
        <v>0</v>
      </c>
      <c r="AA214">
        <v>0</v>
      </c>
      <c r="AB214">
        <v>7</v>
      </c>
      <c r="AC214">
        <v>0</v>
      </c>
      <c r="AD214" t="s">
        <v>117</v>
      </c>
      <c r="AE214">
        <f>AB214</f>
        <v>7</v>
      </c>
      <c r="AF214">
        <v>3</v>
      </c>
      <c r="AH214" t="s">
        <v>117</v>
      </c>
      <c r="AK214" s="8" t="s">
        <v>117</v>
      </c>
      <c r="AL214" t="s">
        <v>117</v>
      </c>
      <c r="AM214" t="s">
        <v>117</v>
      </c>
      <c r="AN214" t="e">
        <f t="shared" ref="AN214" si="150">AL214+AM214</f>
        <v>#VALUE!</v>
      </c>
      <c r="AO214">
        <f t="shared" si="149"/>
        <v>86653.116600940863</v>
      </c>
      <c r="AP214" s="8" t="s">
        <v>105</v>
      </c>
      <c r="AQ214" s="69">
        <v>173</v>
      </c>
      <c r="AR214" s="69">
        <v>743</v>
      </c>
      <c r="AS214" s="80">
        <v>435</v>
      </c>
      <c r="AT214" s="69">
        <v>133</v>
      </c>
      <c r="AU214" s="69">
        <v>720</v>
      </c>
      <c r="AV214" s="69">
        <v>300</v>
      </c>
      <c r="AW214" s="47" t="s">
        <v>8</v>
      </c>
      <c r="AX214" s="69">
        <f t="shared" ref="AX214" si="151" xml:space="preserve"> _xlfn.FLOOR.MATH((AQ214 - AT214) / 2)</f>
        <v>20</v>
      </c>
      <c r="AY214" s="69">
        <f t="shared" ref="AY214" si="152" xml:space="preserve"> _xlfn.FLOOR.MATH((AR214 - AU214) / 2)</f>
        <v>11</v>
      </c>
      <c r="AZ214" s="69">
        <f t="shared" ref="AZ214" si="153" xml:space="preserve"> _xlfn.FLOOR.MATH((AS214 - AV214) / 2)</f>
        <v>67</v>
      </c>
      <c r="BA214" s="47" t="s">
        <v>8</v>
      </c>
      <c r="BB214">
        <f t="shared" ref="BB214" si="154">AT214-AX214</f>
        <v>113</v>
      </c>
      <c r="BC214">
        <f t="shared" ref="BC214" si="155">AU214-AY214</f>
        <v>709</v>
      </c>
      <c r="BD214" s="8">
        <f t="shared" ref="BD214" si="156">AV214-AZ214</f>
        <v>233</v>
      </c>
      <c r="BE214" t="s">
        <v>794</v>
      </c>
      <c r="BF214" t="s">
        <v>795</v>
      </c>
      <c r="BG214">
        <v>0</v>
      </c>
    </row>
    <row r="215" spans="1:61" x14ac:dyDescent="0.3">
      <c r="A215" s="10" t="s">
        <v>802</v>
      </c>
      <c r="B215" s="10" t="s">
        <v>807</v>
      </c>
      <c r="C215" s="10"/>
      <c r="D215" s="10"/>
      <c r="E215" s="61" t="s">
        <v>805</v>
      </c>
      <c r="F215" t="s">
        <v>477</v>
      </c>
      <c r="G215" t="s">
        <v>406</v>
      </c>
      <c r="H215" t="s">
        <v>636</v>
      </c>
      <c r="I215" s="40" t="s">
        <v>117</v>
      </c>
      <c r="J215" s="10" t="s">
        <v>117</v>
      </c>
      <c r="K215" s="10" t="s">
        <v>117</v>
      </c>
      <c r="L215" s="4">
        <v>0</v>
      </c>
      <c r="M215">
        <v>1</v>
      </c>
      <c r="N215" s="10" t="s">
        <v>641</v>
      </c>
      <c r="W215" s="10"/>
      <c r="X215" s="17" t="s">
        <v>769</v>
      </c>
      <c r="Y215">
        <v>4</v>
      </c>
      <c r="Z215">
        <v>0</v>
      </c>
      <c r="AA215">
        <v>0</v>
      </c>
      <c r="AB215">
        <v>4</v>
      </c>
      <c r="AC215">
        <v>0</v>
      </c>
      <c r="AD215" t="s">
        <v>117</v>
      </c>
      <c r="AE215">
        <v>4</v>
      </c>
      <c r="AF215">
        <v>3</v>
      </c>
      <c r="AH215" t="s">
        <v>117</v>
      </c>
      <c r="AK215" s="8" t="s">
        <v>117</v>
      </c>
      <c r="AL215" t="s">
        <v>117</v>
      </c>
      <c r="AM215" t="s">
        <v>117</v>
      </c>
      <c r="AN215" t="e">
        <f t="shared" ref="AN215" si="157">AL215+AM215</f>
        <v>#VALUE!</v>
      </c>
      <c r="AO215">
        <f t="shared" si="149"/>
        <v>50351.380428972698</v>
      </c>
      <c r="AP215" s="8" t="s">
        <v>105</v>
      </c>
      <c r="AQ215">
        <v>173</v>
      </c>
      <c r="AR215">
        <v>743</v>
      </c>
      <c r="AS215" s="17">
        <v>435</v>
      </c>
      <c r="AT215">
        <v>133</v>
      </c>
      <c r="AU215">
        <v>720</v>
      </c>
      <c r="AV215">
        <v>300</v>
      </c>
      <c r="AW215" s="47" t="s">
        <v>8</v>
      </c>
      <c r="AX215">
        <v>20</v>
      </c>
      <c r="AY215">
        <v>11</v>
      </c>
      <c r="AZ215">
        <v>67</v>
      </c>
      <c r="BA215" s="47" t="s">
        <v>8</v>
      </c>
      <c r="BB215">
        <f t="shared" ref="BB215" si="158">AT215-AX215</f>
        <v>113</v>
      </c>
      <c r="BC215">
        <f t="shared" ref="BC215" si="159">AU215-AY215</f>
        <v>709</v>
      </c>
      <c r="BD215" s="8">
        <f t="shared" ref="BD215" si="160">AV215-AZ215</f>
        <v>233</v>
      </c>
      <c r="BE215" t="s">
        <v>794</v>
      </c>
      <c r="BF215" t="s">
        <v>795</v>
      </c>
      <c r="BG215">
        <v>0</v>
      </c>
    </row>
    <row r="216" spans="1:61" x14ac:dyDescent="0.3">
      <c r="A216" s="10" t="s">
        <v>803</v>
      </c>
      <c r="B216" s="10" t="s">
        <v>808</v>
      </c>
      <c r="C216" s="10"/>
      <c r="D216" s="10"/>
      <c r="E216" s="61" t="s">
        <v>806</v>
      </c>
      <c r="F216" t="s">
        <v>477</v>
      </c>
      <c r="G216" t="s">
        <v>406</v>
      </c>
      <c r="H216" t="s">
        <v>636</v>
      </c>
      <c r="I216" s="40" t="s">
        <v>117</v>
      </c>
      <c r="J216" s="10" t="s">
        <v>117</v>
      </c>
      <c r="K216" s="10" t="s">
        <v>117</v>
      </c>
      <c r="L216" s="4">
        <v>0</v>
      </c>
      <c r="M216">
        <v>1</v>
      </c>
      <c r="N216" s="10" t="s">
        <v>641</v>
      </c>
      <c r="W216" s="10"/>
      <c r="X216" s="17" t="s">
        <v>769</v>
      </c>
      <c r="Y216">
        <v>3</v>
      </c>
      <c r="Z216">
        <v>0</v>
      </c>
      <c r="AA216">
        <v>0</v>
      </c>
      <c r="AB216">
        <v>3</v>
      </c>
      <c r="AC216">
        <v>0</v>
      </c>
      <c r="AD216" t="s">
        <v>117</v>
      </c>
      <c r="AE216">
        <v>3</v>
      </c>
      <c r="AF216">
        <v>3</v>
      </c>
      <c r="AH216" t="s">
        <v>117</v>
      </c>
      <c r="AK216" s="8" t="s">
        <v>117</v>
      </c>
      <c r="AL216" t="s">
        <v>117</v>
      </c>
      <c r="AM216" t="s">
        <v>117</v>
      </c>
      <c r="AN216" t="e">
        <f t="shared" ref="AN216:AN217" si="161">AL216+AM216</f>
        <v>#VALUE!</v>
      </c>
      <c r="AO216">
        <f t="shared" si="149"/>
        <v>38250.8017049833</v>
      </c>
      <c r="AP216" s="8" t="s">
        <v>105</v>
      </c>
      <c r="AQ216">
        <v>173</v>
      </c>
      <c r="AR216">
        <v>743</v>
      </c>
      <c r="AS216" s="17">
        <v>435</v>
      </c>
      <c r="AT216">
        <v>133</v>
      </c>
      <c r="AU216">
        <v>720</v>
      </c>
      <c r="AV216">
        <v>300</v>
      </c>
      <c r="AW216" s="47" t="s">
        <v>8</v>
      </c>
      <c r="AX216">
        <v>20</v>
      </c>
      <c r="AY216">
        <v>11</v>
      </c>
      <c r="AZ216">
        <v>67</v>
      </c>
      <c r="BA216" s="47" t="s">
        <v>8</v>
      </c>
      <c r="BB216">
        <f t="shared" ref="BB216:BB217" si="162">AT216-AX216</f>
        <v>113</v>
      </c>
      <c r="BC216">
        <f t="shared" ref="BC216:BC217" si="163">AU216-AY216</f>
        <v>709</v>
      </c>
      <c r="BD216" s="8">
        <f t="shared" ref="BD216:BD217" si="164">AV216-AZ216</f>
        <v>233</v>
      </c>
      <c r="BE216" t="s">
        <v>794</v>
      </c>
      <c r="BF216" t="s">
        <v>795</v>
      </c>
      <c r="BG216">
        <v>0</v>
      </c>
    </row>
    <row r="217" spans="1:61" x14ac:dyDescent="0.3">
      <c r="A217" s="10" t="s">
        <v>809</v>
      </c>
      <c r="B217" s="10" t="s">
        <v>807</v>
      </c>
      <c r="C217" s="10"/>
      <c r="D217" s="10"/>
      <c r="E217" s="61" t="s">
        <v>805</v>
      </c>
      <c r="F217" t="s">
        <v>477</v>
      </c>
      <c r="G217" t="s">
        <v>406</v>
      </c>
      <c r="H217" t="s">
        <v>636</v>
      </c>
      <c r="I217" s="40" t="s">
        <v>117</v>
      </c>
      <c r="J217" s="10" t="s">
        <v>117</v>
      </c>
      <c r="K217" s="10" t="s">
        <v>117</v>
      </c>
      <c r="L217" s="4">
        <v>1</v>
      </c>
      <c r="N217" s="10"/>
      <c r="W217" s="10"/>
      <c r="X217" s="17" t="s">
        <v>769</v>
      </c>
      <c r="Y217">
        <v>4</v>
      </c>
      <c r="Z217">
        <v>0</v>
      </c>
      <c r="AA217">
        <v>0</v>
      </c>
      <c r="AB217">
        <v>4</v>
      </c>
      <c r="AC217">
        <v>0</v>
      </c>
      <c r="AD217" t="s">
        <v>117</v>
      </c>
      <c r="AE217">
        <v>4</v>
      </c>
      <c r="AF217">
        <v>3</v>
      </c>
      <c r="AH217" t="s">
        <v>117</v>
      </c>
      <c r="AK217" s="8" t="s">
        <v>117</v>
      </c>
      <c r="AL217" t="s">
        <v>117</v>
      </c>
      <c r="AM217" t="s">
        <v>117</v>
      </c>
      <c r="AN217" t="e">
        <f t="shared" si="161"/>
        <v>#VALUE!</v>
      </c>
      <c r="AO217">
        <f t="shared" si="149"/>
        <v>50351.380428972698</v>
      </c>
      <c r="AP217" s="8" t="s">
        <v>105</v>
      </c>
      <c r="AQ217">
        <v>173</v>
      </c>
      <c r="AR217">
        <v>743</v>
      </c>
      <c r="AS217" s="17">
        <v>435</v>
      </c>
      <c r="AT217">
        <v>133</v>
      </c>
      <c r="AU217">
        <v>720</v>
      </c>
      <c r="AV217">
        <v>300</v>
      </c>
      <c r="AW217" s="47" t="s">
        <v>8</v>
      </c>
      <c r="AX217">
        <v>20</v>
      </c>
      <c r="AY217">
        <v>11</v>
      </c>
      <c r="AZ217">
        <v>67</v>
      </c>
      <c r="BA217" s="47" t="s">
        <v>8</v>
      </c>
      <c r="BB217">
        <f t="shared" si="162"/>
        <v>113</v>
      </c>
      <c r="BC217">
        <f t="shared" si="163"/>
        <v>709</v>
      </c>
      <c r="BD217" s="8">
        <f t="shared" si="164"/>
        <v>233</v>
      </c>
      <c r="BE217" t="s">
        <v>794</v>
      </c>
      <c r="BF217" t="s">
        <v>795</v>
      </c>
      <c r="BG217">
        <v>0</v>
      </c>
    </row>
    <row r="218" spans="1:61" x14ac:dyDescent="0.3">
      <c r="A218" s="10" t="s">
        <v>810</v>
      </c>
      <c r="B218" s="10" t="s">
        <v>808</v>
      </c>
      <c r="C218" s="10"/>
      <c r="D218" s="10"/>
      <c r="E218" s="61" t="s">
        <v>806</v>
      </c>
      <c r="F218" t="s">
        <v>477</v>
      </c>
      <c r="G218" t="s">
        <v>406</v>
      </c>
      <c r="H218" t="s">
        <v>636</v>
      </c>
      <c r="I218" s="40" t="s">
        <v>117</v>
      </c>
      <c r="J218" s="10" t="s">
        <v>117</v>
      </c>
      <c r="K218" s="10" t="s">
        <v>117</v>
      </c>
      <c r="L218" s="4">
        <v>1</v>
      </c>
      <c r="N218" s="10"/>
      <c r="W218" s="10"/>
      <c r="X218" s="17" t="s">
        <v>769</v>
      </c>
      <c r="Y218">
        <v>3</v>
      </c>
      <c r="Z218">
        <v>0</v>
      </c>
      <c r="AA218">
        <v>0</v>
      </c>
      <c r="AB218">
        <v>3</v>
      </c>
      <c r="AC218">
        <v>0</v>
      </c>
      <c r="AD218" t="s">
        <v>117</v>
      </c>
      <c r="AE218">
        <v>3</v>
      </c>
      <c r="AF218">
        <v>3</v>
      </c>
      <c r="AH218" t="s">
        <v>117</v>
      </c>
      <c r="AK218" s="8" t="s">
        <v>117</v>
      </c>
      <c r="AL218" t="s">
        <v>117</v>
      </c>
      <c r="AM218" t="s">
        <v>117</v>
      </c>
      <c r="AN218" t="e">
        <f t="shared" ref="AN218" si="165">AL218+AM218</f>
        <v>#VALUE!</v>
      </c>
      <c r="AO218">
        <f t="shared" si="149"/>
        <v>38250.8017049833</v>
      </c>
      <c r="AP218" s="8" t="s">
        <v>105</v>
      </c>
      <c r="AQ218">
        <v>173</v>
      </c>
      <c r="AR218">
        <v>743</v>
      </c>
      <c r="AS218" s="17">
        <v>435</v>
      </c>
      <c r="AT218">
        <v>133</v>
      </c>
      <c r="AU218">
        <v>720</v>
      </c>
      <c r="AV218">
        <v>300</v>
      </c>
      <c r="AW218" s="47" t="s">
        <v>8</v>
      </c>
      <c r="AX218">
        <v>20</v>
      </c>
      <c r="AY218">
        <v>11</v>
      </c>
      <c r="AZ218">
        <v>67</v>
      </c>
      <c r="BA218" s="47" t="s">
        <v>8</v>
      </c>
      <c r="BB218">
        <f t="shared" ref="BB218" si="166">AT218-AX218</f>
        <v>113</v>
      </c>
      <c r="BC218">
        <f t="shared" ref="BC218" si="167">AU218-AY218</f>
        <v>709</v>
      </c>
      <c r="BD218" s="8">
        <f t="shared" ref="BD218" si="168">AV218-AZ218</f>
        <v>233</v>
      </c>
      <c r="BE218" t="s">
        <v>794</v>
      </c>
      <c r="BF218" t="s">
        <v>795</v>
      </c>
      <c r="BG218">
        <v>0</v>
      </c>
    </row>
    <row r="219" spans="1:61" x14ac:dyDescent="0.3">
      <c r="A219" s="10" t="s">
        <v>814</v>
      </c>
      <c r="B219" s="10" t="s">
        <v>812</v>
      </c>
      <c r="C219" s="10"/>
      <c r="D219" s="10"/>
      <c r="E219" t="s">
        <v>811</v>
      </c>
      <c r="F219" t="s">
        <v>477</v>
      </c>
      <c r="G219" t="s">
        <v>406</v>
      </c>
      <c r="H219" t="s">
        <v>636</v>
      </c>
      <c r="I219" s="40" t="s">
        <v>117</v>
      </c>
      <c r="J219" s="10" t="s">
        <v>117</v>
      </c>
      <c r="K219" s="10" t="s">
        <v>117</v>
      </c>
      <c r="L219" s="4">
        <v>1</v>
      </c>
      <c r="W219" s="10"/>
      <c r="X219" s="17" t="s">
        <v>769</v>
      </c>
      <c r="Y219">
        <v>7</v>
      </c>
      <c r="Z219">
        <v>0</v>
      </c>
      <c r="AA219">
        <v>0</v>
      </c>
      <c r="AB219">
        <v>7</v>
      </c>
      <c r="AC219">
        <v>0</v>
      </c>
      <c r="AD219" t="s">
        <v>117</v>
      </c>
      <c r="AE219">
        <v>7</v>
      </c>
      <c r="AF219">
        <v>3</v>
      </c>
      <c r="AH219" t="s">
        <v>117</v>
      </c>
      <c r="AK219" s="8" t="s">
        <v>117</v>
      </c>
      <c r="AL219" t="s">
        <v>117</v>
      </c>
      <c r="AM219" t="s">
        <v>117</v>
      </c>
      <c r="AN219" t="e">
        <f t="shared" ref="AN219" si="169">AL219+AM219</f>
        <v>#VALUE!</v>
      </c>
      <c r="AO219" s="61">
        <f t="shared" ref="AO219:AO225" si="170" xml:space="preserve"> 1508.06553301511 + 0.00210606006752809 * (AT219*AU219*AV219) * (AE219 / 5) + 441</f>
        <v>86653.116600940863</v>
      </c>
      <c r="AP219" s="8" t="s">
        <v>105</v>
      </c>
      <c r="AQ219">
        <v>149</v>
      </c>
      <c r="AR219">
        <v>743</v>
      </c>
      <c r="AS219" s="17">
        <v>435</v>
      </c>
      <c r="AT219">
        <v>133</v>
      </c>
      <c r="AU219">
        <v>720</v>
      </c>
      <c r="AV219">
        <v>300</v>
      </c>
      <c r="AW219" s="47" t="s">
        <v>8</v>
      </c>
      <c r="AX219">
        <f t="shared" ref="AX219:AX222" si="171" xml:space="preserve"> _xlfn.FLOOR.MATH((AQ219 - AT219) / 2)</f>
        <v>8</v>
      </c>
      <c r="AY219">
        <f t="shared" ref="AY219:AY222" si="172" xml:space="preserve"> _xlfn.FLOOR.MATH((AR219 - AU219) / 2)</f>
        <v>11</v>
      </c>
      <c r="AZ219">
        <f t="shared" ref="AZ219:AZ222" si="173" xml:space="preserve"> _xlfn.FLOOR.MATH((AS219 - AV219) / 2)</f>
        <v>67</v>
      </c>
      <c r="BA219" s="47" t="s">
        <v>8</v>
      </c>
      <c r="BB219">
        <f t="shared" ref="BB219" si="174">AT219-AX219</f>
        <v>125</v>
      </c>
      <c r="BC219">
        <f t="shared" ref="BC219" si="175">AU219-AY219</f>
        <v>709</v>
      </c>
      <c r="BD219" s="8">
        <f t="shared" ref="BD219" si="176">AV219-AZ219</f>
        <v>233</v>
      </c>
      <c r="BE219" t="s">
        <v>794</v>
      </c>
      <c r="BF219" t="s">
        <v>813</v>
      </c>
      <c r="BG219">
        <v>0</v>
      </c>
    </row>
    <row r="220" spans="1:61" x14ac:dyDescent="0.3">
      <c r="A220" s="10" t="s">
        <v>815</v>
      </c>
      <c r="B220" s="10" t="s">
        <v>816</v>
      </c>
      <c r="C220" s="10"/>
      <c r="D220" s="10"/>
      <c r="E220" t="s">
        <v>817</v>
      </c>
      <c r="F220" t="s">
        <v>457</v>
      </c>
      <c r="G220" t="s">
        <v>406</v>
      </c>
      <c r="H220" t="s">
        <v>636</v>
      </c>
      <c r="I220" s="40" t="s">
        <v>117</v>
      </c>
      <c r="J220" s="10" t="s">
        <v>117</v>
      </c>
      <c r="K220" s="10" t="s">
        <v>117</v>
      </c>
      <c r="L220" s="4">
        <v>1</v>
      </c>
      <c r="W220" s="10"/>
      <c r="X220" s="17" t="s">
        <v>769</v>
      </c>
      <c r="Y220">
        <v>7</v>
      </c>
      <c r="Z220">
        <v>5</v>
      </c>
      <c r="AA220">
        <v>1</v>
      </c>
      <c r="AB220">
        <v>1</v>
      </c>
      <c r="AC220">
        <f t="shared" ref="AC220:AC228" si="177">Z220+AA220</f>
        <v>6</v>
      </c>
      <c r="AD220" t="s">
        <v>117</v>
      </c>
      <c r="AE220">
        <f>AC220</f>
        <v>6</v>
      </c>
      <c r="AF220">
        <v>1</v>
      </c>
      <c r="AH220" t="s">
        <v>117</v>
      </c>
      <c r="AK220" s="8" t="s">
        <v>117</v>
      </c>
      <c r="AL220" t="s">
        <v>117</v>
      </c>
      <c r="AM220" t="s">
        <v>117</v>
      </c>
      <c r="AN220" t="e">
        <f t="shared" ref="AN220" si="178">AL220+AM220</f>
        <v>#VALUE!</v>
      </c>
      <c r="AO220">
        <f t="shared" si="170"/>
        <v>74552.537876951479</v>
      </c>
      <c r="AQ220">
        <v>173</v>
      </c>
      <c r="AR220">
        <v>743</v>
      </c>
      <c r="AS220" s="17">
        <v>435</v>
      </c>
      <c r="AT220">
        <v>133</v>
      </c>
      <c r="AU220">
        <v>720</v>
      </c>
      <c r="AV220">
        <v>300</v>
      </c>
      <c r="AW220" s="47" t="s">
        <v>45</v>
      </c>
      <c r="AX220">
        <f t="shared" si="171"/>
        <v>20</v>
      </c>
      <c r="AY220">
        <f t="shared" si="172"/>
        <v>11</v>
      </c>
      <c r="AZ220">
        <f t="shared" si="173"/>
        <v>67</v>
      </c>
      <c r="BA220" s="47" t="s">
        <v>45</v>
      </c>
      <c r="BE220" t="s">
        <v>818</v>
      </c>
      <c r="BF220" t="s">
        <v>819</v>
      </c>
      <c r="BG220">
        <v>0</v>
      </c>
    </row>
    <row r="221" spans="1:61" x14ac:dyDescent="0.3">
      <c r="A221" s="10" t="s">
        <v>820</v>
      </c>
      <c r="B221" s="10" t="s">
        <v>822</v>
      </c>
      <c r="C221" s="10"/>
      <c r="D221" s="10"/>
      <c r="E221" t="s">
        <v>817</v>
      </c>
      <c r="F221" t="s">
        <v>477</v>
      </c>
      <c r="G221" t="s">
        <v>406</v>
      </c>
      <c r="H221" t="s">
        <v>636</v>
      </c>
      <c r="I221" s="40" t="s">
        <v>117</v>
      </c>
      <c r="J221" s="10" t="s">
        <v>117</v>
      </c>
      <c r="K221" s="10" t="s">
        <v>117</v>
      </c>
      <c r="L221" s="4">
        <v>1</v>
      </c>
      <c r="W221" s="10"/>
      <c r="X221" s="17" t="s">
        <v>769</v>
      </c>
      <c r="Y221">
        <v>7</v>
      </c>
      <c r="Z221">
        <v>5</v>
      </c>
      <c r="AA221">
        <v>1</v>
      </c>
      <c r="AB221">
        <v>1</v>
      </c>
      <c r="AC221">
        <f t="shared" si="177"/>
        <v>6</v>
      </c>
      <c r="AD221" t="s">
        <v>117</v>
      </c>
      <c r="AE221">
        <f>AB221</f>
        <v>1</v>
      </c>
      <c r="AF221">
        <v>1</v>
      </c>
      <c r="AH221" t="s">
        <v>117</v>
      </c>
      <c r="AK221" s="8" t="s">
        <v>117</v>
      </c>
      <c r="AL221" t="s">
        <v>117</v>
      </c>
      <c r="AM221" t="s">
        <v>117</v>
      </c>
      <c r="AN221" t="e">
        <f t="shared" ref="AN221" si="179">AL221+AM221</f>
        <v>#VALUE!</v>
      </c>
      <c r="AO221">
        <f t="shared" si="170"/>
        <v>14049.644257004506</v>
      </c>
      <c r="AP221" s="8" t="s">
        <v>105</v>
      </c>
      <c r="AQ221">
        <v>173</v>
      </c>
      <c r="AR221">
        <v>743</v>
      </c>
      <c r="AS221" s="17">
        <v>435</v>
      </c>
      <c r="AT221">
        <v>133</v>
      </c>
      <c r="AU221">
        <v>720</v>
      </c>
      <c r="AV221">
        <v>300</v>
      </c>
      <c r="AW221" s="47" t="s">
        <v>8</v>
      </c>
      <c r="AX221">
        <f t="shared" si="171"/>
        <v>20</v>
      </c>
      <c r="AY221">
        <f t="shared" si="172"/>
        <v>11</v>
      </c>
      <c r="AZ221">
        <f t="shared" si="173"/>
        <v>67</v>
      </c>
      <c r="BA221" s="47" t="s">
        <v>8</v>
      </c>
      <c r="BB221">
        <f t="shared" ref="BB221" si="180">AT221-AX221</f>
        <v>113</v>
      </c>
      <c r="BC221">
        <f t="shared" ref="BC221" si="181">AU221-AY221</f>
        <v>709</v>
      </c>
      <c r="BD221" s="8">
        <f t="shared" ref="BD221" si="182">AV221-AZ221</f>
        <v>233</v>
      </c>
      <c r="BE221" t="s">
        <v>824</v>
      </c>
      <c r="BF221" t="s">
        <v>825</v>
      </c>
      <c r="BG221">
        <v>0</v>
      </c>
    </row>
    <row r="222" spans="1:61" x14ac:dyDescent="0.3">
      <c r="A222" s="10" t="s">
        <v>821</v>
      </c>
      <c r="B222" s="10" t="s">
        <v>823</v>
      </c>
      <c r="C222" s="10"/>
      <c r="D222" s="10"/>
      <c r="E222" t="s">
        <v>817</v>
      </c>
      <c r="F222" t="s">
        <v>477</v>
      </c>
      <c r="G222" t="s">
        <v>406</v>
      </c>
      <c r="H222" t="s">
        <v>636</v>
      </c>
      <c r="I222" s="40" t="s">
        <v>117</v>
      </c>
      <c r="J222" s="10" t="s">
        <v>117</v>
      </c>
      <c r="K222" s="10" t="s">
        <v>117</v>
      </c>
      <c r="L222" s="4">
        <v>1</v>
      </c>
      <c r="W222" s="10"/>
      <c r="X222" s="17" t="s">
        <v>769</v>
      </c>
      <c r="Y222">
        <v>7</v>
      </c>
      <c r="Z222">
        <v>5</v>
      </c>
      <c r="AA222">
        <v>1</v>
      </c>
      <c r="AB222">
        <v>1</v>
      </c>
      <c r="AC222">
        <f t="shared" si="177"/>
        <v>6</v>
      </c>
      <c r="AD222" t="s">
        <v>117</v>
      </c>
      <c r="AE222">
        <f>AB222</f>
        <v>1</v>
      </c>
      <c r="AF222">
        <v>1</v>
      </c>
      <c r="AH222" t="s">
        <v>117</v>
      </c>
      <c r="AK222" s="8" t="s">
        <v>117</v>
      </c>
      <c r="AL222" t="s">
        <v>117</v>
      </c>
      <c r="AM222" t="s">
        <v>117</v>
      </c>
      <c r="AN222" t="e">
        <f t="shared" ref="AN222:AN223" si="183">AL222+AM222</f>
        <v>#VALUE!</v>
      </c>
      <c r="AO222">
        <f t="shared" si="170"/>
        <v>14049.644257004506</v>
      </c>
      <c r="AP222" s="8" t="s">
        <v>105</v>
      </c>
      <c r="AQ222">
        <v>173</v>
      </c>
      <c r="AR222">
        <v>743</v>
      </c>
      <c r="AS222" s="17">
        <v>435</v>
      </c>
      <c r="AT222">
        <v>133</v>
      </c>
      <c r="AU222">
        <v>720</v>
      </c>
      <c r="AV222">
        <v>300</v>
      </c>
      <c r="AW222" s="47" t="s">
        <v>8</v>
      </c>
      <c r="AX222">
        <f t="shared" si="171"/>
        <v>20</v>
      </c>
      <c r="AY222">
        <f t="shared" si="172"/>
        <v>11</v>
      </c>
      <c r="AZ222">
        <f t="shared" si="173"/>
        <v>67</v>
      </c>
      <c r="BA222" s="47" t="s">
        <v>8</v>
      </c>
      <c r="BB222">
        <f t="shared" ref="BB222:BB223" si="184">AT222-AX222</f>
        <v>113</v>
      </c>
      <c r="BC222">
        <f t="shared" ref="BC222:BC223" si="185">AU222-AY222</f>
        <v>709</v>
      </c>
      <c r="BD222" s="8">
        <f t="shared" ref="BD222:BD223" si="186">AV222-AZ222</f>
        <v>233</v>
      </c>
      <c r="BE222" t="s">
        <v>824</v>
      </c>
      <c r="BF222" t="s">
        <v>825</v>
      </c>
      <c r="BG222">
        <v>0</v>
      </c>
    </row>
    <row r="223" spans="1:61" x14ac:dyDescent="0.3">
      <c r="A223" s="10" t="s">
        <v>826</v>
      </c>
      <c r="B223" s="10" t="s">
        <v>829</v>
      </c>
      <c r="C223" s="10"/>
      <c r="D223" s="10"/>
      <c r="E223" t="s">
        <v>830</v>
      </c>
      <c r="F223" t="s">
        <v>477</v>
      </c>
      <c r="G223" t="s">
        <v>406</v>
      </c>
      <c r="H223" t="s">
        <v>636</v>
      </c>
      <c r="I223" s="40" t="s">
        <v>117</v>
      </c>
      <c r="J223" s="10" t="s">
        <v>117</v>
      </c>
      <c r="K223" s="10" t="s">
        <v>117</v>
      </c>
      <c r="L223" s="4">
        <v>1</v>
      </c>
      <c r="W223" s="10"/>
      <c r="X223" s="17">
        <v>1</v>
      </c>
      <c r="Y223">
        <v>7</v>
      </c>
      <c r="Z223">
        <v>0</v>
      </c>
      <c r="AA223">
        <v>0</v>
      </c>
      <c r="AB223">
        <v>7</v>
      </c>
      <c r="AC223">
        <f t="shared" si="177"/>
        <v>0</v>
      </c>
      <c r="AD223" t="s">
        <v>117</v>
      </c>
      <c r="AE223">
        <f>AB223</f>
        <v>7</v>
      </c>
      <c r="AF223">
        <v>1</v>
      </c>
      <c r="AH223" t="s">
        <v>117</v>
      </c>
      <c r="AK223" s="8" t="s">
        <v>117</v>
      </c>
      <c r="AL223" t="s">
        <v>117</v>
      </c>
      <c r="AM223" t="s">
        <v>117</v>
      </c>
      <c r="AN223" t="e">
        <f t="shared" si="183"/>
        <v>#VALUE!</v>
      </c>
      <c r="AO223" s="81">
        <f t="shared" si="170"/>
        <v>86653.116600940863</v>
      </c>
      <c r="AP223" s="8" t="s">
        <v>105</v>
      </c>
      <c r="AQ223">
        <v>149</v>
      </c>
      <c r="AR223">
        <v>743</v>
      </c>
      <c r="AS223" s="17">
        <v>435</v>
      </c>
      <c r="AT223">
        <v>133</v>
      </c>
      <c r="AU223">
        <v>720</v>
      </c>
      <c r="AV223">
        <v>300</v>
      </c>
      <c r="AW223" s="47" t="s">
        <v>8</v>
      </c>
      <c r="AX223">
        <f t="shared" ref="AX223:AX226" si="187" xml:space="preserve"> _xlfn.FLOOR.MATH((AQ223 - AT223) / 2)</f>
        <v>8</v>
      </c>
      <c r="AY223">
        <f t="shared" ref="AY223:AY226" si="188" xml:space="preserve"> _xlfn.FLOOR.MATH((AR223 - AU223) / 2)</f>
        <v>11</v>
      </c>
      <c r="AZ223">
        <f t="shared" ref="AZ223:AZ226" si="189" xml:space="preserve"> _xlfn.FLOOR.MATH((AS223 - AV223) / 2)</f>
        <v>67</v>
      </c>
      <c r="BA223" s="47" t="s">
        <v>8</v>
      </c>
      <c r="BB223">
        <f t="shared" si="184"/>
        <v>125</v>
      </c>
      <c r="BC223">
        <f t="shared" si="185"/>
        <v>709</v>
      </c>
      <c r="BD223" s="8">
        <f t="shared" si="186"/>
        <v>233</v>
      </c>
      <c r="BE223" t="s">
        <v>824</v>
      </c>
      <c r="BF223" t="s">
        <v>825</v>
      </c>
      <c r="BG223">
        <v>0</v>
      </c>
    </row>
    <row r="224" spans="1:61" x14ac:dyDescent="0.3">
      <c r="A224" s="10" t="s">
        <v>827</v>
      </c>
      <c r="B224" s="10" t="s">
        <v>828</v>
      </c>
      <c r="C224" s="10"/>
      <c r="D224" s="10"/>
      <c r="E224" t="s">
        <v>830</v>
      </c>
      <c r="F224" t="s">
        <v>477</v>
      </c>
      <c r="G224" t="s">
        <v>406</v>
      </c>
      <c r="H224" t="s">
        <v>636</v>
      </c>
      <c r="I224" s="40" t="s">
        <v>117</v>
      </c>
      <c r="J224" s="10" t="s">
        <v>117</v>
      </c>
      <c r="K224" s="10" t="s">
        <v>117</v>
      </c>
      <c r="L224" s="4">
        <v>1</v>
      </c>
      <c r="W224" s="10"/>
      <c r="X224" s="17">
        <v>1</v>
      </c>
      <c r="Y224">
        <v>7</v>
      </c>
      <c r="Z224">
        <v>0</v>
      </c>
      <c r="AA224">
        <v>0</v>
      </c>
      <c r="AB224">
        <v>7</v>
      </c>
      <c r="AC224">
        <f t="shared" si="177"/>
        <v>0</v>
      </c>
      <c r="AD224" t="s">
        <v>117</v>
      </c>
      <c r="AE224">
        <f>IF(EXACT(LEFT(F224, 5), "train"), AC224, AB224)</f>
        <v>7</v>
      </c>
      <c r="AF224">
        <v>1</v>
      </c>
      <c r="AH224" t="s">
        <v>117</v>
      </c>
      <c r="AK224" s="8" t="s">
        <v>117</v>
      </c>
      <c r="AL224" t="s">
        <v>117</v>
      </c>
      <c r="AM224" t="s">
        <v>117</v>
      </c>
      <c r="AN224" t="e">
        <f t="shared" ref="AN224" si="190">AL224+AM224</f>
        <v>#VALUE!</v>
      </c>
      <c r="AO224" s="81">
        <f t="shared" si="170"/>
        <v>86653.116600940863</v>
      </c>
      <c r="AP224" s="8" t="s">
        <v>105</v>
      </c>
      <c r="AQ224">
        <v>149</v>
      </c>
      <c r="AR224">
        <v>743</v>
      </c>
      <c r="AS224" s="17">
        <v>435</v>
      </c>
      <c r="AT224">
        <v>133</v>
      </c>
      <c r="AU224">
        <v>720</v>
      </c>
      <c r="AV224">
        <v>300</v>
      </c>
      <c r="AW224" s="47" t="s">
        <v>8</v>
      </c>
      <c r="AX224">
        <f t="shared" si="187"/>
        <v>8</v>
      </c>
      <c r="AY224">
        <f t="shared" si="188"/>
        <v>11</v>
      </c>
      <c r="AZ224">
        <f t="shared" si="189"/>
        <v>67</v>
      </c>
      <c r="BA224" s="47" t="s">
        <v>8</v>
      </c>
      <c r="BB224">
        <f t="shared" ref="BB224" si="191">AT224-AX224</f>
        <v>125</v>
      </c>
      <c r="BC224">
        <f t="shared" ref="BC224" si="192">AU224-AY224</f>
        <v>709</v>
      </c>
      <c r="BD224" s="8">
        <f t="shared" ref="BD224" si="193">AV224-AZ224</f>
        <v>233</v>
      </c>
      <c r="BE224" t="s">
        <v>824</v>
      </c>
      <c r="BF224" t="s">
        <v>825</v>
      </c>
      <c r="BG224">
        <v>0</v>
      </c>
    </row>
    <row r="225" spans="1:59" s="2" customFormat="1" x14ac:dyDescent="0.3">
      <c r="A225" s="82" t="s">
        <v>831</v>
      </c>
      <c r="B225" s="82" t="s">
        <v>839</v>
      </c>
      <c r="C225" s="10" t="s">
        <v>856</v>
      </c>
      <c r="D225" s="88" t="s">
        <v>863</v>
      </c>
      <c r="E225" s="2" t="s">
        <v>835</v>
      </c>
      <c r="F225" s="2" t="s">
        <v>457</v>
      </c>
      <c r="G225" s="2" t="s">
        <v>406</v>
      </c>
      <c r="H225" s="2" t="s">
        <v>636</v>
      </c>
      <c r="I225" s="83" t="s">
        <v>117</v>
      </c>
      <c r="J225" s="82" t="s">
        <v>117</v>
      </c>
      <c r="K225" s="82" t="s">
        <v>117</v>
      </c>
      <c r="L225" s="84">
        <v>1</v>
      </c>
      <c r="W225" s="82"/>
      <c r="X225" s="85" t="s">
        <v>769</v>
      </c>
      <c r="Y225" s="2">
        <v>7</v>
      </c>
      <c r="Z225" s="2">
        <v>5</v>
      </c>
      <c r="AA225" s="2">
        <v>1</v>
      </c>
      <c r="AB225" s="2">
        <v>1</v>
      </c>
      <c r="AC225" s="2">
        <f t="shared" si="177"/>
        <v>6</v>
      </c>
      <c r="AD225" s="2" t="s">
        <v>117</v>
      </c>
      <c r="AE225" s="2">
        <f>IF(EXACT(LEFT(F225, 5), "train"), AC225, AB225)</f>
        <v>6</v>
      </c>
      <c r="AF225" s="2">
        <v>1</v>
      </c>
      <c r="AH225" s="2" t="s">
        <v>117</v>
      </c>
      <c r="AK225" s="86" t="s">
        <v>117</v>
      </c>
      <c r="AL225" s="2" t="s">
        <v>117</v>
      </c>
      <c r="AM225" s="2" t="s">
        <v>117</v>
      </c>
      <c r="AN225" s="2" t="e">
        <f t="shared" ref="AN225" si="194">AL225+AM225</f>
        <v>#VALUE!</v>
      </c>
      <c r="AO225" s="2">
        <f t="shared" si="170"/>
        <v>74552.537876951479</v>
      </c>
      <c r="AP225" s="86" t="s">
        <v>105</v>
      </c>
      <c r="AQ225" s="2">
        <v>149</v>
      </c>
      <c r="AR225" s="2">
        <v>743</v>
      </c>
      <c r="AS225" s="85">
        <v>435</v>
      </c>
      <c r="AT225" s="2">
        <v>133</v>
      </c>
      <c r="AU225" s="2">
        <v>720</v>
      </c>
      <c r="AV225" s="2">
        <v>300</v>
      </c>
      <c r="AW225" s="87" t="s">
        <v>45</v>
      </c>
      <c r="AX225" s="2">
        <f t="shared" si="187"/>
        <v>8</v>
      </c>
      <c r="AY225" s="2">
        <f t="shared" si="188"/>
        <v>11</v>
      </c>
      <c r="AZ225" s="2">
        <f t="shared" si="189"/>
        <v>67</v>
      </c>
      <c r="BA225" s="87" t="s">
        <v>45</v>
      </c>
      <c r="BB225" s="2">
        <f t="shared" ref="BB225" si="195">AT225-AX225</f>
        <v>125</v>
      </c>
      <c r="BC225" s="2">
        <f t="shared" ref="BC225" si="196">AU225-AY225</f>
        <v>709</v>
      </c>
      <c r="BD225" s="86">
        <f t="shared" ref="BD225" si="197">AV225-AZ225</f>
        <v>233</v>
      </c>
      <c r="BE225" s="2" t="s">
        <v>838</v>
      </c>
      <c r="BF225" s="2" t="s">
        <v>524</v>
      </c>
      <c r="BG225" s="2">
        <v>0</v>
      </c>
    </row>
    <row r="226" spans="1:59" x14ac:dyDescent="0.3">
      <c r="A226" s="10" t="s">
        <v>832</v>
      </c>
      <c r="B226" s="10" t="s">
        <v>841</v>
      </c>
      <c r="C226" s="10" t="s">
        <v>855</v>
      </c>
      <c r="D226" s="88" t="s">
        <v>862</v>
      </c>
      <c r="E226" t="s">
        <v>835</v>
      </c>
      <c r="F226" t="s">
        <v>457</v>
      </c>
      <c r="G226" t="s">
        <v>406</v>
      </c>
      <c r="H226" t="s">
        <v>636</v>
      </c>
      <c r="I226" s="40" t="s">
        <v>117</v>
      </c>
      <c r="J226" s="10" t="s">
        <v>117</v>
      </c>
      <c r="K226" s="10" t="s">
        <v>117</v>
      </c>
      <c r="L226" s="4">
        <v>1</v>
      </c>
      <c r="W226" s="10"/>
      <c r="X226" s="17" t="s">
        <v>769</v>
      </c>
      <c r="Y226">
        <v>7</v>
      </c>
      <c r="Z226">
        <v>5</v>
      </c>
      <c r="AA226">
        <v>1</v>
      </c>
      <c r="AB226">
        <v>1</v>
      </c>
      <c r="AC226">
        <f t="shared" si="177"/>
        <v>6</v>
      </c>
      <c r="AD226" t="s">
        <v>117</v>
      </c>
      <c r="AE226">
        <f>IF(EXACT(LEFT(F226, 5), "train"), AC226, AB226)</f>
        <v>6</v>
      </c>
      <c r="AF226">
        <v>1</v>
      </c>
      <c r="AH226" t="s">
        <v>117</v>
      </c>
      <c r="AK226" s="8" t="s">
        <v>117</v>
      </c>
      <c r="AL226" t="s">
        <v>117</v>
      </c>
      <c r="AM226" t="s">
        <v>117</v>
      </c>
      <c r="AN226" t="e">
        <f t="shared" ref="AN226:AN227" si="198">AL226+AM226</f>
        <v>#VALUE!</v>
      </c>
      <c r="AO226">
        <f t="shared" ref="AO226:AO227" si="199" xml:space="preserve"> 1508.06553301511 + 0.00210606006752809 * (AT226*AU226*AV226) * (AE226 / 5) + 441</f>
        <v>74552.537876951479</v>
      </c>
      <c r="AP226" s="8" t="s">
        <v>105</v>
      </c>
      <c r="AQ226">
        <v>149</v>
      </c>
      <c r="AR226">
        <v>743</v>
      </c>
      <c r="AS226" s="17">
        <v>435</v>
      </c>
      <c r="AT226">
        <v>133</v>
      </c>
      <c r="AU226">
        <v>720</v>
      </c>
      <c r="AV226">
        <v>300</v>
      </c>
      <c r="AW226" s="47" t="s">
        <v>45</v>
      </c>
      <c r="AX226">
        <f t="shared" si="187"/>
        <v>8</v>
      </c>
      <c r="AY226">
        <f t="shared" si="188"/>
        <v>11</v>
      </c>
      <c r="AZ226">
        <f t="shared" si="189"/>
        <v>67</v>
      </c>
      <c r="BA226" s="47" t="s">
        <v>45</v>
      </c>
      <c r="BB226">
        <f t="shared" ref="BB226:BB227" si="200">AT226-AX226</f>
        <v>125</v>
      </c>
      <c r="BC226">
        <f t="shared" ref="BC226:BC227" si="201">AU226-AY226</f>
        <v>709</v>
      </c>
      <c r="BD226" s="8">
        <f t="shared" ref="BD226:BD227" si="202">AV226-AZ226</f>
        <v>233</v>
      </c>
      <c r="BE226" t="s">
        <v>838</v>
      </c>
      <c r="BF226" t="s">
        <v>524</v>
      </c>
      <c r="BG226">
        <v>0</v>
      </c>
    </row>
    <row r="227" spans="1:59" x14ac:dyDescent="0.3">
      <c r="A227" s="10" t="s">
        <v>833</v>
      </c>
      <c r="B227" s="10" t="s">
        <v>842</v>
      </c>
      <c r="C227" s="10" t="s">
        <v>855</v>
      </c>
      <c r="D227" t="s">
        <v>860</v>
      </c>
      <c r="E227" t="s">
        <v>835</v>
      </c>
      <c r="F227" t="s">
        <v>457</v>
      </c>
      <c r="G227" t="s">
        <v>406</v>
      </c>
      <c r="H227" t="s">
        <v>636</v>
      </c>
      <c r="I227" s="40" t="s">
        <v>117</v>
      </c>
      <c r="J227" s="10" t="s">
        <v>117</v>
      </c>
      <c r="K227" s="10" t="s">
        <v>117</v>
      </c>
      <c r="L227" s="4">
        <v>1</v>
      </c>
      <c r="W227" s="10"/>
      <c r="X227" s="17" t="s">
        <v>769</v>
      </c>
      <c r="Y227">
        <v>7</v>
      </c>
      <c r="Z227">
        <v>5</v>
      </c>
      <c r="AA227">
        <v>1</v>
      </c>
      <c r="AB227">
        <v>1</v>
      </c>
      <c r="AC227">
        <f t="shared" si="177"/>
        <v>6</v>
      </c>
      <c r="AD227" t="s">
        <v>117</v>
      </c>
      <c r="AE227">
        <f>IF(EXACT(LEFT(F227, 5), "train"), AC227, AB227)</f>
        <v>6</v>
      </c>
      <c r="AF227">
        <v>1</v>
      </c>
      <c r="AH227" t="s">
        <v>117</v>
      </c>
      <c r="AK227" s="8" t="s">
        <v>117</v>
      </c>
      <c r="AL227" t="s">
        <v>117</v>
      </c>
      <c r="AM227" t="s">
        <v>117</v>
      </c>
      <c r="AN227" t="e">
        <f t="shared" si="198"/>
        <v>#VALUE!</v>
      </c>
      <c r="AO227">
        <f t="shared" si="199"/>
        <v>74552.537876951479</v>
      </c>
      <c r="AP227" s="8" t="s">
        <v>105</v>
      </c>
      <c r="AQ227">
        <v>149</v>
      </c>
      <c r="AR227">
        <v>743</v>
      </c>
      <c r="AS227" s="17">
        <v>435</v>
      </c>
      <c r="AT227">
        <v>133</v>
      </c>
      <c r="AU227">
        <v>720</v>
      </c>
      <c r="AV227">
        <v>300</v>
      </c>
      <c r="AW227" s="47" t="s">
        <v>45</v>
      </c>
      <c r="AX227">
        <f t="shared" ref="AX227:AX228" si="203" xml:space="preserve"> _xlfn.FLOOR.MATH((AQ227 - AT227) / 2)</f>
        <v>8</v>
      </c>
      <c r="AY227">
        <f t="shared" ref="AY227:AY228" si="204" xml:space="preserve"> _xlfn.FLOOR.MATH((AR227 - AU227) / 2)</f>
        <v>11</v>
      </c>
      <c r="AZ227">
        <f t="shared" ref="AZ227:AZ228" si="205" xml:space="preserve"> _xlfn.FLOOR.MATH((AS227 - AV227) / 2)</f>
        <v>67</v>
      </c>
      <c r="BA227" s="47" t="s">
        <v>45</v>
      </c>
      <c r="BB227">
        <f t="shared" si="200"/>
        <v>125</v>
      </c>
      <c r="BC227">
        <f t="shared" si="201"/>
        <v>709</v>
      </c>
      <c r="BD227" s="8">
        <f t="shared" si="202"/>
        <v>233</v>
      </c>
      <c r="BE227" t="s">
        <v>838</v>
      </c>
      <c r="BF227" t="s">
        <v>524</v>
      </c>
      <c r="BG227">
        <v>0</v>
      </c>
    </row>
    <row r="228" spans="1:59" x14ac:dyDescent="0.3">
      <c r="A228" s="10" t="s">
        <v>834</v>
      </c>
      <c r="B228" s="10" t="s">
        <v>843</v>
      </c>
      <c r="C228" s="10" t="s">
        <v>854</v>
      </c>
      <c r="D228" t="s">
        <v>857</v>
      </c>
      <c r="E228" t="s">
        <v>835</v>
      </c>
      <c r="F228" t="s">
        <v>457</v>
      </c>
      <c r="G228" t="s">
        <v>406</v>
      </c>
      <c r="H228" t="s">
        <v>636</v>
      </c>
      <c r="I228" s="40" t="s">
        <v>117</v>
      </c>
      <c r="J228" s="10" t="s">
        <v>117</v>
      </c>
      <c r="K228" s="10" t="s">
        <v>117</v>
      </c>
      <c r="L228" s="4">
        <v>1</v>
      </c>
      <c r="W228" s="10"/>
      <c r="X228" s="17" t="s">
        <v>769</v>
      </c>
      <c r="Y228">
        <v>7</v>
      </c>
      <c r="Z228">
        <v>5</v>
      </c>
      <c r="AA228">
        <v>1</v>
      </c>
      <c r="AB228">
        <v>1</v>
      </c>
      <c r="AC228">
        <f t="shared" si="177"/>
        <v>6</v>
      </c>
      <c r="AD228" t="s">
        <v>117</v>
      </c>
      <c r="AE228">
        <f>IF(EXACT(LEFT(F228, 5), "train"), AC228, AB228)</f>
        <v>6</v>
      </c>
      <c r="AF228">
        <v>1</v>
      </c>
      <c r="AH228" t="s">
        <v>117</v>
      </c>
      <c r="AK228" s="8" t="s">
        <v>117</v>
      </c>
      <c r="AL228" t="s">
        <v>117</v>
      </c>
      <c r="AM228" t="s">
        <v>117</v>
      </c>
      <c r="AN228" t="e">
        <f t="shared" ref="AN228" si="206">AL228+AM228</f>
        <v>#VALUE!</v>
      </c>
      <c r="AO228">
        <f t="shared" ref="AO228" si="207" xml:space="preserve"> 1508.06553301511 + 0.00210606006752809 * (AT228*AU228*AV228) * (AE228 / 5) + 441</f>
        <v>74552.537876951479</v>
      </c>
      <c r="AP228" s="8" t="s">
        <v>105</v>
      </c>
      <c r="AQ228">
        <v>149</v>
      </c>
      <c r="AR228">
        <v>743</v>
      </c>
      <c r="AS228" s="17">
        <v>435</v>
      </c>
      <c r="AT228">
        <v>133</v>
      </c>
      <c r="AU228">
        <v>720</v>
      </c>
      <c r="AV228">
        <v>300</v>
      </c>
      <c r="AW228" s="47" t="s">
        <v>45</v>
      </c>
      <c r="AX228">
        <f t="shared" si="203"/>
        <v>8</v>
      </c>
      <c r="AY228">
        <f t="shared" si="204"/>
        <v>11</v>
      </c>
      <c r="AZ228">
        <f t="shared" si="205"/>
        <v>67</v>
      </c>
      <c r="BA228" s="47" t="s">
        <v>45</v>
      </c>
      <c r="BB228">
        <f t="shared" ref="BB228" si="208">AT228-AX228</f>
        <v>125</v>
      </c>
      <c r="BC228">
        <f t="shared" ref="BC228" si="209">AU228-AY228</f>
        <v>709</v>
      </c>
      <c r="BD228" s="8">
        <f t="shared" ref="BD228" si="210">AV228-AZ228</f>
        <v>233</v>
      </c>
      <c r="BE228" t="s">
        <v>838</v>
      </c>
      <c r="BF228" t="s">
        <v>524</v>
      </c>
      <c r="BG228">
        <v>0</v>
      </c>
    </row>
    <row r="229" spans="1:59" x14ac:dyDescent="0.3">
      <c r="A229" s="10" t="s">
        <v>847</v>
      </c>
      <c r="B229" s="10" t="s">
        <v>840</v>
      </c>
      <c r="C229" s="10" t="s">
        <v>856</v>
      </c>
      <c r="D229" s="88" t="s">
        <v>861</v>
      </c>
      <c r="E229" t="s">
        <v>836</v>
      </c>
      <c r="F229" t="s">
        <v>457</v>
      </c>
      <c r="G229" t="s">
        <v>406</v>
      </c>
      <c r="H229" t="s">
        <v>636</v>
      </c>
      <c r="I229" s="40" t="s">
        <v>117</v>
      </c>
      <c r="J229" s="10" t="s">
        <v>117</v>
      </c>
      <c r="K229" s="10" t="s">
        <v>117</v>
      </c>
      <c r="L229" s="4">
        <v>1</v>
      </c>
      <c r="W229" s="10"/>
      <c r="X229" s="17" t="s">
        <v>769</v>
      </c>
      <c r="Y229">
        <v>7</v>
      </c>
      <c r="Z229">
        <v>5</v>
      </c>
      <c r="AA229">
        <v>1</v>
      </c>
      <c r="AB229">
        <v>1</v>
      </c>
      <c r="AC229">
        <f t="shared" ref="AC229:AC236" si="211">Z229+AA229</f>
        <v>6</v>
      </c>
      <c r="AD229" t="s">
        <v>117</v>
      </c>
      <c r="AE229">
        <f t="shared" ref="AE229:AE232" si="212">IF(EXACT(LEFT(F229, 5), "train"), AC229, AB229)</f>
        <v>6</v>
      </c>
      <c r="AF229">
        <v>3</v>
      </c>
      <c r="AH229" t="s">
        <v>117</v>
      </c>
      <c r="AK229" s="8" t="s">
        <v>117</v>
      </c>
      <c r="AL229" t="s">
        <v>117</v>
      </c>
      <c r="AM229" t="s">
        <v>117</v>
      </c>
      <c r="AN229" t="e">
        <f t="shared" ref="AN229:AN236" si="213">AL229+AM229</f>
        <v>#VALUE!</v>
      </c>
      <c r="AO229">
        <f t="shared" ref="AO229:AO236" si="214" xml:space="preserve"> 1508.06553301511 + 0.00210606006752809 * (AT229*AU229*AV229) * (AE229 / 5) + 441</f>
        <v>74552.537876951479</v>
      </c>
      <c r="AP229" s="8" t="s">
        <v>105</v>
      </c>
      <c r="AQ229">
        <v>149</v>
      </c>
      <c r="AR229">
        <v>743</v>
      </c>
      <c r="AS229" s="17">
        <v>435</v>
      </c>
      <c r="AT229">
        <v>133</v>
      </c>
      <c r="AU229">
        <v>720</v>
      </c>
      <c r="AV229">
        <v>300</v>
      </c>
      <c r="AW229" s="47" t="s">
        <v>45</v>
      </c>
      <c r="AX229">
        <f t="shared" ref="AX229:AX236" si="215" xml:space="preserve"> _xlfn.FLOOR.MATH((AQ229 - AT229) / 2)</f>
        <v>8</v>
      </c>
      <c r="AY229">
        <f t="shared" ref="AY229:AY236" si="216" xml:space="preserve"> _xlfn.FLOOR.MATH((AR229 - AU229) / 2)</f>
        <v>11</v>
      </c>
      <c r="AZ229">
        <f t="shared" ref="AZ229:AZ236" si="217" xml:space="preserve"> _xlfn.FLOOR.MATH((AS229 - AV229) / 2)</f>
        <v>67</v>
      </c>
      <c r="BA229" s="47" t="s">
        <v>45</v>
      </c>
      <c r="BB229">
        <f t="shared" ref="BB229:BB236" si="218">AT229-AX229</f>
        <v>125</v>
      </c>
      <c r="BC229">
        <f t="shared" ref="BC229:BC236" si="219">AU229-AY229</f>
        <v>709</v>
      </c>
      <c r="BD229" s="8">
        <f t="shared" ref="BD229:BD236" si="220">AV229-AZ229</f>
        <v>233</v>
      </c>
      <c r="BE229" t="s">
        <v>838</v>
      </c>
      <c r="BF229" t="s">
        <v>524</v>
      </c>
      <c r="BG229">
        <v>0</v>
      </c>
    </row>
    <row r="230" spans="1:59" x14ac:dyDescent="0.3">
      <c r="A230" s="10" t="s">
        <v>848</v>
      </c>
      <c r="B230" s="10" t="s">
        <v>844</v>
      </c>
      <c r="C230" s="10" t="s">
        <v>855</v>
      </c>
      <c r="D230" t="s">
        <v>859</v>
      </c>
      <c r="E230" t="s">
        <v>836</v>
      </c>
      <c r="F230" t="s">
        <v>457</v>
      </c>
      <c r="G230" t="s">
        <v>406</v>
      </c>
      <c r="H230" t="s">
        <v>636</v>
      </c>
      <c r="I230" s="40" t="s">
        <v>117</v>
      </c>
      <c r="J230" s="10" t="s">
        <v>117</v>
      </c>
      <c r="K230" s="10" t="s">
        <v>117</v>
      </c>
      <c r="L230" s="4">
        <v>1</v>
      </c>
      <c r="W230" s="10"/>
      <c r="X230" s="17" t="s">
        <v>769</v>
      </c>
      <c r="Y230">
        <v>7</v>
      </c>
      <c r="Z230">
        <v>5</v>
      </c>
      <c r="AA230">
        <v>1</v>
      </c>
      <c r="AB230">
        <v>1</v>
      </c>
      <c r="AC230">
        <f t="shared" si="211"/>
        <v>6</v>
      </c>
      <c r="AD230" t="s">
        <v>117</v>
      </c>
      <c r="AE230">
        <f t="shared" si="212"/>
        <v>6</v>
      </c>
      <c r="AF230">
        <v>3</v>
      </c>
      <c r="AH230" t="s">
        <v>117</v>
      </c>
      <c r="AK230" s="8" t="s">
        <v>117</v>
      </c>
      <c r="AL230" t="s">
        <v>117</v>
      </c>
      <c r="AM230" t="s">
        <v>117</v>
      </c>
      <c r="AN230" t="e">
        <f t="shared" si="213"/>
        <v>#VALUE!</v>
      </c>
      <c r="AO230">
        <f t="shared" si="214"/>
        <v>74552.537876951479</v>
      </c>
      <c r="AP230" s="8" t="s">
        <v>105</v>
      </c>
      <c r="AQ230">
        <v>149</v>
      </c>
      <c r="AR230">
        <v>743</v>
      </c>
      <c r="AS230" s="17">
        <v>435</v>
      </c>
      <c r="AT230">
        <v>133</v>
      </c>
      <c r="AU230">
        <v>720</v>
      </c>
      <c r="AV230">
        <v>300</v>
      </c>
      <c r="AW230" s="47" t="s">
        <v>45</v>
      </c>
      <c r="AX230">
        <f t="shared" si="215"/>
        <v>8</v>
      </c>
      <c r="AY230">
        <f t="shared" si="216"/>
        <v>11</v>
      </c>
      <c r="AZ230">
        <f t="shared" si="217"/>
        <v>67</v>
      </c>
      <c r="BA230" s="47" t="s">
        <v>45</v>
      </c>
      <c r="BB230">
        <f t="shared" si="218"/>
        <v>125</v>
      </c>
      <c r="BC230">
        <f t="shared" si="219"/>
        <v>709</v>
      </c>
      <c r="BD230" s="8">
        <f t="shared" si="220"/>
        <v>233</v>
      </c>
      <c r="BE230" t="s">
        <v>838</v>
      </c>
      <c r="BF230" t="s">
        <v>524</v>
      </c>
      <c r="BG230">
        <v>0</v>
      </c>
    </row>
    <row r="231" spans="1:59" x14ac:dyDescent="0.3">
      <c r="A231" s="10" t="s">
        <v>849</v>
      </c>
      <c r="B231" s="10" t="s">
        <v>845</v>
      </c>
      <c r="C231" s="10" t="s">
        <v>855</v>
      </c>
      <c r="D231" t="s">
        <v>858</v>
      </c>
      <c r="E231" t="s">
        <v>836</v>
      </c>
      <c r="F231" t="s">
        <v>457</v>
      </c>
      <c r="G231" t="s">
        <v>406</v>
      </c>
      <c r="H231" t="s">
        <v>636</v>
      </c>
      <c r="I231" s="40" t="s">
        <v>117</v>
      </c>
      <c r="J231" s="10" t="s">
        <v>117</v>
      </c>
      <c r="K231" s="10" t="s">
        <v>117</v>
      </c>
      <c r="L231" s="4">
        <v>1</v>
      </c>
      <c r="W231" s="10"/>
      <c r="X231" s="17" t="s">
        <v>769</v>
      </c>
      <c r="Y231">
        <v>7</v>
      </c>
      <c r="Z231">
        <v>5</v>
      </c>
      <c r="AA231">
        <v>1</v>
      </c>
      <c r="AB231">
        <v>1</v>
      </c>
      <c r="AC231">
        <f t="shared" si="211"/>
        <v>6</v>
      </c>
      <c r="AD231" t="s">
        <v>117</v>
      </c>
      <c r="AE231">
        <f t="shared" si="212"/>
        <v>6</v>
      </c>
      <c r="AF231">
        <v>3</v>
      </c>
      <c r="AH231" t="s">
        <v>117</v>
      </c>
      <c r="AK231" s="8" t="s">
        <v>117</v>
      </c>
      <c r="AL231" t="s">
        <v>117</v>
      </c>
      <c r="AM231" t="s">
        <v>117</v>
      </c>
      <c r="AN231" t="e">
        <f t="shared" si="213"/>
        <v>#VALUE!</v>
      </c>
      <c r="AO231">
        <f t="shared" si="214"/>
        <v>74552.537876951479</v>
      </c>
      <c r="AP231" s="8" t="s">
        <v>105</v>
      </c>
      <c r="AQ231">
        <v>149</v>
      </c>
      <c r="AR231">
        <v>743</v>
      </c>
      <c r="AS231" s="17">
        <v>435</v>
      </c>
      <c r="AT231">
        <v>133</v>
      </c>
      <c r="AU231">
        <v>720</v>
      </c>
      <c r="AV231">
        <v>300</v>
      </c>
      <c r="AW231" s="47" t="s">
        <v>45</v>
      </c>
      <c r="AX231">
        <f t="shared" si="215"/>
        <v>8</v>
      </c>
      <c r="AY231">
        <f t="shared" si="216"/>
        <v>11</v>
      </c>
      <c r="AZ231">
        <f t="shared" si="217"/>
        <v>67</v>
      </c>
      <c r="BA231" s="47" t="s">
        <v>45</v>
      </c>
      <c r="BB231">
        <f t="shared" si="218"/>
        <v>125</v>
      </c>
      <c r="BC231">
        <f t="shared" si="219"/>
        <v>709</v>
      </c>
      <c r="BD231" s="8">
        <f t="shared" si="220"/>
        <v>233</v>
      </c>
      <c r="BE231" t="s">
        <v>838</v>
      </c>
      <c r="BF231" t="s">
        <v>524</v>
      </c>
      <c r="BG231">
        <v>0</v>
      </c>
    </row>
    <row r="232" spans="1:59" x14ac:dyDescent="0.3">
      <c r="A232" s="10" t="s">
        <v>850</v>
      </c>
      <c r="B232" s="10" t="s">
        <v>846</v>
      </c>
      <c r="C232" s="10" t="s">
        <v>854</v>
      </c>
      <c r="D232" s="10" t="s">
        <v>853</v>
      </c>
      <c r="E232" t="s">
        <v>836</v>
      </c>
      <c r="F232" t="s">
        <v>457</v>
      </c>
      <c r="G232" t="s">
        <v>406</v>
      </c>
      <c r="H232" t="s">
        <v>636</v>
      </c>
      <c r="I232" s="40" t="s">
        <v>117</v>
      </c>
      <c r="J232" s="10" t="s">
        <v>117</v>
      </c>
      <c r="K232" s="10" t="s">
        <v>117</v>
      </c>
      <c r="L232" s="4">
        <v>1</v>
      </c>
      <c r="W232" s="10"/>
      <c r="X232" s="17" t="s">
        <v>769</v>
      </c>
      <c r="Y232">
        <v>7</v>
      </c>
      <c r="Z232">
        <v>5</v>
      </c>
      <c r="AA232">
        <v>1</v>
      </c>
      <c r="AB232">
        <v>1</v>
      </c>
      <c r="AC232">
        <f t="shared" si="211"/>
        <v>6</v>
      </c>
      <c r="AD232" t="s">
        <v>117</v>
      </c>
      <c r="AE232">
        <f t="shared" si="212"/>
        <v>6</v>
      </c>
      <c r="AF232">
        <v>3</v>
      </c>
      <c r="AH232" t="s">
        <v>117</v>
      </c>
      <c r="AK232" s="8" t="s">
        <v>117</v>
      </c>
      <c r="AL232" t="s">
        <v>117</v>
      </c>
      <c r="AM232" t="s">
        <v>117</v>
      </c>
      <c r="AN232" t="e">
        <f t="shared" si="213"/>
        <v>#VALUE!</v>
      </c>
      <c r="AO232">
        <f t="shared" si="214"/>
        <v>74552.537876951479</v>
      </c>
      <c r="AP232" s="8" t="s">
        <v>105</v>
      </c>
      <c r="AQ232">
        <v>149</v>
      </c>
      <c r="AR232">
        <v>743</v>
      </c>
      <c r="AS232" s="17">
        <v>435</v>
      </c>
      <c r="AT232">
        <v>133</v>
      </c>
      <c r="AU232">
        <v>720</v>
      </c>
      <c r="AV232">
        <v>300</v>
      </c>
      <c r="AW232" s="47" t="s">
        <v>45</v>
      </c>
      <c r="AX232">
        <f t="shared" si="215"/>
        <v>8</v>
      </c>
      <c r="AY232">
        <f t="shared" si="216"/>
        <v>11</v>
      </c>
      <c r="AZ232">
        <f t="shared" si="217"/>
        <v>67</v>
      </c>
      <c r="BA232" s="47" t="s">
        <v>45</v>
      </c>
      <c r="BB232">
        <f t="shared" si="218"/>
        <v>125</v>
      </c>
      <c r="BC232">
        <f t="shared" si="219"/>
        <v>709</v>
      </c>
      <c r="BD232" s="8">
        <f t="shared" si="220"/>
        <v>233</v>
      </c>
      <c r="BE232" t="s">
        <v>838</v>
      </c>
      <c r="BF232" t="s">
        <v>524</v>
      </c>
      <c r="BG232">
        <v>0</v>
      </c>
    </row>
    <row r="233" spans="1:59" s="2" customFormat="1" x14ac:dyDescent="0.3">
      <c r="A233" s="82" t="s">
        <v>866</v>
      </c>
      <c r="B233" s="82" t="s">
        <v>874</v>
      </c>
      <c r="C233" s="10" t="s">
        <v>865</v>
      </c>
      <c r="D233" s="88" t="s">
        <v>863</v>
      </c>
      <c r="E233" s="2" t="s">
        <v>835</v>
      </c>
      <c r="F233" s="2" t="s">
        <v>477</v>
      </c>
      <c r="G233" s="2" t="s">
        <v>406</v>
      </c>
      <c r="H233" s="2" t="s">
        <v>636</v>
      </c>
      <c r="I233" s="83" t="s">
        <v>117</v>
      </c>
      <c r="J233" s="82" t="s">
        <v>117</v>
      </c>
      <c r="K233" s="82" t="s">
        <v>117</v>
      </c>
      <c r="L233" s="84" t="s">
        <v>117</v>
      </c>
      <c r="W233" s="82"/>
      <c r="X233" s="85" t="s">
        <v>769</v>
      </c>
      <c r="Y233" s="2">
        <v>7</v>
      </c>
      <c r="Z233" s="2">
        <v>5</v>
      </c>
      <c r="AA233" s="2">
        <v>1</v>
      </c>
      <c r="AB233" s="2">
        <v>1</v>
      </c>
      <c r="AC233" s="2">
        <f t="shared" si="211"/>
        <v>6</v>
      </c>
      <c r="AD233" s="2" t="s">
        <v>117</v>
      </c>
      <c r="AE233" s="2">
        <f>IF(EXACT(LEFT(F233, 5), "train"), AC233, AB233)</f>
        <v>1</v>
      </c>
      <c r="AF233" s="2">
        <v>1</v>
      </c>
      <c r="AH233" s="2" t="s">
        <v>117</v>
      </c>
      <c r="AK233" s="86" t="s">
        <v>117</v>
      </c>
      <c r="AL233" s="2" t="s">
        <v>117</v>
      </c>
      <c r="AM233" s="2" t="s">
        <v>117</v>
      </c>
      <c r="AN233" s="2" t="e">
        <f t="shared" si="213"/>
        <v>#VALUE!</v>
      </c>
      <c r="AO233" s="2">
        <f t="shared" si="214"/>
        <v>14049.644257004506</v>
      </c>
      <c r="AP233" s="86" t="s">
        <v>105</v>
      </c>
      <c r="AQ233" s="2">
        <v>149</v>
      </c>
      <c r="AR233" s="2">
        <v>743</v>
      </c>
      <c r="AS233" s="85">
        <v>435</v>
      </c>
      <c r="AT233" s="2">
        <v>133</v>
      </c>
      <c r="AU233" s="2">
        <v>720</v>
      </c>
      <c r="AV233" s="2">
        <v>300</v>
      </c>
      <c r="AW233" s="87" t="s">
        <v>45</v>
      </c>
      <c r="AX233" s="2">
        <f t="shared" si="215"/>
        <v>8</v>
      </c>
      <c r="AY233" s="2">
        <f t="shared" si="216"/>
        <v>11</v>
      </c>
      <c r="AZ233" s="2">
        <f t="shared" si="217"/>
        <v>67</v>
      </c>
      <c r="BA233" s="87" t="s">
        <v>45</v>
      </c>
      <c r="BB233" s="2">
        <f t="shared" si="218"/>
        <v>125</v>
      </c>
      <c r="BC233" s="2">
        <f t="shared" si="219"/>
        <v>709</v>
      </c>
      <c r="BD233" s="86">
        <f t="shared" si="220"/>
        <v>233</v>
      </c>
      <c r="BE233" s="2" t="s">
        <v>838</v>
      </c>
      <c r="BF233" s="2" t="s">
        <v>524</v>
      </c>
      <c r="BG233" s="2">
        <v>0</v>
      </c>
    </row>
    <row r="234" spans="1:59" x14ac:dyDescent="0.3">
      <c r="A234" s="10" t="s">
        <v>867</v>
      </c>
      <c r="B234" s="10" t="s">
        <v>875</v>
      </c>
      <c r="C234" s="10" t="s">
        <v>865</v>
      </c>
      <c r="D234" s="88" t="s">
        <v>862</v>
      </c>
      <c r="E234" t="s">
        <v>835</v>
      </c>
      <c r="F234" t="s">
        <v>477</v>
      </c>
      <c r="G234" t="s">
        <v>406</v>
      </c>
      <c r="H234" t="s">
        <v>636</v>
      </c>
      <c r="I234" s="40" t="s">
        <v>117</v>
      </c>
      <c r="J234" s="10" t="s">
        <v>117</v>
      </c>
      <c r="K234" s="10" t="s">
        <v>117</v>
      </c>
      <c r="L234" s="4" t="s">
        <v>117</v>
      </c>
      <c r="W234" s="10"/>
      <c r="X234" s="17" t="s">
        <v>769</v>
      </c>
      <c r="Y234">
        <v>7</v>
      </c>
      <c r="Z234">
        <v>5</v>
      </c>
      <c r="AA234">
        <v>1</v>
      </c>
      <c r="AB234">
        <v>1</v>
      </c>
      <c r="AC234">
        <f t="shared" si="211"/>
        <v>6</v>
      </c>
      <c r="AD234" t="s">
        <v>117</v>
      </c>
      <c r="AE234">
        <f>IF(EXACT(LEFT(F234, 5), "train"), AC234, AB234)</f>
        <v>1</v>
      </c>
      <c r="AF234">
        <v>1</v>
      </c>
      <c r="AH234" t="s">
        <v>117</v>
      </c>
      <c r="AK234" s="8" t="s">
        <v>117</v>
      </c>
      <c r="AL234" t="s">
        <v>117</v>
      </c>
      <c r="AM234" t="s">
        <v>117</v>
      </c>
      <c r="AN234" t="e">
        <f t="shared" si="213"/>
        <v>#VALUE!</v>
      </c>
      <c r="AO234">
        <f t="shared" si="214"/>
        <v>14049.644257004506</v>
      </c>
      <c r="AP234" s="8" t="s">
        <v>105</v>
      </c>
      <c r="AQ234">
        <v>149</v>
      </c>
      <c r="AR234">
        <v>743</v>
      </c>
      <c r="AS234" s="17">
        <v>435</v>
      </c>
      <c r="AT234">
        <v>133</v>
      </c>
      <c r="AU234">
        <v>720</v>
      </c>
      <c r="AV234">
        <v>300</v>
      </c>
      <c r="AW234" s="47" t="s">
        <v>45</v>
      </c>
      <c r="AX234">
        <f t="shared" si="215"/>
        <v>8</v>
      </c>
      <c r="AY234">
        <f t="shared" si="216"/>
        <v>11</v>
      </c>
      <c r="AZ234">
        <f t="shared" si="217"/>
        <v>67</v>
      </c>
      <c r="BA234" s="47" t="s">
        <v>45</v>
      </c>
      <c r="BB234">
        <f t="shared" si="218"/>
        <v>125</v>
      </c>
      <c r="BC234">
        <f t="shared" si="219"/>
        <v>709</v>
      </c>
      <c r="BD234" s="8">
        <f t="shared" si="220"/>
        <v>233</v>
      </c>
      <c r="BE234" t="s">
        <v>838</v>
      </c>
      <c r="BF234" t="s">
        <v>524</v>
      </c>
      <c r="BG234">
        <v>0</v>
      </c>
    </row>
    <row r="235" spans="1:59" x14ac:dyDescent="0.3">
      <c r="A235" s="10" t="s">
        <v>868</v>
      </c>
      <c r="B235" s="10" t="s">
        <v>876</v>
      </c>
      <c r="C235" s="10" t="s">
        <v>865</v>
      </c>
      <c r="D235" t="s">
        <v>860</v>
      </c>
      <c r="E235" t="s">
        <v>835</v>
      </c>
      <c r="F235" t="s">
        <v>477</v>
      </c>
      <c r="G235" t="s">
        <v>406</v>
      </c>
      <c r="H235" t="s">
        <v>636</v>
      </c>
      <c r="I235" s="40" t="s">
        <v>117</v>
      </c>
      <c r="J235" s="10" t="s">
        <v>117</v>
      </c>
      <c r="K235" s="10" t="s">
        <v>117</v>
      </c>
      <c r="L235" s="4" t="s">
        <v>117</v>
      </c>
      <c r="W235" s="10"/>
      <c r="X235" s="17" t="s">
        <v>769</v>
      </c>
      <c r="Y235">
        <v>7</v>
      </c>
      <c r="Z235">
        <v>5</v>
      </c>
      <c r="AA235">
        <v>1</v>
      </c>
      <c r="AB235">
        <v>1</v>
      </c>
      <c r="AC235">
        <f t="shared" si="211"/>
        <v>6</v>
      </c>
      <c r="AD235" t="s">
        <v>117</v>
      </c>
      <c r="AE235">
        <f>IF(EXACT(LEFT(F235, 5), "train"), AC235, AB235)</f>
        <v>1</v>
      </c>
      <c r="AF235">
        <v>1</v>
      </c>
      <c r="AH235" t="s">
        <v>117</v>
      </c>
      <c r="AK235" s="8" t="s">
        <v>117</v>
      </c>
      <c r="AL235" t="s">
        <v>117</v>
      </c>
      <c r="AM235" t="s">
        <v>117</v>
      </c>
      <c r="AN235" t="e">
        <f t="shared" si="213"/>
        <v>#VALUE!</v>
      </c>
      <c r="AO235">
        <f t="shared" si="214"/>
        <v>14049.644257004506</v>
      </c>
      <c r="AP235" s="8" t="s">
        <v>105</v>
      </c>
      <c r="AQ235">
        <v>149</v>
      </c>
      <c r="AR235">
        <v>743</v>
      </c>
      <c r="AS235" s="17">
        <v>435</v>
      </c>
      <c r="AT235">
        <v>133</v>
      </c>
      <c r="AU235">
        <v>720</v>
      </c>
      <c r="AV235">
        <v>300</v>
      </c>
      <c r="AW235" s="47" t="s">
        <v>45</v>
      </c>
      <c r="AX235">
        <f t="shared" si="215"/>
        <v>8</v>
      </c>
      <c r="AY235">
        <f t="shared" si="216"/>
        <v>11</v>
      </c>
      <c r="AZ235">
        <f t="shared" si="217"/>
        <v>67</v>
      </c>
      <c r="BA235" s="47" t="s">
        <v>45</v>
      </c>
      <c r="BB235">
        <f t="shared" si="218"/>
        <v>125</v>
      </c>
      <c r="BC235">
        <f t="shared" si="219"/>
        <v>709</v>
      </c>
      <c r="BD235" s="8">
        <f t="shared" si="220"/>
        <v>233</v>
      </c>
      <c r="BE235" t="s">
        <v>838</v>
      </c>
      <c r="BF235" t="s">
        <v>524</v>
      </c>
      <c r="BG235">
        <v>0</v>
      </c>
    </row>
    <row r="236" spans="1:59" x14ac:dyDescent="0.3">
      <c r="A236" s="10" t="s">
        <v>869</v>
      </c>
      <c r="B236" s="10" t="s">
        <v>877</v>
      </c>
      <c r="C236" s="10" t="s">
        <v>865</v>
      </c>
      <c r="D236" t="s">
        <v>857</v>
      </c>
      <c r="E236" t="s">
        <v>835</v>
      </c>
      <c r="F236" t="s">
        <v>477</v>
      </c>
      <c r="G236" t="s">
        <v>406</v>
      </c>
      <c r="H236" t="s">
        <v>636</v>
      </c>
      <c r="I236" s="40" t="s">
        <v>117</v>
      </c>
      <c r="J236" s="10" t="s">
        <v>117</v>
      </c>
      <c r="K236" s="10" t="s">
        <v>117</v>
      </c>
      <c r="L236" s="4" t="s">
        <v>117</v>
      </c>
      <c r="W236" s="10"/>
      <c r="X236" s="17" t="s">
        <v>769</v>
      </c>
      <c r="Y236">
        <v>7</v>
      </c>
      <c r="Z236">
        <v>5</v>
      </c>
      <c r="AA236">
        <v>1</v>
      </c>
      <c r="AB236">
        <v>1</v>
      </c>
      <c r="AC236">
        <f t="shared" si="211"/>
        <v>6</v>
      </c>
      <c r="AD236" t="s">
        <v>117</v>
      </c>
      <c r="AE236">
        <f>IF(EXACT(LEFT(F236, 5), "train"), AC236, AB236)</f>
        <v>1</v>
      </c>
      <c r="AF236">
        <v>1</v>
      </c>
      <c r="AH236" t="s">
        <v>117</v>
      </c>
      <c r="AK236" s="8" t="s">
        <v>117</v>
      </c>
      <c r="AL236" t="s">
        <v>117</v>
      </c>
      <c r="AM236" t="s">
        <v>117</v>
      </c>
      <c r="AN236" t="e">
        <f t="shared" si="213"/>
        <v>#VALUE!</v>
      </c>
      <c r="AO236">
        <f t="shared" si="214"/>
        <v>14049.644257004506</v>
      </c>
      <c r="AP236" s="8" t="s">
        <v>105</v>
      </c>
      <c r="AQ236">
        <v>149</v>
      </c>
      <c r="AR236">
        <v>743</v>
      </c>
      <c r="AS236" s="17">
        <v>435</v>
      </c>
      <c r="AT236">
        <v>133</v>
      </c>
      <c r="AU236">
        <v>720</v>
      </c>
      <c r="AV236">
        <v>300</v>
      </c>
      <c r="AW236" s="47" t="s">
        <v>45</v>
      </c>
      <c r="AX236">
        <f t="shared" si="215"/>
        <v>8</v>
      </c>
      <c r="AY236">
        <f t="shared" si="216"/>
        <v>11</v>
      </c>
      <c r="AZ236">
        <f t="shared" si="217"/>
        <v>67</v>
      </c>
      <c r="BA236" s="47" t="s">
        <v>45</v>
      </c>
      <c r="BB236">
        <f t="shared" si="218"/>
        <v>125</v>
      </c>
      <c r="BC236">
        <f t="shared" si="219"/>
        <v>709</v>
      </c>
      <c r="BD236" s="8">
        <f t="shared" si="220"/>
        <v>233</v>
      </c>
      <c r="BE236" t="s">
        <v>838</v>
      </c>
      <c r="BF236" t="s">
        <v>524</v>
      </c>
      <c r="BG236">
        <v>0</v>
      </c>
    </row>
    <row r="237" spans="1:59" x14ac:dyDescent="0.3">
      <c r="A237" s="10" t="s">
        <v>870</v>
      </c>
      <c r="B237" s="10" t="s">
        <v>878</v>
      </c>
      <c r="C237" s="10" t="s">
        <v>865</v>
      </c>
      <c r="D237" s="88" t="s">
        <v>861</v>
      </c>
      <c r="E237" t="s">
        <v>836</v>
      </c>
      <c r="F237" t="s">
        <v>477</v>
      </c>
      <c r="G237" t="s">
        <v>406</v>
      </c>
      <c r="H237" t="s">
        <v>636</v>
      </c>
      <c r="I237" s="40" t="s">
        <v>117</v>
      </c>
      <c r="J237" s="10" t="s">
        <v>117</v>
      </c>
      <c r="K237" s="10" t="s">
        <v>117</v>
      </c>
      <c r="L237" s="4" t="s">
        <v>117</v>
      </c>
      <c r="W237" s="10"/>
      <c r="X237" s="17" t="s">
        <v>769</v>
      </c>
      <c r="Y237">
        <v>7</v>
      </c>
      <c r="Z237">
        <v>5</v>
      </c>
      <c r="AA237">
        <v>1</v>
      </c>
      <c r="AB237">
        <v>1</v>
      </c>
      <c r="AC237">
        <f t="shared" ref="AC237:AC244" si="221">Z237+AA237</f>
        <v>6</v>
      </c>
      <c r="AD237" t="s">
        <v>117</v>
      </c>
      <c r="AE237">
        <f t="shared" ref="AE237:AE240" si="222">IF(EXACT(LEFT(F237, 5), "train"), AC237, AB237)</f>
        <v>1</v>
      </c>
      <c r="AF237">
        <v>3</v>
      </c>
      <c r="AH237" t="s">
        <v>117</v>
      </c>
      <c r="AK237" s="8" t="s">
        <v>117</v>
      </c>
      <c r="AL237" t="s">
        <v>117</v>
      </c>
      <c r="AM237" t="s">
        <v>117</v>
      </c>
      <c r="AN237" t="e">
        <f t="shared" ref="AN237:AN244" si="223">AL237+AM237</f>
        <v>#VALUE!</v>
      </c>
      <c r="AO237">
        <f t="shared" ref="AO237:AO244" si="224" xml:space="preserve"> 1508.06553301511 + 0.00210606006752809 * (AT237*AU237*AV237) * (AE237 / 5) + 441</f>
        <v>14049.644257004506</v>
      </c>
      <c r="AP237" s="8" t="s">
        <v>105</v>
      </c>
      <c r="AQ237">
        <v>149</v>
      </c>
      <c r="AR237">
        <v>743</v>
      </c>
      <c r="AS237" s="17">
        <v>435</v>
      </c>
      <c r="AT237">
        <v>133</v>
      </c>
      <c r="AU237">
        <v>720</v>
      </c>
      <c r="AV237">
        <v>300</v>
      </c>
      <c r="AW237" s="47" t="s">
        <v>45</v>
      </c>
      <c r="AX237">
        <f t="shared" ref="AX237:AX244" si="225" xml:space="preserve"> _xlfn.FLOOR.MATH((AQ237 - AT237) / 2)</f>
        <v>8</v>
      </c>
      <c r="AY237">
        <f t="shared" ref="AY237:AY244" si="226" xml:space="preserve"> _xlfn.FLOOR.MATH((AR237 - AU237) / 2)</f>
        <v>11</v>
      </c>
      <c r="AZ237">
        <f t="shared" ref="AZ237:AZ244" si="227" xml:space="preserve"> _xlfn.FLOOR.MATH((AS237 - AV237) / 2)</f>
        <v>67</v>
      </c>
      <c r="BA237" s="47" t="s">
        <v>45</v>
      </c>
      <c r="BB237">
        <f t="shared" ref="BB237:BB244" si="228">AT237-AX237</f>
        <v>125</v>
      </c>
      <c r="BC237">
        <f t="shared" ref="BC237:BC244" si="229">AU237-AY237</f>
        <v>709</v>
      </c>
      <c r="BD237" s="8">
        <f t="shared" ref="BD237:BD244" si="230">AV237-AZ237</f>
        <v>233</v>
      </c>
      <c r="BE237" t="s">
        <v>838</v>
      </c>
      <c r="BF237" t="s">
        <v>524</v>
      </c>
      <c r="BG237">
        <v>0</v>
      </c>
    </row>
    <row r="238" spans="1:59" x14ac:dyDescent="0.3">
      <c r="A238" s="10" t="s">
        <v>871</v>
      </c>
      <c r="B238" s="10" t="s">
        <v>879</v>
      </c>
      <c r="C238" s="10" t="s">
        <v>865</v>
      </c>
      <c r="D238" t="s">
        <v>859</v>
      </c>
      <c r="E238" t="s">
        <v>836</v>
      </c>
      <c r="F238" t="s">
        <v>477</v>
      </c>
      <c r="G238" t="s">
        <v>406</v>
      </c>
      <c r="H238" t="s">
        <v>636</v>
      </c>
      <c r="I238" s="40" t="s">
        <v>117</v>
      </c>
      <c r="J238" s="10" t="s">
        <v>117</v>
      </c>
      <c r="K238" s="10" t="s">
        <v>117</v>
      </c>
      <c r="L238" s="4" t="s">
        <v>117</v>
      </c>
      <c r="W238" s="10"/>
      <c r="X238" s="17" t="s">
        <v>769</v>
      </c>
      <c r="Y238">
        <v>7</v>
      </c>
      <c r="Z238">
        <v>5</v>
      </c>
      <c r="AA238">
        <v>1</v>
      </c>
      <c r="AB238">
        <v>1</v>
      </c>
      <c r="AC238">
        <f t="shared" si="221"/>
        <v>6</v>
      </c>
      <c r="AD238" t="s">
        <v>117</v>
      </c>
      <c r="AE238">
        <f t="shared" si="222"/>
        <v>1</v>
      </c>
      <c r="AF238">
        <v>3</v>
      </c>
      <c r="AH238" t="s">
        <v>117</v>
      </c>
      <c r="AK238" s="8" t="s">
        <v>117</v>
      </c>
      <c r="AL238" t="s">
        <v>117</v>
      </c>
      <c r="AM238" t="s">
        <v>117</v>
      </c>
      <c r="AN238" t="e">
        <f t="shared" si="223"/>
        <v>#VALUE!</v>
      </c>
      <c r="AO238">
        <f t="shared" si="224"/>
        <v>14049.644257004506</v>
      </c>
      <c r="AP238" s="8" t="s">
        <v>105</v>
      </c>
      <c r="AQ238">
        <v>149</v>
      </c>
      <c r="AR238">
        <v>743</v>
      </c>
      <c r="AS238" s="17">
        <v>435</v>
      </c>
      <c r="AT238">
        <v>133</v>
      </c>
      <c r="AU238">
        <v>720</v>
      </c>
      <c r="AV238">
        <v>300</v>
      </c>
      <c r="AW238" s="47" t="s">
        <v>45</v>
      </c>
      <c r="AX238">
        <f t="shared" si="225"/>
        <v>8</v>
      </c>
      <c r="AY238">
        <f t="shared" si="226"/>
        <v>11</v>
      </c>
      <c r="AZ238">
        <f t="shared" si="227"/>
        <v>67</v>
      </c>
      <c r="BA238" s="47" t="s">
        <v>45</v>
      </c>
      <c r="BB238">
        <f t="shared" si="228"/>
        <v>125</v>
      </c>
      <c r="BC238">
        <f t="shared" si="229"/>
        <v>709</v>
      </c>
      <c r="BD238" s="8">
        <f t="shared" si="230"/>
        <v>233</v>
      </c>
      <c r="BE238" t="s">
        <v>838</v>
      </c>
      <c r="BF238" t="s">
        <v>524</v>
      </c>
      <c r="BG238">
        <v>0</v>
      </c>
    </row>
    <row r="239" spans="1:59" x14ac:dyDescent="0.3">
      <c r="A239" s="10" t="s">
        <v>872</v>
      </c>
      <c r="B239" s="10" t="s">
        <v>880</v>
      </c>
      <c r="C239" s="10" t="s">
        <v>865</v>
      </c>
      <c r="D239" t="s">
        <v>858</v>
      </c>
      <c r="E239" t="s">
        <v>836</v>
      </c>
      <c r="F239" t="s">
        <v>477</v>
      </c>
      <c r="G239" t="s">
        <v>406</v>
      </c>
      <c r="H239" t="s">
        <v>636</v>
      </c>
      <c r="I239" s="40" t="s">
        <v>117</v>
      </c>
      <c r="J239" s="10" t="s">
        <v>117</v>
      </c>
      <c r="K239" s="10" t="s">
        <v>117</v>
      </c>
      <c r="L239" s="4" t="s">
        <v>117</v>
      </c>
      <c r="W239" s="10"/>
      <c r="X239" s="17" t="s">
        <v>769</v>
      </c>
      <c r="Y239">
        <v>7</v>
      </c>
      <c r="Z239">
        <v>5</v>
      </c>
      <c r="AA239">
        <v>1</v>
      </c>
      <c r="AB239">
        <v>1</v>
      </c>
      <c r="AC239">
        <f t="shared" si="221"/>
        <v>6</v>
      </c>
      <c r="AD239" t="s">
        <v>117</v>
      </c>
      <c r="AE239">
        <f t="shared" si="222"/>
        <v>1</v>
      </c>
      <c r="AF239">
        <v>3</v>
      </c>
      <c r="AH239" t="s">
        <v>117</v>
      </c>
      <c r="AK239" s="8" t="s">
        <v>117</v>
      </c>
      <c r="AL239" t="s">
        <v>117</v>
      </c>
      <c r="AM239" t="s">
        <v>117</v>
      </c>
      <c r="AN239" t="e">
        <f t="shared" si="223"/>
        <v>#VALUE!</v>
      </c>
      <c r="AO239">
        <f t="shared" si="224"/>
        <v>14049.644257004506</v>
      </c>
      <c r="AP239" s="8" t="s">
        <v>105</v>
      </c>
      <c r="AQ239">
        <v>149</v>
      </c>
      <c r="AR239">
        <v>743</v>
      </c>
      <c r="AS239" s="17">
        <v>435</v>
      </c>
      <c r="AT239">
        <v>133</v>
      </c>
      <c r="AU239">
        <v>720</v>
      </c>
      <c r="AV239">
        <v>300</v>
      </c>
      <c r="AW239" s="47" t="s">
        <v>45</v>
      </c>
      <c r="AX239">
        <f t="shared" si="225"/>
        <v>8</v>
      </c>
      <c r="AY239">
        <f t="shared" si="226"/>
        <v>11</v>
      </c>
      <c r="AZ239">
        <f t="shared" si="227"/>
        <v>67</v>
      </c>
      <c r="BA239" s="47" t="s">
        <v>45</v>
      </c>
      <c r="BB239">
        <f t="shared" si="228"/>
        <v>125</v>
      </c>
      <c r="BC239">
        <f t="shared" si="229"/>
        <v>709</v>
      </c>
      <c r="BD239" s="8">
        <f t="shared" si="230"/>
        <v>233</v>
      </c>
      <c r="BE239" t="s">
        <v>838</v>
      </c>
      <c r="BF239" t="s">
        <v>524</v>
      </c>
      <c r="BG239">
        <v>0</v>
      </c>
    </row>
    <row r="240" spans="1:59" x14ac:dyDescent="0.3">
      <c r="A240" s="10" t="s">
        <v>873</v>
      </c>
      <c r="B240" s="10" t="s">
        <v>881</v>
      </c>
      <c r="C240" s="10" t="s">
        <v>865</v>
      </c>
      <c r="D240" s="10" t="s">
        <v>853</v>
      </c>
      <c r="E240" t="s">
        <v>836</v>
      </c>
      <c r="F240" t="s">
        <v>477</v>
      </c>
      <c r="G240" t="s">
        <v>406</v>
      </c>
      <c r="H240" t="s">
        <v>636</v>
      </c>
      <c r="I240" s="40" t="s">
        <v>117</v>
      </c>
      <c r="J240" s="10" t="s">
        <v>117</v>
      </c>
      <c r="K240" s="10" t="s">
        <v>117</v>
      </c>
      <c r="L240" s="4" t="s">
        <v>117</v>
      </c>
      <c r="W240" s="10"/>
      <c r="X240" s="17" t="s">
        <v>769</v>
      </c>
      <c r="Y240">
        <v>7</v>
      </c>
      <c r="Z240">
        <v>5</v>
      </c>
      <c r="AA240">
        <v>1</v>
      </c>
      <c r="AB240">
        <v>1</v>
      </c>
      <c r="AC240">
        <f t="shared" si="221"/>
        <v>6</v>
      </c>
      <c r="AD240" t="s">
        <v>117</v>
      </c>
      <c r="AE240">
        <f t="shared" si="222"/>
        <v>1</v>
      </c>
      <c r="AF240">
        <v>3</v>
      </c>
      <c r="AH240" t="s">
        <v>117</v>
      </c>
      <c r="AK240" s="8" t="s">
        <v>117</v>
      </c>
      <c r="AL240" t="s">
        <v>117</v>
      </c>
      <c r="AM240" t="s">
        <v>117</v>
      </c>
      <c r="AN240" t="e">
        <f t="shared" si="223"/>
        <v>#VALUE!</v>
      </c>
      <c r="AO240">
        <f t="shared" si="224"/>
        <v>14049.644257004506</v>
      </c>
      <c r="AP240" s="8" t="s">
        <v>105</v>
      </c>
      <c r="AQ240">
        <v>149</v>
      </c>
      <c r="AR240">
        <v>743</v>
      </c>
      <c r="AS240" s="17">
        <v>435</v>
      </c>
      <c r="AT240">
        <v>133</v>
      </c>
      <c r="AU240">
        <v>720</v>
      </c>
      <c r="AV240">
        <v>300</v>
      </c>
      <c r="AW240" s="47" t="s">
        <v>45</v>
      </c>
      <c r="AX240">
        <f t="shared" si="225"/>
        <v>8</v>
      </c>
      <c r="AY240">
        <f t="shared" si="226"/>
        <v>11</v>
      </c>
      <c r="AZ240">
        <f t="shared" si="227"/>
        <v>67</v>
      </c>
      <c r="BA240" s="47" t="s">
        <v>45</v>
      </c>
      <c r="BB240">
        <f t="shared" si="228"/>
        <v>125</v>
      </c>
      <c r="BC240">
        <f t="shared" si="229"/>
        <v>709</v>
      </c>
      <c r="BD240" s="8">
        <f t="shared" si="230"/>
        <v>233</v>
      </c>
      <c r="BE240" t="s">
        <v>838</v>
      </c>
      <c r="BF240" t="s">
        <v>524</v>
      </c>
      <c r="BG240">
        <v>0</v>
      </c>
    </row>
    <row r="241" spans="1:59" s="2" customFormat="1" x14ac:dyDescent="0.3">
      <c r="A241" s="82" t="s">
        <v>882</v>
      </c>
      <c r="B241" s="82" t="s">
        <v>890</v>
      </c>
      <c r="C241" s="10" t="s">
        <v>865</v>
      </c>
      <c r="D241" s="88" t="s">
        <v>863</v>
      </c>
      <c r="E241" s="2" t="s">
        <v>835</v>
      </c>
      <c r="F241" s="2" t="s">
        <v>477</v>
      </c>
      <c r="G241" s="2" t="s">
        <v>406</v>
      </c>
      <c r="H241" s="2" t="s">
        <v>636</v>
      </c>
      <c r="I241" s="83" t="s">
        <v>117</v>
      </c>
      <c r="J241" s="82" t="s">
        <v>117</v>
      </c>
      <c r="K241" s="82" t="s">
        <v>117</v>
      </c>
      <c r="L241" s="84" t="s">
        <v>117</v>
      </c>
      <c r="W241" s="82"/>
      <c r="X241" s="85" t="s">
        <v>769</v>
      </c>
      <c r="Y241" s="2">
        <v>7</v>
      </c>
      <c r="Z241" s="2">
        <v>5</v>
      </c>
      <c r="AA241" s="2">
        <v>1</v>
      </c>
      <c r="AB241" s="2">
        <v>1</v>
      </c>
      <c r="AC241" s="2">
        <f t="shared" si="221"/>
        <v>6</v>
      </c>
      <c r="AD241" s="2" t="s">
        <v>117</v>
      </c>
      <c r="AE241" s="2">
        <f>IF(EXACT(LEFT(F241, 5), "train"), AC241, AB241)</f>
        <v>1</v>
      </c>
      <c r="AF241" s="2">
        <v>1</v>
      </c>
      <c r="AH241" s="2" t="s">
        <v>117</v>
      </c>
      <c r="AK241" s="86" t="s">
        <v>117</v>
      </c>
      <c r="AL241" s="2" t="s">
        <v>117</v>
      </c>
      <c r="AM241" s="2" t="s">
        <v>117</v>
      </c>
      <c r="AN241" s="2" t="e">
        <f t="shared" si="223"/>
        <v>#VALUE!</v>
      </c>
      <c r="AO241" s="2">
        <f t="shared" si="224"/>
        <v>14049.644257004506</v>
      </c>
      <c r="AP241" s="86" t="s">
        <v>105</v>
      </c>
      <c r="AQ241" s="2">
        <v>149</v>
      </c>
      <c r="AR241" s="2">
        <v>743</v>
      </c>
      <c r="AS241" s="85">
        <v>435</v>
      </c>
      <c r="AT241" s="2">
        <v>133</v>
      </c>
      <c r="AU241" s="2">
        <v>720</v>
      </c>
      <c r="AV241" s="2">
        <v>300</v>
      </c>
      <c r="AW241" s="87" t="s">
        <v>45</v>
      </c>
      <c r="AX241" s="2">
        <f t="shared" si="225"/>
        <v>8</v>
      </c>
      <c r="AY241" s="2">
        <f t="shared" si="226"/>
        <v>11</v>
      </c>
      <c r="AZ241" s="2">
        <f t="shared" si="227"/>
        <v>67</v>
      </c>
      <c r="BA241" s="87" t="s">
        <v>45</v>
      </c>
      <c r="BB241" s="2">
        <f t="shared" si="228"/>
        <v>125</v>
      </c>
      <c r="BC241" s="2">
        <f t="shared" si="229"/>
        <v>709</v>
      </c>
      <c r="BD241" s="86">
        <f t="shared" si="230"/>
        <v>233</v>
      </c>
      <c r="BE241" s="2" t="s">
        <v>838</v>
      </c>
      <c r="BF241" s="2" t="s">
        <v>524</v>
      </c>
      <c r="BG241" s="2">
        <v>0</v>
      </c>
    </row>
    <row r="242" spans="1:59" x14ac:dyDescent="0.3">
      <c r="A242" s="10" t="s">
        <v>883</v>
      </c>
      <c r="B242" s="10" t="s">
        <v>891</v>
      </c>
      <c r="C242" s="10" t="s">
        <v>865</v>
      </c>
      <c r="D242" s="88" t="s">
        <v>862</v>
      </c>
      <c r="E242" t="s">
        <v>835</v>
      </c>
      <c r="F242" t="s">
        <v>477</v>
      </c>
      <c r="G242" t="s">
        <v>406</v>
      </c>
      <c r="H242" t="s">
        <v>636</v>
      </c>
      <c r="I242" s="40" t="s">
        <v>117</v>
      </c>
      <c r="J242" s="10" t="s">
        <v>117</v>
      </c>
      <c r="K242" s="10" t="s">
        <v>117</v>
      </c>
      <c r="L242" s="4" t="s">
        <v>117</v>
      </c>
      <c r="W242" s="10"/>
      <c r="X242" s="17" t="s">
        <v>769</v>
      </c>
      <c r="Y242">
        <v>7</v>
      </c>
      <c r="Z242">
        <v>5</v>
      </c>
      <c r="AA242">
        <v>1</v>
      </c>
      <c r="AB242">
        <v>1</v>
      </c>
      <c r="AC242">
        <f t="shared" si="221"/>
        <v>6</v>
      </c>
      <c r="AD242" t="s">
        <v>117</v>
      </c>
      <c r="AE242">
        <f>IF(EXACT(LEFT(F242, 5), "train"), AC242, AB242)</f>
        <v>1</v>
      </c>
      <c r="AF242">
        <v>1</v>
      </c>
      <c r="AH242" t="s">
        <v>117</v>
      </c>
      <c r="AK242" s="8" t="s">
        <v>117</v>
      </c>
      <c r="AL242" t="s">
        <v>117</v>
      </c>
      <c r="AM242" t="s">
        <v>117</v>
      </c>
      <c r="AN242" t="e">
        <f t="shared" si="223"/>
        <v>#VALUE!</v>
      </c>
      <c r="AO242">
        <f t="shared" si="224"/>
        <v>14049.644257004506</v>
      </c>
      <c r="AP242" s="8" t="s">
        <v>105</v>
      </c>
      <c r="AQ242">
        <v>149</v>
      </c>
      <c r="AR242">
        <v>743</v>
      </c>
      <c r="AS242" s="17">
        <v>435</v>
      </c>
      <c r="AT242">
        <v>133</v>
      </c>
      <c r="AU242">
        <v>720</v>
      </c>
      <c r="AV242">
        <v>300</v>
      </c>
      <c r="AW242" s="47" t="s">
        <v>45</v>
      </c>
      <c r="AX242">
        <f t="shared" si="225"/>
        <v>8</v>
      </c>
      <c r="AY242">
        <f t="shared" si="226"/>
        <v>11</v>
      </c>
      <c r="AZ242">
        <f t="shared" si="227"/>
        <v>67</v>
      </c>
      <c r="BA242" s="47" t="s">
        <v>45</v>
      </c>
      <c r="BB242">
        <f t="shared" si="228"/>
        <v>125</v>
      </c>
      <c r="BC242">
        <f t="shared" si="229"/>
        <v>709</v>
      </c>
      <c r="BD242" s="8">
        <f t="shared" si="230"/>
        <v>233</v>
      </c>
      <c r="BE242" t="s">
        <v>838</v>
      </c>
      <c r="BF242" t="s">
        <v>524</v>
      </c>
      <c r="BG242">
        <v>0</v>
      </c>
    </row>
    <row r="243" spans="1:59" x14ac:dyDescent="0.3">
      <c r="A243" s="10" t="s">
        <v>884</v>
      </c>
      <c r="B243" s="10" t="s">
        <v>892</v>
      </c>
      <c r="C243" s="10" t="s">
        <v>865</v>
      </c>
      <c r="D243" t="s">
        <v>860</v>
      </c>
      <c r="E243" t="s">
        <v>835</v>
      </c>
      <c r="F243" t="s">
        <v>477</v>
      </c>
      <c r="G243" t="s">
        <v>406</v>
      </c>
      <c r="H243" t="s">
        <v>636</v>
      </c>
      <c r="I243" s="40" t="s">
        <v>117</v>
      </c>
      <c r="J243" s="10" t="s">
        <v>117</v>
      </c>
      <c r="K243" s="10" t="s">
        <v>117</v>
      </c>
      <c r="L243" s="4" t="s">
        <v>117</v>
      </c>
      <c r="W243" s="10"/>
      <c r="X243" s="17" t="s">
        <v>769</v>
      </c>
      <c r="Y243">
        <v>7</v>
      </c>
      <c r="Z243">
        <v>5</v>
      </c>
      <c r="AA243">
        <v>1</v>
      </c>
      <c r="AB243">
        <v>1</v>
      </c>
      <c r="AC243">
        <f t="shared" si="221"/>
        <v>6</v>
      </c>
      <c r="AD243" t="s">
        <v>117</v>
      </c>
      <c r="AE243">
        <f>IF(EXACT(LEFT(F243, 5), "train"), AC243, AB243)</f>
        <v>1</v>
      </c>
      <c r="AF243">
        <v>1</v>
      </c>
      <c r="AH243" t="s">
        <v>117</v>
      </c>
      <c r="AK243" s="8" t="s">
        <v>117</v>
      </c>
      <c r="AL243" t="s">
        <v>117</v>
      </c>
      <c r="AM243" t="s">
        <v>117</v>
      </c>
      <c r="AN243" t="e">
        <f t="shared" si="223"/>
        <v>#VALUE!</v>
      </c>
      <c r="AO243">
        <f t="shared" si="224"/>
        <v>14049.644257004506</v>
      </c>
      <c r="AP243" s="8" t="s">
        <v>105</v>
      </c>
      <c r="AQ243">
        <v>149</v>
      </c>
      <c r="AR243">
        <v>743</v>
      </c>
      <c r="AS243" s="17">
        <v>435</v>
      </c>
      <c r="AT243">
        <v>133</v>
      </c>
      <c r="AU243">
        <v>720</v>
      </c>
      <c r="AV243">
        <v>300</v>
      </c>
      <c r="AW243" s="47" t="s">
        <v>45</v>
      </c>
      <c r="AX243">
        <f t="shared" si="225"/>
        <v>8</v>
      </c>
      <c r="AY243">
        <f t="shared" si="226"/>
        <v>11</v>
      </c>
      <c r="AZ243">
        <f t="shared" si="227"/>
        <v>67</v>
      </c>
      <c r="BA243" s="47" t="s">
        <v>45</v>
      </c>
      <c r="BB243">
        <f t="shared" si="228"/>
        <v>125</v>
      </c>
      <c r="BC243">
        <f t="shared" si="229"/>
        <v>709</v>
      </c>
      <c r="BD243" s="8">
        <f t="shared" si="230"/>
        <v>233</v>
      </c>
      <c r="BE243" t="s">
        <v>838</v>
      </c>
      <c r="BF243" t="s">
        <v>524</v>
      </c>
      <c r="BG243">
        <v>0</v>
      </c>
    </row>
    <row r="244" spans="1:59" x14ac:dyDescent="0.3">
      <c r="A244" s="10" t="s">
        <v>885</v>
      </c>
      <c r="B244" s="10" t="s">
        <v>893</v>
      </c>
      <c r="C244" s="10" t="s">
        <v>865</v>
      </c>
      <c r="D244" t="s">
        <v>857</v>
      </c>
      <c r="E244" t="s">
        <v>835</v>
      </c>
      <c r="F244" t="s">
        <v>477</v>
      </c>
      <c r="G244" t="s">
        <v>406</v>
      </c>
      <c r="H244" t="s">
        <v>636</v>
      </c>
      <c r="I244" s="40" t="s">
        <v>117</v>
      </c>
      <c r="J244" s="10" t="s">
        <v>117</v>
      </c>
      <c r="K244" s="10" t="s">
        <v>117</v>
      </c>
      <c r="L244" s="4" t="s">
        <v>117</v>
      </c>
      <c r="W244" s="10"/>
      <c r="X244" s="17" t="s">
        <v>769</v>
      </c>
      <c r="Y244">
        <v>7</v>
      </c>
      <c r="Z244">
        <v>5</v>
      </c>
      <c r="AA244">
        <v>1</v>
      </c>
      <c r="AB244">
        <v>1</v>
      </c>
      <c r="AC244">
        <f t="shared" si="221"/>
        <v>6</v>
      </c>
      <c r="AD244" t="s">
        <v>117</v>
      </c>
      <c r="AE244">
        <f>IF(EXACT(LEFT(F244, 5), "train"), AC244, AB244)</f>
        <v>1</v>
      </c>
      <c r="AF244">
        <v>1</v>
      </c>
      <c r="AH244" t="s">
        <v>117</v>
      </c>
      <c r="AK244" s="8" t="s">
        <v>117</v>
      </c>
      <c r="AL244" t="s">
        <v>117</v>
      </c>
      <c r="AM244" t="s">
        <v>117</v>
      </c>
      <c r="AN244" t="e">
        <f t="shared" si="223"/>
        <v>#VALUE!</v>
      </c>
      <c r="AO244">
        <f t="shared" si="224"/>
        <v>14049.644257004506</v>
      </c>
      <c r="AP244" s="8" t="s">
        <v>105</v>
      </c>
      <c r="AQ244">
        <v>149</v>
      </c>
      <c r="AR244">
        <v>743</v>
      </c>
      <c r="AS244" s="17">
        <v>435</v>
      </c>
      <c r="AT244">
        <v>133</v>
      </c>
      <c r="AU244">
        <v>720</v>
      </c>
      <c r="AV244">
        <v>300</v>
      </c>
      <c r="AW244" s="47" t="s">
        <v>45</v>
      </c>
      <c r="AX244">
        <f t="shared" si="225"/>
        <v>8</v>
      </c>
      <c r="AY244">
        <f t="shared" si="226"/>
        <v>11</v>
      </c>
      <c r="AZ244">
        <f t="shared" si="227"/>
        <v>67</v>
      </c>
      <c r="BA244" s="47" t="s">
        <v>45</v>
      </c>
      <c r="BB244">
        <f t="shared" si="228"/>
        <v>125</v>
      </c>
      <c r="BC244">
        <f t="shared" si="229"/>
        <v>709</v>
      </c>
      <c r="BD244" s="8">
        <f t="shared" si="230"/>
        <v>233</v>
      </c>
      <c r="BE244" t="s">
        <v>838</v>
      </c>
      <c r="BF244" t="s">
        <v>524</v>
      </c>
      <c r="BG244">
        <v>0</v>
      </c>
    </row>
    <row r="245" spans="1:59" x14ac:dyDescent="0.3">
      <c r="A245" s="10" t="s">
        <v>886</v>
      </c>
      <c r="B245" s="10" t="s">
        <v>894</v>
      </c>
      <c r="C245" s="10" t="s">
        <v>865</v>
      </c>
      <c r="D245" s="88" t="s">
        <v>861</v>
      </c>
      <c r="E245" t="s">
        <v>836</v>
      </c>
      <c r="F245" t="s">
        <v>477</v>
      </c>
      <c r="G245" t="s">
        <v>406</v>
      </c>
      <c r="H245" t="s">
        <v>636</v>
      </c>
      <c r="I245" s="40" t="s">
        <v>117</v>
      </c>
      <c r="J245" s="10" t="s">
        <v>117</v>
      </c>
      <c r="K245" s="10" t="s">
        <v>117</v>
      </c>
      <c r="L245" s="4" t="s">
        <v>117</v>
      </c>
      <c r="W245" s="10"/>
      <c r="X245" s="17" t="s">
        <v>769</v>
      </c>
      <c r="Y245">
        <v>7</v>
      </c>
      <c r="Z245">
        <v>5</v>
      </c>
      <c r="AA245">
        <v>1</v>
      </c>
      <c r="AB245">
        <v>1</v>
      </c>
      <c r="AC245">
        <f t="shared" ref="AC245:AC248" si="231">Z245+AA245</f>
        <v>6</v>
      </c>
      <c r="AD245" t="s">
        <v>117</v>
      </c>
      <c r="AE245">
        <f t="shared" ref="AE245:AE248" si="232">IF(EXACT(LEFT(F245, 5), "train"), AC245, AB245)</f>
        <v>1</v>
      </c>
      <c r="AF245">
        <v>3</v>
      </c>
      <c r="AH245" t="s">
        <v>117</v>
      </c>
      <c r="AK245" s="8" t="s">
        <v>117</v>
      </c>
      <c r="AL245" t="s">
        <v>117</v>
      </c>
      <c r="AM245" t="s">
        <v>117</v>
      </c>
      <c r="AN245" t="e">
        <f t="shared" ref="AN245:AN248" si="233">AL245+AM245</f>
        <v>#VALUE!</v>
      </c>
      <c r="AO245">
        <f t="shared" ref="AO245:AO248" si="234" xml:space="preserve"> 1508.06553301511 + 0.00210606006752809 * (AT245*AU245*AV245) * (AE245 / 5) + 441</f>
        <v>14049.644257004506</v>
      </c>
      <c r="AP245" s="8" t="s">
        <v>105</v>
      </c>
      <c r="AQ245">
        <v>149</v>
      </c>
      <c r="AR245">
        <v>743</v>
      </c>
      <c r="AS245" s="17">
        <v>435</v>
      </c>
      <c r="AT245">
        <v>133</v>
      </c>
      <c r="AU245">
        <v>720</v>
      </c>
      <c r="AV245">
        <v>300</v>
      </c>
      <c r="AW245" s="47" t="s">
        <v>45</v>
      </c>
      <c r="AX245">
        <f t="shared" ref="AX245:AX248" si="235" xml:space="preserve"> _xlfn.FLOOR.MATH((AQ245 - AT245) / 2)</f>
        <v>8</v>
      </c>
      <c r="AY245">
        <f t="shared" ref="AY245:AY248" si="236" xml:space="preserve"> _xlfn.FLOOR.MATH((AR245 - AU245) / 2)</f>
        <v>11</v>
      </c>
      <c r="AZ245">
        <f t="shared" ref="AZ245:AZ248" si="237" xml:space="preserve"> _xlfn.FLOOR.MATH((AS245 - AV245) / 2)</f>
        <v>67</v>
      </c>
      <c r="BA245" s="47" t="s">
        <v>45</v>
      </c>
      <c r="BB245">
        <f t="shared" ref="BB245:BB248" si="238">AT245-AX245</f>
        <v>125</v>
      </c>
      <c r="BC245">
        <f t="shared" ref="BC245:BC248" si="239">AU245-AY245</f>
        <v>709</v>
      </c>
      <c r="BD245" s="8">
        <f t="shared" ref="BD245:BD248" si="240">AV245-AZ245</f>
        <v>233</v>
      </c>
      <c r="BE245" t="s">
        <v>838</v>
      </c>
      <c r="BF245" t="s">
        <v>524</v>
      </c>
      <c r="BG245">
        <v>0</v>
      </c>
    </row>
    <row r="246" spans="1:59" x14ac:dyDescent="0.3">
      <c r="A246" s="10" t="s">
        <v>887</v>
      </c>
      <c r="B246" s="10" t="s">
        <v>895</v>
      </c>
      <c r="C246" s="10" t="s">
        <v>865</v>
      </c>
      <c r="D246" t="s">
        <v>859</v>
      </c>
      <c r="E246" t="s">
        <v>836</v>
      </c>
      <c r="F246" t="s">
        <v>477</v>
      </c>
      <c r="G246" t="s">
        <v>406</v>
      </c>
      <c r="H246" t="s">
        <v>636</v>
      </c>
      <c r="I246" s="40" t="s">
        <v>117</v>
      </c>
      <c r="J246" s="10" t="s">
        <v>117</v>
      </c>
      <c r="K246" s="10" t="s">
        <v>117</v>
      </c>
      <c r="L246" s="4" t="s">
        <v>117</v>
      </c>
      <c r="W246" s="10"/>
      <c r="X246" s="17" t="s">
        <v>769</v>
      </c>
      <c r="Y246">
        <v>7</v>
      </c>
      <c r="Z246">
        <v>5</v>
      </c>
      <c r="AA246">
        <v>1</v>
      </c>
      <c r="AB246">
        <v>1</v>
      </c>
      <c r="AC246">
        <f t="shared" si="231"/>
        <v>6</v>
      </c>
      <c r="AD246" t="s">
        <v>117</v>
      </c>
      <c r="AE246">
        <f t="shared" si="232"/>
        <v>1</v>
      </c>
      <c r="AF246">
        <v>3</v>
      </c>
      <c r="AH246" t="s">
        <v>117</v>
      </c>
      <c r="AK246" s="8" t="s">
        <v>117</v>
      </c>
      <c r="AL246" t="s">
        <v>117</v>
      </c>
      <c r="AM246" t="s">
        <v>117</v>
      </c>
      <c r="AN246" t="e">
        <f t="shared" si="233"/>
        <v>#VALUE!</v>
      </c>
      <c r="AO246">
        <f t="shared" si="234"/>
        <v>14049.644257004506</v>
      </c>
      <c r="AP246" s="8" t="s">
        <v>105</v>
      </c>
      <c r="AQ246">
        <v>149</v>
      </c>
      <c r="AR246">
        <v>743</v>
      </c>
      <c r="AS246" s="17">
        <v>435</v>
      </c>
      <c r="AT246">
        <v>133</v>
      </c>
      <c r="AU246">
        <v>720</v>
      </c>
      <c r="AV246">
        <v>300</v>
      </c>
      <c r="AW246" s="47" t="s">
        <v>45</v>
      </c>
      <c r="AX246">
        <f t="shared" si="235"/>
        <v>8</v>
      </c>
      <c r="AY246">
        <f t="shared" si="236"/>
        <v>11</v>
      </c>
      <c r="AZ246">
        <f t="shared" si="237"/>
        <v>67</v>
      </c>
      <c r="BA246" s="47" t="s">
        <v>45</v>
      </c>
      <c r="BB246">
        <f t="shared" si="238"/>
        <v>125</v>
      </c>
      <c r="BC246">
        <f t="shared" si="239"/>
        <v>709</v>
      </c>
      <c r="BD246" s="8">
        <f t="shared" si="240"/>
        <v>233</v>
      </c>
      <c r="BE246" t="s">
        <v>838</v>
      </c>
      <c r="BF246" t="s">
        <v>524</v>
      </c>
      <c r="BG246">
        <v>0</v>
      </c>
    </row>
    <row r="247" spans="1:59" x14ac:dyDescent="0.3">
      <c r="A247" s="10" t="s">
        <v>888</v>
      </c>
      <c r="B247" s="10" t="s">
        <v>896</v>
      </c>
      <c r="C247" s="10" t="s">
        <v>865</v>
      </c>
      <c r="D247" t="s">
        <v>858</v>
      </c>
      <c r="E247" t="s">
        <v>836</v>
      </c>
      <c r="F247" t="s">
        <v>477</v>
      </c>
      <c r="G247" t="s">
        <v>406</v>
      </c>
      <c r="H247" t="s">
        <v>636</v>
      </c>
      <c r="I247" s="40" t="s">
        <v>117</v>
      </c>
      <c r="J247" s="10" t="s">
        <v>117</v>
      </c>
      <c r="K247" s="10" t="s">
        <v>117</v>
      </c>
      <c r="L247" s="4" t="s">
        <v>117</v>
      </c>
      <c r="W247" s="10"/>
      <c r="X247" s="17" t="s">
        <v>769</v>
      </c>
      <c r="Y247">
        <v>7</v>
      </c>
      <c r="Z247">
        <v>5</v>
      </c>
      <c r="AA247">
        <v>1</v>
      </c>
      <c r="AB247">
        <v>1</v>
      </c>
      <c r="AC247">
        <f t="shared" si="231"/>
        <v>6</v>
      </c>
      <c r="AD247" t="s">
        <v>117</v>
      </c>
      <c r="AE247">
        <f t="shared" si="232"/>
        <v>1</v>
      </c>
      <c r="AF247">
        <v>3</v>
      </c>
      <c r="AH247" t="s">
        <v>117</v>
      </c>
      <c r="AK247" s="8" t="s">
        <v>117</v>
      </c>
      <c r="AL247" t="s">
        <v>117</v>
      </c>
      <c r="AM247" t="s">
        <v>117</v>
      </c>
      <c r="AN247" t="e">
        <f t="shared" si="233"/>
        <v>#VALUE!</v>
      </c>
      <c r="AO247">
        <f t="shared" si="234"/>
        <v>14049.644257004506</v>
      </c>
      <c r="AP247" s="8" t="s">
        <v>105</v>
      </c>
      <c r="AQ247">
        <v>149</v>
      </c>
      <c r="AR247">
        <v>743</v>
      </c>
      <c r="AS247" s="17">
        <v>435</v>
      </c>
      <c r="AT247">
        <v>133</v>
      </c>
      <c r="AU247">
        <v>720</v>
      </c>
      <c r="AV247">
        <v>300</v>
      </c>
      <c r="AW247" s="47" t="s">
        <v>45</v>
      </c>
      <c r="AX247">
        <f t="shared" si="235"/>
        <v>8</v>
      </c>
      <c r="AY247">
        <f t="shared" si="236"/>
        <v>11</v>
      </c>
      <c r="AZ247">
        <f t="shared" si="237"/>
        <v>67</v>
      </c>
      <c r="BA247" s="47" t="s">
        <v>45</v>
      </c>
      <c r="BB247">
        <f t="shared" si="238"/>
        <v>125</v>
      </c>
      <c r="BC247">
        <f t="shared" si="239"/>
        <v>709</v>
      </c>
      <c r="BD247" s="8">
        <f t="shared" si="240"/>
        <v>233</v>
      </c>
      <c r="BE247" t="s">
        <v>838</v>
      </c>
      <c r="BF247" t="s">
        <v>524</v>
      </c>
      <c r="BG247">
        <v>0</v>
      </c>
    </row>
    <row r="248" spans="1:59" x14ac:dyDescent="0.3">
      <c r="A248" s="10" t="s">
        <v>889</v>
      </c>
      <c r="B248" s="10" t="s">
        <v>897</v>
      </c>
      <c r="C248" s="10" t="s">
        <v>865</v>
      </c>
      <c r="D248" s="10" t="s">
        <v>853</v>
      </c>
      <c r="E248" t="s">
        <v>836</v>
      </c>
      <c r="F248" t="s">
        <v>477</v>
      </c>
      <c r="G248" t="s">
        <v>406</v>
      </c>
      <c r="H248" t="s">
        <v>636</v>
      </c>
      <c r="I248" s="40" t="s">
        <v>117</v>
      </c>
      <c r="J248" s="10" t="s">
        <v>117</v>
      </c>
      <c r="K248" s="10" t="s">
        <v>117</v>
      </c>
      <c r="L248" s="4" t="s">
        <v>117</v>
      </c>
      <c r="W248" s="10"/>
      <c r="X248" s="17" t="s">
        <v>769</v>
      </c>
      <c r="Y248">
        <v>7</v>
      </c>
      <c r="Z248">
        <v>5</v>
      </c>
      <c r="AA248">
        <v>1</v>
      </c>
      <c r="AB248">
        <v>1</v>
      </c>
      <c r="AC248">
        <f t="shared" si="231"/>
        <v>6</v>
      </c>
      <c r="AD248" t="s">
        <v>117</v>
      </c>
      <c r="AE248">
        <f t="shared" si="232"/>
        <v>1</v>
      </c>
      <c r="AF248">
        <v>3</v>
      </c>
      <c r="AH248" t="s">
        <v>117</v>
      </c>
      <c r="AK248" s="8" t="s">
        <v>117</v>
      </c>
      <c r="AL248" t="s">
        <v>117</v>
      </c>
      <c r="AM248" t="s">
        <v>117</v>
      </c>
      <c r="AN248" t="e">
        <f t="shared" si="233"/>
        <v>#VALUE!</v>
      </c>
      <c r="AO248">
        <f t="shared" si="234"/>
        <v>14049.644257004506</v>
      </c>
      <c r="AP248" s="8" t="s">
        <v>105</v>
      </c>
      <c r="AQ248">
        <v>149</v>
      </c>
      <c r="AR248">
        <v>743</v>
      </c>
      <c r="AS248" s="17">
        <v>435</v>
      </c>
      <c r="AT248">
        <v>133</v>
      </c>
      <c r="AU248">
        <v>720</v>
      </c>
      <c r="AV248">
        <v>300</v>
      </c>
      <c r="AW248" s="47" t="s">
        <v>45</v>
      </c>
      <c r="AX248">
        <f t="shared" si="235"/>
        <v>8</v>
      </c>
      <c r="AY248">
        <f t="shared" si="236"/>
        <v>11</v>
      </c>
      <c r="AZ248">
        <f t="shared" si="237"/>
        <v>67</v>
      </c>
      <c r="BA248" s="47" t="s">
        <v>45</v>
      </c>
      <c r="BB248">
        <f t="shared" si="238"/>
        <v>125</v>
      </c>
      <c r="BC248">
        <f t="shared" si="239"/>
        <v>709</v>
      </c>
      <c r="BD248" s="8">
        <f t="shared" si="240"/>
        <v>233</v>
      </c>
      <c r="BE248" t="s">
        <v>838</v>
      </c>
      <c r="BF248" t="s">
        <v>524</v>
      </c>
      <c r="BG248">
        <v>0</v>
      </c>
    </row>
    <row r="249" spans="1:59" x14ac:dyDescent="0.3">
      <c r="A249" s="10" t="s">
        <v>117</v>
      </c>
      <c r="B249" s="10" t="s">
        <v>117</v>
      </c>
      <c r="C249" s="10" t="s">
        <v>856</v>
      </c>
      <c r="D249" s="10" t="s">
        <v>864</v>
      </c>
      <c r="E249" t="s">
        <v>117</v>
      </c>
      <c r="F249" t="s">
        <v>117</v>
      </c>
      <c r="G249" t="s">
        <v>117</v>
      </c>
      <c r="H249" t="s">
        <v>117</v>
      </c>
      <c r="I249" s="40" t="s">
        <v>117</v>
      </c>
      <c r="J249" s="10" t="s">
        <v>117</v>
      </c>
      <c r="K249" s="10" t="s">
        <v>117</v>
      </c>
      <c r="L249" s="4" t="s">
        <v>117</v>
      </c>
      <c r="W249" s="10"/>
      <c r="X249" s="17" t="s">
        <v>769</v>
      </c>
      <c r="Y249" t="s">
        <v>117</v>
      </c>
      <c r="Z249" t="s">
        <v>117</v>
      </c>
      <c r="AA249" t="s">
        <v>117</v>
      </c>
      <c r="AB249" t="s">
        <v>117</v>
      </c>
      <c r="AC249" t="e">
        <f t="shared" ref="AC249" si="241">Z249+AA249</f>
        <v>#VALUE!</v>
      </c>
      <c r="AD249" t="s">
        <v>117</v>
      </c>
      <c r="AE249" t="str">
        <f t="shared" ref="AE249" si="242">IF(EXACT(LEFT(F249, 5), "train"), AC249, AB249)</f>
        <v>TBD</v>
      </c>
      <c r="AF249" t="s">
        <v>117</v>
      </c>
      <c r="AH249" t="s">
        <v>117</v>
      </c>
      <c r="AK249" s="8" t="s">
        <v>117</v>
      </c>
      <c r="AL249" t="s">
        <v>117</v>
      </c>
      <c r="AM249" t="s">
        <v>117</v>
      </c>
      <c r="AN249" t="e">
        <f t="shared" ref="AN249" si="243">AL249+AM249</f>
        <v>#VALUE!</v>
      </c>
      <c r="AO249" t="e">
        <f t="shared" ref="AO249" si="244" xml:space="preserve"> 1508.06553301511 + 0.00210606006752809 * (AT249*AU249*AV249) * (AE249 / 5) + 441</f>
        <v>#VALUE!</v>
      </c>
      <c r="AP249" s="8" t="s">
        <v>105</v>
      </c>
      <c r="AQ249" t="s">
        <v>117</v>
      </c>
      <c r="AR249" t="s">
        <v>117</v>
      </c>
      <c r="AS249" s="17" t="s">
        <v>117</v>
      </c>
      <c r="AT249" t="s">
        <v>117</v>
      </c>
      <c r="AU249" t="s">
        <v>117</v>
      </c>
      <c r="AV249" t="s">
        <v>117</v>
      </c>
      <c r="AW249" s="47" t="s">
        <v>45</v>
      </c>
      <c r="AX249" t="e">
        <f t="shared" ref="AX249" si="245" xml:space="preserve"> _xlfn.FLOOR.MATH((AQ249 - AT249) / 2)</f>
        <v>#VALUE!</v>
      </c>
      <c r="AY249" t="e">
        <f t="shared" ref="AY249" si="246" xml:space="preserve"> _xlfn.FLOOR.MATH((AR249 - AU249) / 2)</f>
        <v>#VALUE!</v>
      </c>
      <c r="AZ249" t="e">
        <f t="shared" ref="AZ249" si="247" xml:space="preserve"> _xlfn.FLOOR.MATH((AS249 - AV249) / 2)</f>
        <v>#VALUE!</v>
      </c>
      <c r="BA249" s="47" t="s">
        <v>45</v>
      </c>
      <c r="BB249" t="e">
        <f t="shared" ref="BB249" si="248">AT249-AX249</f>
        <v>#VALUE!</v>
      </c>
      <c r="BC249" t="e">
        <f t="shared" ref="BC249" si="249">AU249-AY249</f>
        <v>#VALUE!</v>
      </c>
      <c r="BD249" s="8" t="e">
        <f t="shared" ref="BD249" si="250">AV249-AZ249</f>
        <v>#VALUE!</v>
      </c>
      <c r="BE249" t="s">
        <v>837</v>
      </c>
      <c r="BF249" t="s">
        <v>524</v>
      </c>
      <c r="BG249" t="s">
        <v>117</v>
      </c>
    </row>
    <row r="250" spans="1:59" x14ac:dyDescent="0.3">
      <c r="A250" s="10"/>
    </row>
    <row r="251" spans="1:59" x14ac:dyDescent="0.3">
      <c r="A251" s="10"/>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2024-03-20T17:58:45Z</dcterms:modified>
</cp:coreProperties>
</file>