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FE641904-7DF7-4885-8F40-BD67E4228A76}" xr6:coauthVersionLast="47" xr6:coauthVersionMax="47" xr10:uidLastSave="{00000000-0000-0000-0000-000000000000}"/>
  <bookViews>
    <workbookView xWindow="-120" yWindow="-120" windowWidth="29040" windowHeight="164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AC26" i="1"/>
  <c r="AD26" i="1"/>
  <c r="AE26" i="1"/>
  <c r="S25" i="1"/>
  <c r="AC25" i="1"/>
  <c r="AD25" i="1"/>
  <c r="AE25" i="1"/>
  <c r="AA7" i="1"/>
  <c r="AE7" i="1" s="1"/>
  <c r="Z7" i="1"/>
  <c r="AD7" i="1" s="1"/>
  <c r="Y7" i="1"/>
  <c r="AC7" i="1" s="1"/>
</calcChain>
</file>

<file path=xl/sharedStrings.xml><?xml version="1.0" encoding="utf-8"?>
<sst xmlns="http://schemas.openxmlformats.org/spreadsheetml/2006/main" count="455" uniqueCount="126">
  <si>
    <t>patch z</t>
  </si>
  <si>
    <t>patch y</t>
  </si>
  <si>
    <t>patch x</t>
  </si>
  <si>
    <t>n images</t>
  </si>
  <si>
    <t>n patches</t>
  </si>
  <si>
    <t>n raw channels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</si>
  <si>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</si>
  <si>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</si>
  <si>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</si>
  <si>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</si>
  <si>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</si>
  <si>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</si>
  <si>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</si>
  <si>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</si>
  <si>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</si>
  <si>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</si>
  <si>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</si>
  <si>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</si>
  <si>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</si>
  <si>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</si>
  <si>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</si>
  <si>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</si>
  <si>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</si>
  <si>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</si>
  <si>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</si>
  <si>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</si>
  <si>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</si>
  <si>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</si>
  <si>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</si>
  <si>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</si>
  <si>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</si>
  <si>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</si>
  <si>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</si>
  <si>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</si>
  <si>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</si>
  <si>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</si>
  <si>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</si>
  <si>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</si>
  <si>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</si>
  <si>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</si>
  <si>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VRAM capacity (MiB)</t>
  </si>
  <si>
    <t>GPU</t>
  </si>
  <si>
    <t>VRAM usage (MiB)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</si>
  <si>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</si>
  <si>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</si>
  <si>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</si>
  <si>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</si>
  <si>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</si>
  <si>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</si>
  <si>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</si>
  <si>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</si>
  <si>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</si>
  <si>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</si>
  <si>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</si>
  <si>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</si>
  <si>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</si>
  <si>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</si>
  <si>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</si>
  <si>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</si>
  <si>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reduce VRAM usage</t>
  </si>
  <si>
    <t>230830-0</t>
  </si>
  <si>
    <t>result/answer</t>
  </si>
  <si>
    <t>goal/question</t>
  </si>
  <si>
    <t>better performance metrics</t>
  </si>
  <si>
    <t>230901-15</t>
  </si>
  <si>
    <t>230901-16</t>
  </si>
  <si>
    <t>230901-17</t>
  </si>
  <si>
    <t>230901-18</t>
  </si>
  <si>
    <t>VRAM ~ patch_shape study, common zyx</t>
  </si>
  <si>
    <t>VRAM ~ patch_shape study, x change</t>
  </si>
  <si>
    <t>VRAM ~ patch_shape study, y change</t>
  </si>
  <si>
    <t>VRAM ~ patch_shape study, z change</t>
  </si>
  <si>
    <t>2 patches per image, wanted 1</t>
  </si>
  <si>
    <t>230901-19</t>
  </si>
  <si>
    <t>patch = arbitrary even int_2^3</t>
  </si>
  <si>
    <t>expectations/predictions</t>
  </si>
  <si>
    <t>I expect the same overall size (in pixels) to require the same amount of VRAM, if 3dunet truly has a 3D architecture (based on the best of my AI knowledge) - regardless of which dimension has what shape.</t>
  </si>
  <si>
    <t>dataset</t>
  </si>
  <si>
    <t>dataset03</t>
  </si>
  <si>
    <t>stride = (resolution - patch) / 2, round down to largest int_2^3 (odd or even)</t>
  </si>
  <si>
    <t>stride = (resolution - patch) / 2, round down to largest int_2^3 (odd or even mixed)</t>
  </si>
  <si>
    <t>finished training</t>
  </si>
  <si>
    <t>valid(usable) session (for VRAM prediction)</t>
  </si>
  <si>
    <t>stride = (resolution - patch) / 2, round down to largest int_2^3 (odd or even), take smallest stride values of following patch VRAM study sessions</t>
  </si>
  <si>
    <t>stride z</t>
  </si>
  <si>
    <t>stride y</t>
  </si>
  <si>
    <t>stride x</t>
  </si>
  <si>
    <t>n train</t>
  </si>
  <si>
    <t>n val</t>
  </si>
  <si>
    <t>n label channels</t>
  </si>
  <si>
    <t>bitdepth per raw channel</t>
  </si>
  <si>
    <t>bitdepth per label channel</t>
  </si>
  <si>
    <t>out of VRAM</t>
  </si>
  <si>
    <t>invalid patch shape, stride</t>
  </si>
  <si>
    <t>Are these valid inputs?: patch + stride &gt; resolution</t>
  </si>
  <si>
    <t>Are these valid inputs?: patch + stride = resolution</t>
  </si>
  <si>
    <t>no, invalid patch shape, stride</t>
  </si>
  <si>
    <t>yes, but out of VRAM</t>
  </si>
  <si>
    <t>Are these valid inputs?: patch + 2*stride = resolution</t>
  </si>
  <si>
    <t>probably multiple patches per image</t>
  </si>
  <si>
    <t>Are these valid patch, stride shapes (int_2^3)?</t>
  </si>
  <si>
    <t>no (odd int_2^3 in patch)</t>
  </si>
  <si>
    <t>yes (even int_2^3 in patch)</t>
  </si>
  <si>
    <t>same patch, thus same VRAM usage, as in session 230901-7</t>
  </si>
  <si>
    <t>more VRAM usage than smaller patch</t>
  </si>
  <si>
    <t>Are these valid patch, stride shapes (even int_2^3)?</t>
  </si>
  <si>
    <t>Does it fit into VRAM, now (patch even int_2^3)?</t>
  </si>
  <si>
    <t>uint16</t>
  </si>
  <si>
    <t>label pixel type</t>
  </si>
  <si>
    <t>uint8</t>
  </si>
  <si>
    <t>raw pixel type</t>
  </si>
  <si>
    <t>VRAM usage just below GPU capacity (gut feeling estimation)</t>
  </si>
  <si>
    <t>better performance metrics due to raw channel being 16 bit now instead of 8 bit as previously (dataset02, multichannel babb03)</t>
  </si>
  <si>
    <t>230901-12 to 230901-19</t>
  </si>
  <si>
    <t>230905-0</t>
  </si>
  <si>
    <t>test VRAM prediction</t>
  </si>
  <si>
    <t>I expect the VRAM usage to be directly, but not linearly, dependent on the difference in patch size (volume).</t>
  </si>
  <si>
    <t>VRAM usage is linearly dependent on patch size (volume).</t>
  </si>
  <si>
    <t>This is the case. The linear relationship between VRAM usage and only the patch volume (z * y * x pixels) is very strong, i.e., p &lt; 2e-16</t>
  </si>
  <si>
    <t>predicted VRAM usage (MiB)</t>
  </si>
  <si>
    <t>230905-1</t>
  </si>
  <si>
    <t>test VRAM prediction, better performance metrics</t>
  </si>
  <si>
    <t>NVIDIA A100-SXM4-80GB</t>
  </si>
  <si>
    <t>expect VRAM ~ patch volume, expect VRAM to suffice</t>
  </si>
  <si>
    <t>expect VRAM ~ patch volume, expect out of VRAM error</t>
  </si>
  <si>
    <t>stride = foor (resolution - patch)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</si>
</sst>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O36"/>
  <sheetViews>
    <sheetView tabSelected="1" zoomScaleNormal="100" workbookViewId="0">
      <selection activeCell="C27" sqref="C27"/>
    </sheetView>
  </sheetViews>
  <sheetFormatPr defaultRowHeight="15" outlineLevelCol="2" x14ac:dyDescent="0.25"/>
  <cols>
    <col min="1" max="1" width="12.140625" bestFit="1" customWidth="1"/>
    <col min="2" max="2" width="54.5703125" bestFit="1" customWidth="1"/>
    <col min="3" max="3" width="35.85546875" customWidth="1"/>
    <col min="4" max="4" width="30.140625" customWidth="1"/>
    <col min="7" max="7" width="9.5703125" hidden="1" customWidth="1" outlineLevel="2"/>
    <col min="8" max="8" width="0" hidden="1" customWidth="1" outlineLevel="1"/>
    <col min="9" max="9" width="6.7109375" hidden="1" customWidth="1" outlineLevel="1"/>
    <col min="10" max="13" width="5.140625" hidden="1" customWidth="1" outlineLevel="1"/>
    <col min="14" max="14" width="8.5703125" hidden="1" customWidth="1" outlineLevel="1"/>
    <col min="15" max="16" width="5.140625" hidden="1" customWidth="1" outlineLevel="1"/>
    <col min="17" max="17" width="9.140625" collapsed="1"/>
    <col min="18" max="19" width="9.140625" customWidth="1"/>
    <col min="20" max="20" width="7.28515625" hidden="1" customWidth="1" outlineLevel="1"/>
    <col min="21" max="21" width="23.28515625" hidden="1" customWidth="1" outlineLevel="1"/>
    <col min="22" max="22" width="6" style="1" bestFit="1" customWidth="1" collapsed="1"/>
    <col min="23" max="24" width="6" bestFit="1" customWidth="1"/>
    <col min="25" max="25" width="5.28515625" style="1" customWidth="1"/>
    <col min="26" max="26" width="6.140625" customWidth="1"/>
    <col min="27" max="28" width="5" customWidth="1"/>
    <col min="29" max="29" width="6.140625" style="1" customWidth="1"/>
    <col min="30" max="30" width="6.5703125" customWidth="1"/>
    <col min="31" max="31" width="5" customWidth="1"/>
    <col min="32" max="32" width="6" customWidth="1"/>
    <col min="33" max="33" width="34.28515625" style="1" customWidth="1"/>
    <col min="34" max="34" width="131.42578125" bestFit="1" customWidth="1"/>
    <col min="35" max="35" width="255.7109375" bestFit="1" customWidth="1"/>
    <col min="36" max="36" width="47" customWidth="1"/>
    <col min="37" max="37" width="20.140625" bestFit="1" customWidth="1"/>
    <col min="38" max="38" width="14.28515625" bestFit="1" customWidth="1"/>
    <col min="39" max="39" width="20.28515625" bestFit="1" customWidth="1"/>
    <col min="40" max="40" width="12.7109375" customWidth="1" outlineLevel="1"/>
    <col min="41" max="41" width="12.140625" customWidth="1" outlineLevel="1"/>
  </cols>
  <sheetData>
    <row r="1" spans="1:36" s="2" customFormat="1" x14ac:dyDescent="0.25">
      <c r="A1" s="2" t="s">
        <v>39</v>
      </c>
      <c r="B1" s="2" t="s">
        <v>62</v>
      </c>
      <c r="C1" s="2" t="s">
        <v>75</v>
      </c>
      <c r="D1" s="2" t="s">
        <v>61</v>
      </c>
      <c r="E1" s="2" t="s">
        <v>81</v>
      </c>
      <c r="F1" s="2" t="s">
        <v>82</v>
      </c>
      <c r="G1" s="2" t="s">
        <v>77</v>
      </c>
      <c r="H1" s="2" t="s">
        <v>3</v>
      </c>
      <c r="I1" s="2" t="s">
        <v>87</v>
      </c>
      <c r="J1" s="2" t="s">
        <v>88</v>
      </c>
      <c r="K1" s="2" t="s">
        <v>5</v>
      </c>
      <c r="L1" s="2" t="s">
        <v>89</v>
      </c>
      <c r="M1" s="2" t="s">
        <v>90</v>
      </c>
      <c r="N1" s="2" t="s">
        <v>110</v>
      </c>
      <c r="O1" s="2" t="s">
        <v>91</v>
      </c>
      <c r="P1" s="2" t="s">
        <v>108</v>
      </c>
      <c r="Q1" s="2" t="s">
        <v>4</v>
      </c>
      <c r="R1" s="2" t="s">
        <v>42</v>
      </c>
      <c r="S1" s="2" t="s">
        <v>119</v>
      </c>
      <c r="T1" s="2" t="s">
        <v>40</v>
      </c>
      <c r="U1" s="2" t="s">
        <v>41</v>
      </c>
      <c r="V1" s="8" t="s">
        <v>11</v>
      </c>
      <c r="W1" s="2" t="s">
        <v>12</v>
      </c>
      <c r="X1" s="2" t="s">
        <v>13</v>
      </c>
      <c r="Y1" s="8" t="s">
        <v>0</v>
      </c>
      <c r="Z1" s="2" t="s">
        <v>1</v>
      </c>
      <c r="AA1" s="2" t="s">
        <v>2</v>
      </c>
      <c r="AB1" s="2" t="s">
        <v>57</v>
      </c>
      <c r="AC1" s="8" t="s">
        <v>84</v>
      </c>
      <c r="AD1" s="2" t="s">
        <v>85</v>
      </c>
      <c r="AE1" s="2" t="s">
        <v>86</v>
      </c>
      <c r="AF1" s="2" t="s">
        <v>58</v>
      </c>
      <c r="AG1" s="8" t="s">
        <v>24</v>
      </c>
      <c r="AH1" s="2" t="s">
        <v>23</v>
      </c>
      <c r="AI1" s="2" t="s">
        <v>14</v>
      </c>
      <c r="AJ1" s="2" t="s">
        <v>27</v>
      </c>
    </row>
    <row r="2" spans="1:36" x14ac:dyDescent="0.25">
      <c r="A2" t="s">
        <v>60</v>
      </c>
      <c r="B2" t="s">
        <v>63</v>
      </c>
      <c r="C2" t="s">
        <v>112</v>
      </c>
      <c r="D2" t="s">
        <v>92</v>
      </c>
      <c r="E2">
        <v>0</v>
      </c>
      <c r="F2">
        <v>0</v>
      </c>
      <c r="G2" t="s">
        <v>78</v>
      </c>
      <c r="H2">
        <v>5</v>
      </c>
      <c r="I2">
        <v>3</v>
      </c>
      <c r="J2">
        <v>2</v>
      </c>
      <c r="K2">
        <v>3</v>
      </c>
      <c r="L2">
        <v>1</v>
      </c>
      <c r="M2">
        <v>16</v>
      </c>
      <c r="N2" t="s">
        <v>107</v>
      </c>
      <c r="O2">
        <v>8</v>
      </c>
      <c r="P2" t="s">
        <v>109</v>
      </c>
      <c r="Q2">
        <v>5</v>
      </c>
      <c r="R2" t="s">
        <v>36</v>
      </c>
      <c r="S2" t="s">
        <v>8</v>
      </c>
      <c r="T2">
        <v>32768</v>
      </c>
      <c r="U2" t="s">
        <v>35</v>
      </c>
      <c r="V2" s="1">
        <v>125</v>
      </c>
      <c r="W2">
        <v>1169</v>
      </c>
      <c r="X2">
        <v>414</v>
      </c>
      <c r="Y2" s="1">
        <v>105</v>
      </c>
      <c r="Z2">
        <v>1149</v>
      </c>
      <c r="AA2">
        <v>394</v>
      </c>
      <c r="AB2" t="s">
        <v>53</v>
      </c>
      <c r="AC2" s="1">
        <v>10</v>
      </c>
      <c r="AD2">
        <v>10</v>
      </c>
      <c r="AE2">
        <v>10</v>
      </c>
      <c r="AF2" t="s">
        <v>53</v>
      </c>
      <c r="AG2" s="1" t="s">
        <v>25</v>
      </c>
      <c r="AH2" t="s">
        <v>16</v>
      </c>
      <c r="AI2" t="s">
        <v>8</v>
      </c>
      <c r="AJ2" t="s">
        <v>8</v>
      </c>
    </row>
    <row r="3" spans="1:36" x14ac:dyDescent="0.25">
      <c r="A3" t="s">
        <v>6</v>
      </c>
      <c r="B3" t="s">
        <v>59</v>
      </c>
      <c r="C3" t="s">
        <v>111</v>
      </c>
      <c r="D3" t="s">
        <v>92</v>
      </c>
      <c r="E3">
        <v>0</v>
      </c>
      <c r="F3">
        <v>0</v>
      </c>
      <c r="G3" t="s">
        <v>78</v>
      </c>
      <c r="H3">
        <v>5</v>
      </c>
      <c r="I3">
        <v>3</v>
      </c>
      <c r="J3">
        <v>2</v>
      </c>
      <c r="K3">
        <v>3</v>
      </c>
      <c r="L3">
        <v>1</v>
      </c>
      <c r="M3">
        <v>16</v>
      </c>
      <c r="N3" t="s">
        <v>107</v>
      </c>
      <c r="O3">
        <v>8</v>
      </c>
      <c r="P3" t="s">
        <v>109</v>
      </c>
      <c r="Q3">
        <v>10</v>
      </c>
      <c r="R3" t="s">
        <v>36</v>
      </c>
      <c r="S3" t="s">
        <v>8</v>
      </c>
      <c r="T3">
        <v>32768</v>
      </c>
      <c r="U3" t="s">
        <v>35</v>
      </c>
      <c r="V3" s="1">
        <v>125</v>
      </c>
      <c r="W3">
        <v>1169</v>
      </c>
      <c r="X3">
        <v>414</v>
      </c>
      <c r="Y3" s="1">
        <v>100</v>
      </c>
      <c r="Z3">
        <v>1100</v>
      </c>
      <c r="AA3">
        <v>390</v>
      </c>
      <c r="AB3" t="s">
        <v>53</v>
      </c>
      <c r="AC3" s="1">
        <v>10</v>
      </c>
      <c r="AD3">
        <v>10</v>
      </c>
      <c r="AE3">
        <v>10</v>
      </c>
      <c r="AF3" t="s">
        <v>53</v>
      </c>
      <c r="AG3" s="1" t="s">
        <v>25</v>
      </c>
      <c r="AH3" t="s">
        <v>16</v>
      </c>
      <c r="AI3" t="s">
        <v>8</v>
      </c>
      <c r="AJ3" t="s">
        <v>8</v>
      </c>
    </row>
    <row r="4" spans="1:36" x14ac:dyDescent="0.25">
      <c r="A4" t="s">
        <v>7</v>
      </c>
      <c r="B4" t="s">
        <v>94</v>
      </c>
      <c r="C4" t="s">
        <v>52</v>
      </c>
      <c r="D4" t="s">
        <v>96</v>
      </c>
      <c r="E4">
        <v>0</v>
      </c>
      <c r="F4">
        <v>0</v>
      </c>
      <c r="G4" t="s">
        <v>78</v>
      </c>
      <c r="H4">
        <v>5</v>
      </c>
      <c r="I4">
        <v>3</v>
      </c>
      <c r="J4">
        <v>2</v>
      </c>
      <c r="K4">
        <v>3</v>
      </c>
      <c r="L4">
        <v>1</v>
      </c>
      <c r="M4">
        <v>16</v>
      </c>
      <c r="N4" t="s">
        <v>107</v>
      </c>
      <c r="O4">
        <v>8</v>
      </c>
      <c r="P4" t="s">
        <v>109</v>
      </c>
      <c r="Q4" t="s">
        <v>8</v>
      </c>
      <c r="R4" t="s">
        <v>8</v>
      </c>
      <c r="S4" t="s">
        <v>8</v>
      </c>
      <c r="T4">
        <v>32768</v>
      </c>
      <c r="U4" t="s">
        <v>35</v>
      </c>
      <c r="V4" s="1">
        <v>125</v>
      </c>
      <c r="W4">
        <v>1169</v>
      </c>
      <c r="X4">
        <v>414</v>
      </c>
      <c r="Y4" s="1">
        <v>100</v>
      </c>
      <c r="Z4">
        <v>1100</v>
      </c>
      <c r="AA4">
        <v>390</v>
      </c>
      <c r="AB4" t="s">
        <v>53</v>
      </c>
      <c r="AC4" s="1">
        <v>26</v>
      </c>
      <c r="AD4">
        <v>70</v>
      </c>
      <c r="AE4">
        <v>25</v>
      </c>
      <c r="AF4" t="s">
        <v>53</v>
      </c>
      <c r="AG4" s="1" t="s">
        <v>25</v>
      </c>
      <c r="AH4" t="s">
        <v>10</v>
      </c>
      <c r="AI4" t="s">
        <v>15</v>
      </c>
      <c r="AJ4" t="s">
        <v>8</v>
      </c>
    </row>
    <row r="5" spans="1:36" x14ac:dyDescent="0.25">
      <c r="A5" t="s">
        <v>17</v>
      </c>
      <c r="B5" t="s">
        <v>95</v>
      </c>
      <c r="C5" t="s">
        <v>52</v>
      </c>
      <c r="D5" t="s">
        <v>96</v>
      </c>
      <c r="E5">
        <v>0</v>
      </c>
      <c r="F5">
        <v>0</v>
      </c>
      <c r="G5" t="s">
        <v>78</v>
      </c>
      <c r="H5">
        <v>5</v>
      </c>
      <c r="I5">
        <v>3</v>
      </c>
      <c r="J5">
        <v>2</v>
      </c>
      <c r="K5">
        <v>3</v>
      </c>
      <c r="L5">
        <v>1</v>
      </c>
      <c r="M5">
        <v>16</v>
      </c>
      <c r="N5" t="s">
        <v>107</v>
      </c>
      <c r="O5">
        <v>8</v>
      </c>
      <c r="P5" t="s">
        <v>109</v>
      </c>
      <c r="Q5" t="s">
        <v>8</v>
      </c>
      <c r="R5" t="s">
        <v>8</v>
      </c>
      <c r="S5" t="s">
        <v>8</v>
      </c>
      <c r="T5">
        <v>32768</v>
      </c>
      <c r="U5" t="s">
        <v>35</v>
      </c>
      <c r="V5" s="1">
        <v>125</v>
      </c>
      <c r="W5">
        <v>1169</v>
      </c>
      <c r="X5">
        <v>414</v>
      </c>
      <c r="Y5" s="1">
        <v>100</v>
      </c>
      <c r="Z5">
        <v>1100</v>
      </c>
      <c r="AA5">
        <v>390</v>
      </c>
      <c r="AB5" t="s">
        <v>53</v>
      </c>
      <c r="AC5" s="1">
        <v>25</v>
      </c>
      <c r="AD5">
        <v>69</v>
      </c>
      <c r="AE5">
        <v>24</v>
      </c>
      <c r="AF5" t="s">
        <v>53</v>
      </c>
      <c r="AG5" s="1" t="s">
        <v>25</v>
      </c>
      <c r="AH5" t="s">
        <v>9</v>
      </c>
      <c r="AI5" t="s">
        <v>15</v>
      </c>
      <c r="AJ5" t="s">
        <v>8</v>
      </c>
    </row>
    <row r="6" spans="1:36" x14ac:dyDescent="0.25">
      <c r="A6" t="s">
        <v>18</v>
      </c>
      <c r="B6" t="s">
        <v>98</v>
      </c>
      <c r="C6" t="s">
        <v>53</v>
      </c>
      <c r="D6" t="s">
        <v>97</v>
      </c>
      <c r="E6">
        <v>0</v>
      </c>
      <c r="F6">
        <v>0</v>
      </c>
      <c r="G6" t="s">
        <v>78</v>
      </c>
      <c r="H6">
        <v>5</v>
      </c>
      <c r="I6">
        <v>3</v>
      </c>
      <c r="J6">
        <v>2</v>
      </c>
      <c r="K6">
        <v>3</v>
      </c>
      <c r="L6">
        <v>1</v>
      </c>
      <c r="M6">
        <v>16</v>
      </c>
      <c r="N6" t="s">
        <v>107</v>
      </c>
      <c r="O6">
        <v>8</v>
      </c>
      <c r="P6" t="s">
        <v>109</v>
      </c>
      <c r="Q6">
        <v>5</v>
      </c>
      <c r="R6" t="s">
        <v>36</v>
      </c>
      <c r="S6" t="s">
        <v>8</v>
      </c>
      <c r="T6">
        <v>32768</v>
      </c>
      <c r="U6" t="s">
        <v>35</v>
      </c>
      <c r="V6" s="1">
        <v>125</v>
      </c>
      <c r="W6">
        <v>1169</v>
      </c>
      <c r="X6">
        <v>414</v>
      </c>
      <c r="Y6" s="1">
        <v>101</v>
      </c>
      <c r="Z6">
        <v>1009</v>
      </c>
      <c r="AA6">
        <v>400</v>
      </c>
      <c r="AB6" t="s">
        <v>53</v>
      </c>
      <c r="AC6" s="1">
        <v>12</v>
      </c>
      <c r="AD6">
        <v>90</v>
      </c>
      <c r="AE6">
        <v>7</v>
      </c>
      <c r="AF6" t="s">
        <v>53</v>
      </c>
      <c r="AG6" s="1" t="s">
        <v>25</v>
      </c>
      <c r="AH6" t="s">
        <v>16</v>
      </c>
      <c r="AI6" t="s">
        <v>22</v>
      </c>
    </row>
    <row r="7" spans="1:36" x14ac:dyDescent="0.25">
      <c r="A7" t="s">
        <v>19</v>
      </c>
      <c r="C7" t="s">
        <v>53</v>
      </c>
      <c r="D7" t="s">
        <v>93</v>
      </c>
      <c r="E7">
        <v>0</v>
      </c>
      <c r="F7">
        <v>0</v>
      </c>
      <c r="G7" t="s">
        <v>78</v>
      </c>
      <c r="H7">
        <v>5</v>
      </c>
      <c r="I7">
        <v>3</v>
      </c>
      <c r="J7">
        <v>2</v>
      </c>
      <c r="K7">
        <v>3</v>
      </c>
      <c r="L7">
        <v>1</v>
      </c>
      <c r="M7">
        <v>16</v>
      </c>
      <c r="N7" t="s">
        <v>107</v>
      </c>
      <c r="O7">
        <v>8</v>
      </c>
      <c r="P7" t="s">
        <v>109</v>
      </c>
      <c r="Q7">
        <v>5</v>
      </c>
      <c r="R7" t="s">
        <v>8</v>
      </c>
      <c r="S7" t="s">
        <v>8</v>
      </c>
      <c r="T7">
        <v>32768</v>
      </c>
      <c r="U7" t="s">
        <v>35</v>
      </c>
      <c r="V7" s="1">
        <v>125</v>
      </c>
      <c r="W7">
        <v>1169</v>
      </c>
      <c r="X7">
        <v>414</v>
      </c>
      <c r="Y7" s="1">
        <f>V7-50</f>
        <v>75</v>
      </c>
      <c r="Z7">
        <f>W7-240</f>
        <v>929</v>
      </c>
      <c r="AA7">
        <f>X7-110</f>
        <v>304</v>
      </c>
      <c r="AB7" t="s">
        <v>53</v>
      </c>
      <c r="AC7" s="6">
        <f>(V7-Y7)/2</f>
        <v>25</v>
      </c>
      <c r="AD7" s="7">
        <f>(W7-Z7)/2</f>
        <v>120</v>
      </c>
      <c r="AE7" s="7">
        <f>(X7-AA7)/2</f>
        <v>55</v>
      </c>
      <c r="AF7" t="s">
        <v>53</v>
      </c>
      <c r="AG7" s="1" t="s">
        <v>25</v>
      </c>
      <c r="AH7" t="s">
        <v>16</v>
      </c>
      <c r="AI7" t="s">
        <v>26</v>
      </c>
      <c r="AJ7" t="s">
        <v>8</v>
      </c>
    </row>
    <row r="8" spans="1:36" x14ac:dyDescent="0.25">
      <c r="A8" t="s">
        <v>20</v>
      </c>
      <c r="B8" t="s">
        <v>100</v>
      </c>
      <c r="C8" t="s">
        <v>53</v>
      </c>
      <c r="D8" t="s">
        <v>93</v>
      </c>
      <c r="E8">
        <v>0</v>
      </c>
      <c r="F8">
        <v>0</v>
      </c>
      <c r="G8" t="s">
        <v>78</v>
      </c>
      <c r="H8">
        <v>5</v>
      </c>
      <c r="I8">
        <v>3</v>
      </c>
      <c r="J8">
        <v>2</v>
      </c>
      <c r="K8">
        <v>3</v>
      </c>
      <c r="L8">
        <v>1</v>
      </c>
      <c r="M8">
        <v>16</v>
      </c>
      <c r="N8" t="s">
        <v>107</v>
      </c>
      <c r="O8">
        <v>8</v>
      </c>
      <c r="P8" t="s">
        <v>109</v>
      </c>
      <c r="Q8">
        <v>5</v>
      </c>
      <c r="R8" t="s">
        <v>8</v>
      </c>
      <c r="S8" t="s">
        <v>8</v>
      </c>
      <c r="T8">
        <v>32768</v>
      </c>
      <c r="U8" t="s">
        <v>35</v>
      </c>
      <c r="V8" s="1">
        <v>125</v>
      </c>
      <c r="W8">
        <v>1169</v>
      </c>
      <c r="X8">
        <v>414</v>
      </c>
      <c r="Y8" s="1">
        <v>72</v>
      </c>
      <c r="Z8">
        <v>928</v>
      </c>
      <c r="AA8">
        <v>304</v>
      </c>
      <c r="AB8" t="s">
        <v>53</v>
      </c>
      <c r="AC8" s="1">
        <v>24</v>
      </c>
      <c r="AD8">
        <v>120</v>
      </c>
      <c r="AE8">
        <v>48</v>
      </c>
      <c r="AF8" t="s">
        <v>53</v>
      </c>
      <c r="AG8" s="1" t="s">
        <v>30</v>
      </c>
      <c r="AH8" t="s">
        <v>80</v>
      </c>
      <c r="AI8" t="s">
        <v>26</v>
      </c>
      <c r="AJ8" t="s">
        <v>28</v>
      </c>
    </row>
    <row r="9" spans="1:36" ht="15.75" customHeight="1" x14ac:dyDescent="0.25">
      <c r="A9" t="s">
        <v>21</v>
      </c>
      <c r="B9" t="s">
        <v>105</v>
      </c>
      <c r="C9" t="s">
        <v>53</v>
      </c>
      <c r="D9" t="s">
        <v>97</v>
      </c>
      <c r="E9">
        <v>0</v>
      </c>
      <c r="F9">
        <v>0</v>
      </c>
      <c r="G9" t="s">
        <v>78</v>
      </c>
      <c r="H9">
        <v>5</v>
      </c>
      <c r="I9">
        <v>3</v>
      </c>
      <c r="J9">
        <v>2</v>
      </c>
      <c r="K9">
        <v>3</v>
      </c>
      <c r="L9">
        <v>1</v>
      </c>
      <c r="M9">
        <v>16</v>
      </c>
      <c r="N9" t="s">
        <v>107</v>
      </c>
      <c r="O9">
        <v>8</v>
      </c>
      <c r="P9" t="s">
        <v>109</v>
      </c>
      <c r="Q9">
        <v>5</v>
      </c>
      <c r="R9" t="s">
        <v>36</v>
      </c>
      <c r="S9" t="s">
        <v>8</v>
      </c>
      <c r="T9">
        <v>32768</v>
      </c>
      <c r="U9" t="s">
        <v>35</v>
      </c>
      <c r="V9" s="1">
        <v>125</v>
      </c>
      <c r="W9">
        <v>1169</v>
      </c>
      <c r="X9">
        <v>414</v>
      </c>
      <c r="Y9" s="1">
        <v>64</v>
      </c>
      <c r="Z9">
        <v>928</v>
      </c>
      <c r="AA9">
        <v>304</v>
      </c>
      <c r="AB9" t="s">
        <v>53</v>
      </c>
      <c r="AC9" s="1">
        <v>24</v>
      </c>
      <c r="AD9">
        <v>120</v>
      </c>
      <c r="AE9">
        <v>40</v>
      </c>
      <c r="AF9" t="s">
        <v>53</v>
      </c>
      <c r="AG9" s="1" t="s">
        <v>29</v>
      </c>
      <c r="AH9" t="s">
        <v>31</v>
      </c>
      <c r="AI9" t="s">
        <v>32</v>
      </c>
      <c r="AJ9" s="3" t="s">
        <v>34</v>
      </c>
    </row>
    <row r="10" spans="1:36" x14ac:dyDescent="0.25">
      <c r="A10" t="s">
        <v>33</v>
      </c>
      <c r="B10" t="s">
        <v>106</v>
      </c>
      <c r="C10" t="s">
        <v>53</v>
      </c>
      <c r="D10" t="s">
        <v>53</v>
      </c>
      <c r="E10">
        <v>0</v>
      </c>
      <c r="F10">
        <v>1</v>
      </c>
      <c r="G10" t="s">
        <v>78</v>
      </c>
      <c r="H10">
        <v>5</v>
      </c>
      <c r="I10">
        <v>3</v>
      </c>
      <c r="J10">
        <v>2</v>
      </c>
      <c r="K10">
        <v>3</v>
      </c>
      <c r="L10">
        <v>1</v>
      </c>
      <c r="M10">
        <v>16</v>
      </c>
      <c r="N10" t="s">
        <v>107</v>
      </c>
      <c r="O10">
        <v>8</v>
      </c>
      <c r="P10" t="s">
        <v>109</v>
      </c>
      <c r="Q10">
        <v>5</v>
      </c>
      <c r="R10">
        <v>10135</v>
      </c>
      <c r="S10" t="s">
        <v>8</v>
      </c>
      <c r="T10">
        <v>32768</v>
      </c>
      <c r="U10" t="s">
        <v>35</v>
      </c>
      <c r="V10" s="1">
        <v>125</v>
      </c>
      <c r="W10">
        <v>1169</v>
      </c>
      <c r="X10">
        <v>414</v>
      </c>
      <c r="Y10" s="1">
        <v>64</v>
      </c>
      <c r="Z10">
        <v>400</v>
      </c>
      <c r="AA10">
        <v>160</v>
      </c>
      <c r="AB10" t="s">
        <v>53</v>
      </c>
      <c r="AC10" s="1">
        <v>24</v>
      </c>
      <c r="AD10">
        <v>376</v>
      </c>
      <c r="AE10">
        <v>120</v>
      </c>
      <c r="AF10" t="s">
        <v>53</v>
      </c>
      <c r="AG10" s="1" t="s">
        <v>29</v>
      </c>
      <c r="AH10" t="s">
        <v>31</v>
      </c>
      <c r="AI10" t="s">
        <v>8</v>
      </c>
      <c r="AJ10" t="s">
        <v>8</v>
      </c>
    </row>
    <row r="11" spans="1:36" x14ac:dyDescent="0.25">
      <c r="A11" t="s">
        <v>38</v>
      </c>
      <c r="B11" t="s">
        <v>44</v>
      </c>
      <c r="C11" t="s">
        <v>101</v>
      </c>
      <c r="D11" t="s">
        <v>52</v>
      </c>
      <c r="E11">
        <v>0</v>
      </c>
      <c r="F11">
        <v>0</v>
      </c>
      <c r="G11" t="s">
        <v>78</v>
      </c>
      <c r="H11">
        <v>5</v>
      </c>
      <c r="I11">
        <v>3</v>
      </c>
      <c r="J11">
        <v>2</v>
      </c>
      <c r="K11">
        <v>3</v>
      </c>
      <c r="L11">
        <v>1</v>
      </c>
      <c r="M11">
        <v>16</v>
      </c>
      <c r="N11" t="s">
        <v>107</v>
      </c>
      <c r="O11">
        <v>8</v>
      </c>
      <c r="P11" t="s">
        <v>109</v>
      </c>
      <c r="Q11">
        <v>5</v>
      </c>
      <c r="R11" t="s">
        <v>8</v>
      </c>
      <c r="S11" t="s">
        <v>8</v>
      </c>
      <c r="T11">
        <v>32768</v>
      </c>
      <c r="U11" t="s">
        <v>35</v>
      </c>
      <c r="V11" s="1">
        <v>125</v>
      </c>
      <c r="W11">
        <v>1169</v>
      </c>
      <c r="X11">
        <v>414</v>
      </c>
      <c r="Y11" s="1">
        <v>72</v>
      </c>
      <c r="Z11">
        <v>408</v>
      </c>
      <c r="AA11">
        <v>168</v>
      </c>
      <c r="AB11" t="s">
        <v>53</v>
      </c>
      <c r="AC11" s="1">
        <v>24</v>
      </c>
      <c r="AD11">
        <v>376</v>
      </c>
      <c r="AE11">
        <v>120</v>
      </c>
      <c r="AF11" t="s">
        <v>53</v>
      </c>
      <c r="AG11" s="1" t="s">
        <v>37</v>
      </c>
      <c r="AH11" t="s">
        <v>31</v>
      </c>
      <c r="AI11" t="s">
        <v>43</v>
      </c>
      <c r="AJ11" t="s">
        <v>28</v>
      </c>
    </row>
    <row r="12" spans="1:36" x14ac:dyDescent="0.25">
      <c r="A12" t="s">
        <v>48</v>
      </c>
      <c r="B12" t="s">
        <v>45</v>
      </c>
      <c r="C12" t="s">
        <v>101</v>
      </c>
      <c r="D12" t="s">
        <v>52</v>
      </c>
      <c r="E12">
        <v>0</v>
      </c>
      <c r="F12">
        <v>0</v>
      </c>
      <c r="G12" t="s">
        <v>78</v>
      </c>
      <c r="H12">
        <v>5</v>
      </c>
      <c r="I12">
        <v>3</v>
      </c>
      <c r="J12">
        <v>2</v>
      </c>
      <c r="K12">
        <v>3</v>
      </c>
      <c r="L12">
        <v>1</v>
      </c>
      <c r="M12">
        <v>16</v>
      </c>
      <c r="N12" t="s">
        <v>107</v>
      </c>
      <c r="O12">
        <v>8</v>
      </c>
      <c r="P12" t="s">
        <v>109</v>
      </c>
      <c r="Q12">
        <v>5</v>
      </c>
      <c r="R12" t="s">
        <v>8</v>
      </c>
      <c r="S12" t="s">
        <v>8</v>
      </c>
      <c r="T12">
        <v>32768</v>
      </c>
      <c r="U12" t="s">
        <v>35</v>
      </c>
      <c r="V12" s="1">
        <v>125</v>
      </c>
      <c r="W12">
        <v>1169</v>
      </c>
      <c r="X12">
        <v>414</v>
      </c>
      <c r="Y12" s="1">
        <v>72</v>
      </c>
      <c r="Z12">
        <v>408</v>
      </c>
      <c r="AA12">
        <v>168</v>
      </c>
      <c r="AB12" t="s">
        <v>53</v>
      </c>
      <c r="AC12" s="1">
        <v>16</v>
      </c>
      <c r="AD12">
        <v>368</v>
      </c>
      <c r="AE12">
        <v>112</v>
      </c>
      <c r="AF12" t="s">
        <v>53</v>
      </c>
      <c r="AG12" s="1" t="s">
        <v>37</v>
      </c>
      <c r="AH12" t="s">
        <v>51</v>
      </c>
      <c r="AI12" t="s">
        <v>43</v>
      </c>
      <c r="AJ12" t="s">
        <v>28</v>
      </c>
    </row>
    <row r="13" spans="1:36" x14ac:dyDescent="0.25">
      <c r="A13" t="s">
        <v>49</v>
      </c>
      <c r="B13" t="s">
        <v>46</v>
      </c>
      <c r="C13" t="s">
        <v>102</v>
      </c>
      <c r="D13" t="s">
        <v>53</v>
      </c>
      <c r="E13">
        <v>0</v>
      </c>
      <c r="F13">
        <v>1</v>
      </c>
      <c r="G13" t="s">
        <v>78</v>
      </c>
      <c r="H13">
        <v>5</v>
      </c>
      <c r="I13">
        <v>3</v>
      </c>
      <c r="J13">
        <v>2</v>
      </c>
      <c r="K13">
        <v>3</v>
      </c>
      <c r="L13">
        <v>1</v>
      </c>
      <c r="M13">
        <v>16</v>
      </c>
      <c r="N13" t="s">
        <v>107</v>
      </c>
      <c r="O13">
        <v>8</v>
      </c>
      <c r="P13" t="s">
        <v>109</v>
      </c>
      <c r="Q13">
        <v>5</v>
      </c>
      <c r="R13">
        <v>13843</v>
      </c>
      <c r="S13" t="s">
        <v>8</v>
      </c>
      <c r="T13">
        <v>32768</v>
      </c>
      <c r="U13" t="s">
        <v>35</v>
      </c>
      <c r="V13" s="1">
        <v>125</v>
      </c>
      <c r="W13">
        <v>1169</v>
      </c>
      <c r="X13">
        <v>414</v>
      </c>
      <c r="Y13" s="1">
        <v>80</v>
      </c>
      <c r="Z13">
        <v>416</v>
      </c>
      <c r="AA13">
        <v>176</v>
      </c>
      <c r="AB13" t="s">
        <v>53</v>
      </c>
      <c r="AC13" s="1">
        <v>8</v>
      </c>
      <c r="AD13">
        <v>376</v>
      </c>
      <c r="AE13">
        <v>104</v>
      </c>
      <c r="AF13" t="s">
        <v>53</v>
      </c>
      <c r="AG13" s="1" t="s">
        <v>29</v>
      </c>
      <c r="AH13" t="s">
        <v>31</v>
      </c>
      <c r="AI13" t="s">
        <v>8</v>
      </c>
      <c r="AJ13" t="s">
        <v>8</v>
      </c>
    </row>
    <row r="14" spans="1:36" x14ac:dyDescent="0.25">
      <c r="A14" t="s">
        <v>50</v>
      </c>
      <c r="B14" t="s">
        <v>47</v>
      </c>
      <c r="C14" t="s">
        <v>102</v>
      </c>
      <c r="D14" t="s">
        <v>53</v>
      </c>
      <c r="E14">
        <v>0</v>
      </c>
      <c r="F14">
        <v>1</v>
      </c>
      <c r="G14" t="s">
        <v>78</v>
      </c>
      <c r="H14">
        <v>5</v>
      </c>
      <c r="I14">
        <v>3</v>
      </c>
      <c r="J14">
        <v>2</v>
      </c>
      <c r="K14">
        <v>3</v>
      </c>
      <c r="L14">
        <v>1</v>
      </c>
      <c r="M14">
        <v>16</v>
      </c>
      <c r="N14" t="s">
        <v>107</v>
      </c>
      <c r="O14">
        <v>8</v>
      </c>
      <c r="P14" t="s">
        <v>109</v>
      </c>
      <c r="Q14">
        <v>5</v>
      </c>
      <c r="R14">
        <v>13843</v>
      </c>
      <c r="S14" t="s">
        <v>8</v>
      </c>
      <c r="T14">
        <v>32768</v>
      </c>
      <c r="U14" t="s">
        <v>35</v>
      </c>
      <c r="V14" s="1">
        <v>125</v>
      </c>
      <c r="W14">
        <v>1169</v>
      </c>
      <c r="X14">
        <v>414</v>
      </c>
      <c r="Y14" s="1">
        <v>80</v>
      </c>
      <c r="Z14">
        <v>416</v>
      </c>
      <c r="AA14">
        <v>176</v>
      </c>
      <c r="AB14" t="s">
        <v>53</v>
      </c>
      <c r="AC14" s="1">
        <v>16</v>
      </c>
      <c r="AD14">
        <v>368</v>
      </c>
      <c r="AE14">
        <v>112</v>
      </c>
      <c r="AF14" t="s">
        <v>53</v>
      </c>
      <c r="AG14" s="1" t="s">
        <v>74</v>
      </c>
      <c r="AH14" t="s">
        <v>51</v>
      </c>
      <c r="AI14" t="s">
        <v>8</v>
      </c>
      <c r="AJ14" t="s">
        <v>8</v>
      </c>
    </row>
    <row r="15" spans="1:36" s="4" customFormat="1" x14ac:dyDescent="0.25">
      <c r="A15" s="4" t="s">
        <v>54</v>
      </c>
      <c r="B15" s="4" t="s">
        <v>68</v>
      </c>
      <c r="C15" s="11" t="s">
        <v>99</v>
      </c>
      <c r="D15" s="4" t="s">
        <v>72</v>
      </c>
      <c r="E15" s="4">
        <v>0</v>
      </c>
      <c r="F15" s="4">
        <v>1</v>
      </c>
      <c r="G15" s="4" t="s">
        <v>78</v>
      </c>
      <c r="H15" s="4">
        <v>5</v>
      </c>
      <c r="I15" s="4">
        <v>3</v>
      </c>
      <c r="J15" s="4">
        <v>2</v>
      </c>
      <c r="K15" s="4">
        <v>3</v>
      </c>
      <c r="L15" s="4">
        <v>1</v>
      </c>
      <c r="M15" s="4">
        <v>16</v>
      </c>
      <c r="N15" s="4" t="s">
        <v>107</v>
      </c>
      <c r="O15" s="4">
        <v>8</v>
      </c>
      <c r="P15" s="4" t="s">
        <v>109</v>
      </c>
      <c r="Q15" s="10">
        <v>10</v>
      </c>
      <c r="R15" s="4">
        <v>10135</v>
      </c>
      <c r="S15" t="s">
        <v>8</v>
      </c>
      <c r="T15" s="4">
        <v>32768</v>
      </c>
      <c r="U15" s="4" t="s">
        <v>35</v>
      </c>
      <c r="V15" s="5">
        <v>125</v>
      </c>
      <c r="W15" s="4">
        <v>1169</v>
      </c>
      <c r="X15" s="4">
        <v>414</v>
      </c>
      <c r="Y15" s="5">
        <v>64</v>
      </c>
      <c r="Z15" s="4">
        <v>400</v>
      </c>
      <c r="AA15" s="4">
        <v>160</v>
      </c>
      <c r="AB15" s="4" t="s">
        <v>53</v>
      </c>
      <c r="AC15" s="9">
        <v>8</v>
      </c>
      <c r="AD15" s="4">
        <v>368</v>
      </c>
      <c r="AE15" s="4">
        <v>96</v>
      </c>
      <c r="AF15" s="4" t="s">
        <v>53</v>
      </c>
      <c r="AG15" s="5" t="s">
        <v>74</v>
      </c>
      <c r="AH15" s="4" t="s">
        <v>83</v>
      </c>
      <c r="AI15" s="4" t="s">
        <v>8</v>
      </c>
      <c r="AJ15" s="4" t="s">
        <v>8</v>
      </c>
    </row>
    <row r="16" spans="1:36" x14ac:dyDescent="0.25">
      <c r="A16" t="s">
        <v>55</v>
      </c>
      <c r="B16" t="s">
        <v>68</v>
      </c>
      <c r="C16" s="12" t="s">
        <v>103</v>
      </c>
      <c r="D16" t="s">
        <v>53</v>
      </c>
      <c r="E16">
        <v>0</v>
      </c>
      <c r="F16">
        <v>1</v>
      </c>
      <c r="G16" t="s">
        <v>78</v>
      </c>
      <c r="H16">
        <v>5</v>
      </c>
      <c r="I16">
        <v>3</v>
      </c>
      <c r="J16">
        <v>2</v>
      </c>
      <c r="K16">
        <v>3</v>
      </c>
      <c r="L16">
        <v>1</v>
      </c>
      <c r="M16">
        <v>16</v>
      </c>
      <c r="N16" t="s">
        <v>107</v>
      </c>
      <c r="O16">
        <v>8</v>
      </c>
      <c r="P16" t="s">
        <v>109</v>
      </c>
      <c r="Q16">
        <v>5</v>
      </c>
      <c r="R16">
        <v>10135</v>
      </c>
      <c r="S16" t="s">
        <v>8</v>
      </c>
      <c r="T16">
        <v>32768</v>
      </c>
      <c r="U16" t="s">
        <v>35</v>
      </c>
      <c r="V16" s="1">
        <v>125</v>
      </c>
      <c r="W16">
        <v>1169</v>
      </c>
      <c r="X16">
        <v>414</v>
      </c>
      <c r="Y16" s="1">
        <v>64</v>
      </c>
      <c r="Z16">
        <v>400</v>
      </c>
      <c r="AA16">
        <v>160</v>
      </c>
      <c r="AB16" t="s">
        <v>53</v>
      </c>
      <c r="AC16" s="1">
        <v>24</v>
      </c>
      <c r="AD16">
        <v>384</v>
      </c>
      <c r="AE16">
        <v>120</v>
      </c>
      <c r="AF16" t="s">
        <v>53</v>
      </c>
      <c r="AG16" s="1" t="s">
        <v>74</v>
      </c>
      <c r="AH16" t="s">
        <v>79</v>
      </c>
      <c r="AI16" t="s">
        <v>8</v>
      </c>
      <c r="AJ16" t="s">
        <v>8</v>
      </c>
    </row>
    <row r="17" spans="1:36" x14ac:dyDescent="0.25">
      <c r="A17" t="s">
        <v>56</v>
      </c>
      <c r="B17" t="s">
        <v>69</v>
      </c>
      <c r="C17" s="12" t="s">
        <v>104</v>
      </c>
      <c r="D17" t="s">
        <v>53</v>
      </c>
      <c r="E17">
        <v>0</v>
      </c>
      <c r="F17">
        <v>1</v>
      </c>
      <c r="G17" t="s">
        <v>78</v>
      </c>
      <c r="H17">
        <v>5</v>
      </c>
      <c r="I17">
        <v>3</v>
      </c>
      <c r="J17">
        <v>2</v>
      </c>
      <c r="K17">
        <v>3</v>
      </c>
      <c r="L17">
        <v>1</v>
      </c>
      <c r="M17">
        <v>16</v>
      </c>
      <c r="N17" t="s">
        <v>107</v>
      </c>
      <c r="O17">
        <v>8</v>
      </c>
      <c r="P17" t="s">
        <v>109</v>
      </c>
      <c r="Q17">
        <v>5</v>
      </c>
      <c r="R17">
        <v>10999</v>
      </c>
      <c r="S17" t="s">
        <v>8</v>
      </c>
      <c r="T17">
        <v>32768</v>
      </c>
      <c r="U17" t="s">
        <v>35</v>
      </c>
      <c r="V17" s="1">
        <v>125</v>
      </c>
      <c r="W17">
        <v>1169</v>
      </c>
      <c r="X17">
        <v>414</v>
      </c>
      <c r="Y17" s="1">
        <v>64</v>
      </c>
      <c r="Z17">
        <v>400</v>
      </c>
      <c r="AA17">
        <v>176</v>
      </c>
      <c r="AB17" t="s">
        <v>53</v>
      </c>
      <c r="AC17" s="1">
        <v>24</v>
      </c>
      <c r="AD17">
        <v>384</v>
      </c>
      <c r="AE17">
        <v>112</v>
      </c>
      <c r="AF17" t="s">
        <v>53</v>
      </c>
      <c r="AG17" s="1" t="s">
        <v>74</v>
      </c>
      <c r="AH17" t="s">
        <v>79</v>
      </c>
      <c r="AI17" t="s">
        <v>8</v>
      </c>
      <c r="AJ17" t="s">
        <v>8</v>
      </c>
    </row>
    <row r="18" spans="1:36" x14ac:dyDescent="0.25">
      <c r="A18" t="s">
        <v>64</v>
      </c>
      <c r="B18" t="s">
        <v>69</v>
      </c>
      <c r="C18" s="12" t="s">
        <v>104</v>
      </c>
      <c r="D18" t="s">
        <v>53</v>
      </c>
      <c r="E18">
        <v>0</v>
      </c>
      <c r="F18">
        <v>1</v>
      </c>
      <c r="G18" t="s">
        <v>78</v>
      </c>
      <c r="H18">
        <v>5</v>
      </c>
      <c r="I18">
        <v>3</v>
      </c>
      <c r="J18">
        <v>2</v>
      </c>
      <c r="K18">
        <v>3</v>
      </c>
      <c r="L18">
        <v>1</v>
      </c>
      <c r="M18">
        <v>16</v>
      </c>
      <c r="N18" t="s">
        <v>107</v>
      </c>
      <c r="O18">
        <v>8</v>
      </c>
      <c r="P18" t="s">
        <v>109</v>
      </c>
      <c r="Q18">
        <v>5</v>
      </c>
      <c r="R18">
        <v>11843</v>
      </c>
      <c r="S18" t="s">
        <v>8</v>
      </c>
      <c r="T18">
        <v>32768</v>
      </c>
      <c r="U18" t="s">
        <v>35</v>
      </c>
      <c r="V18" s="1">
        <v>125</v>
      </c>
      <c r="W18">
        <v>1169</v>
      </c>
      <c r="X18">
        <v>414</v>
      </c>
      <c r="Y18" s="1">
        <v>64</v>
      </c>
      <c r="Z18">
        <v>400</v>
      </c>
      <c r="AA18">
        <v>192</v>
      </c>
      <c r="AB18" t="s">
        <v>53</v>
      </c>
      <c r="AC18" s="1">
        <v>24</v>
      </c>
      <c r="AD18">
        <v>384</v>
      </c>
      <c r="AE18">
        <v>104</v>
      </c>
      <c r="AF18" t="s">
        <v>53</v>
      </c>
      <c r="AG18" s="1" t="s">
        <v>74</v>
      </c>
      <c r="AH18" t="s">
        <v>79</v>
      </c>
      <c r="AI18" t="s">
        <v>8</v>
      </c>
      <c r="AJ18" t="s">
        <v>8</v>
      </c>
    </row>
    <row r="19" spans="1:36" x14ac:dyDescent="0.25">
      <c r="A19" t="s">
        <v>65</v>
      </c>
      <c r="B19" t="s">
        <v>70</v>
      </c>
      <c r="C19" s="12" t="s">
        <v>104</v>
      </c>
      <c r="D19" t="s">
        <v>53</v>
      </c>
      <c r="E19">
        <v>0</v>
      </c>
      <c r="F19">
        <v>1</v>
      </c>
      <c r="G19" t="s">
        <v>78</v>
      </c>
      <c r="H19">
        <v>5</v>
      </c>
      <c r="I19">
        <v>3</v>
      </c>
      <c r="J19">
        <v>2</v>
      </c>
      <c r="K19">
        <v>3</v>
      </c>
      <c r="L19">
        <v>1</v>
      </c>
      <c r="M19">
        <v>16</v>
      </c>
      <c r="N19" t="s">
        <v>107</v>
      </c>
      <c r="O19">
        <v>8</v>
      </c>
      <c r="P19" t="s">
        <v>109</v>
      </c>
      <c r="Q19">
        <v>5</v>
      </c>
      <c r="R19">
        <v>10473</v>
      </c>
      <c r="S19" t="s">
        <v>8</v>
      </c>
      <c r="T19">
        <v>32768</v>
      </c>
      <c r="U19" t="s">
        <v>35</v>
      </c>
      <c r="V19" s="1">
        <v>125</v>
      </c>
      <c r="W19">
        <v>1169</v>
      </c>
      <c r="X19">
        <v>414</v>
      </c>
      <c r="Y19" s="1">
        <v>64</v>
      </c>
      <c r="Z19">
        <v>416</v>
      </c>
      <c r="AA19">
        <v>160</v>
      </c>
      <c r="AB19" t="s">
        <v>53</v>
      </c>
      <c r="AC19" s="1">
        <v>24</v>
      </c>
      <c r="AD19">
        <v>376</v>
      </c>
      <c r="AE19">
        <v>120</v>
      </c>
      <c r="AF19" t="s">
        <v>53</v>
      </c>
      <c r="AG19" s="1" t="s">
        <v>74</v>
      </c>
      <c r="AH19" t="s">
        <v>79</v>
      </c>
      <c r="AI19" t="s">
        <v>8</v>
      </c>
      <c r="AJ19" t="s">
        <v>8</v>
      </c>
    </row>
    <row r="20" spans="1:36" x14ac:dyDescent="0.25">
      <c r="A20" t="s">
        <v>66</v>
      </c>
      <c r="B20" t="s">
        <v>70</v>
      </c>
      <c r="C20" s="12" t="s">
        <v>104</v>
      </c>
      <c r="D20" t="s">
        <v>53</v>
      </c>
      <c r="E20">
        <v>0</v>
      </c>
      <c r="F20">
        <v>1</v>
      </c>
      <c r="G20" t="s">
        <v>78</v>
      </c>
      <c r="H20">
        <v>5</v>
      </c>
      <c r="I20">
        <v>3</v>
      </c>
      <c r="J20">
        <v>2</v>
      </c>
      <c r="K20">
        <v>3</v>
      </c>
      <c r="L20">
        <v>1</v>
      </c>
      <c r="M20">
        <v>16</v>
      </c>
      <c r="N20" t="s">
        <v>107</v>
      </c>
      <c r="O20">
        <v>8</v>
      </c>
      <c r="P20" t="s">
        <v>109</v>
      </c>
      <c r="Q20">
        <v>5</v>
      </c>
      <c r="R20">
        <v>10825</v>
      </c>
      <c r="S20" t="s">
        <v>8</v>
      </c>
      <c r="T20">
        <v>32768</v>
      </c>
      <c r="U20" t="s">
        <v>35</v>
      </c>
      <c r="V20" s="1">
        <v>125</v>
      </c>
      <c r="W20">
        <v>1169</v>
      </c>
      <c r="X20">
        <v>414</v>
      </c>
      <c r="Y20" s="1">
        <v>64</v>
      </c>
      <c r="Z20">
        <v>432</v>
      </c>
      <c r="AA20">
        <v>160</v>
      </c>
      <c r="AB20" t="s">
        <v>53</v>
      </c>
      <c r="AC20" s="1">
        <v>24</v>
      </c>
      <c r="AD20">
        <v>368</v>
      </c>
      <c r="AE20">
        <v>120</v>
      </c>
      <c r="AF20" t="s">
        <v>53</v>
      </c>
      <c r="AG20" s="1" t="s">
        <v>74</v>
      </c>
      <c r="AH20" t="s">
        <v>79</v>
      </c>
      <c r="AI20" t="s">
        <v>8</v>
      </c>
      <c r="AJ20" t="s">
        <v>8</v>
      </c>
    </row>
    <row r="21" spans="1:36" x14ac:dyDescent="0.25">
      <c r="A21" t="s">
        <v>67</v>
      </c>
      <c r="B21" t="s">
        <v>71</v>
      </c>
      <c r="C21" s="12" t="s">
        <v>104</v>
      </c>
      <c r="D21" t="s">
        <v>53</v>
      </c>
      <c r="E21">
        <v>0</v>
      </c>
      <c r="F21">
        <v>1</v>
      </c>
      <c r="G21" t="s">
        <v>78</v>
      </c>
      <c r="H21">
        <v>5</v>
      </c>
      <c r="I21">
        <v>3</v>
      </c>
      <c r="J21">
        <v>2</v>
      </c>
      <c r="K21">
        <v>3</v>
      </c>
      <c r="L21">
        <v>1</v>
      </c>
      <c r="M21">
        <v>16</v>
      </c>
      <c r="N21" t="s">
        <v>107</v>
      </c>
      <c r="O21">
        <v>8</v>
      </c>
      <c r="P21" t="s">
        <v>109</v>
      </c>
      <c r="Q21">
        <v>5</v>
      </c>
      <c r="R21">
        <v>12317</v>
      </c>
      <c r="S21" t="s">
        <v>8</v>
      </c>
      <c r="T21">
        <v>32768</v>
      </c>
      <c r="U21" t="s">
        <v>35</v>
      </c>
      <c r="V21" s="1">
        <v>125</v>
      </c>
      <c r="W21">
        <v>1169</v>
      </c>
      <c r="X21">
        <v>414</v>
      </c>
      <c r="Y21" s="1">
        <v>80</v>
      </c>
      <c r="Z21">
        <v>400</v>
      </c>
      <c r="AA21">
        <v>160</v>
      </c>
      <c r="AB21" t="s">
        <v>53</v>
      </c>
      <c r="AC21" s="1">
        <v>16</v>
      </c>
      <c r="AD21">
        <v>384</v>
      </c>
      <c r="AE21">
        <v>120</v>
      </c>
      <c r="AF21" t="s">
        <v>53</v>
      </c>
      <c r="AG21" s="1" t="s">
        <v>74</v>
      </c>
      <c r="AH21" t="s">
        <v>79</v>
      </c>
      <c r="AI21" t="s">
        <v>8</v>
      </c>
      <c r="AJ21" t="s">
        <v>8</v>
      </c>
    </row>
    <row r="22" spans="1:36" x14ac:dyDescent="0.25">
      <c r="A22" t="s">
        <v>73</v>
      </c>
      <c r="B22" t="s">
        <v>71</v>
      </c>
      <c r="C22" s="12" t="s">
        <v>104</v>
      </c>
      <c r="D22" t="s">
        <v>53</v>
      </c>
      <c r="E22">
        <v>0</v>
      </c>
      <c r="F22">
        <v>1</v>
      </c>
      <c r="G22" t="s">
        <v>78</v>
      </c>
      <c r="H22">
        <v>5</v>
      </c>
      <c r="I22">
        <v>3</v>
      </c>
      <c r="J22">
        <v>2</v>
      </c>
      <c r="K22">
        <v>3</v>
      </c>
      <c r="L22">
        <v>1</v>
      </c>
      <c r="M22">
        <v>16</v>
      </c>
      <c r="N22" t="s">
        <v>107</v>
      </c>
      <c r="O22">
        <v>8</v>
      </c>
      <c r="P22" t="s">
        <v>109</v>
      </c>
      <c r="Q22">
        <v>5</v>
      </c>
      <c r="R22">
        <v>14443</v>
      </c>
      <c r="S22" t="s">
        <v>8</v>
      </c>
      <c r="T22">
        <v>32768</v>
      </c>
      <c r="U22" t="s">
        <v>35</v>
      </c>
      <c r="V22" s="1">
        <v>125</v>
      </c>
      <c r="W22">
        <v>1169</v>
      </c>
      <c r="X22">
        <v>414</v>
      </c>
      <c r="Y22" s="1">
        <v>96</v>
      </c>
      <c r="Z22">
        <v>400</v>
      </c>
      <c r="AA22">
        <v>160</v>
      </c>
      <c r="AB22" t="s">
        <v>53</v>
      </c>
      <c r="AC22" s="1">
        <v>8</v>
      </c>
      <c r="AD22">
        <v>384</v>
      </c>
      <c r="AE22">
        <v>120</v>
      </c>
      <c r="AF22" t="s">
        <v>53</v>
      </c>
      <c r="AG22" s="1" t="s">
        <v>74</v>
      </c>
      <c r="AH22" t="s">
        <v>79</v>
      </c>
      <c r="AI22" t="s">
        <v>8</v>
      </c>
      <c r="AJ22" t="s">
        <v>8</v>
      </c>
    </row>
    <row r="23" spans="1:36" x14ac:dyDescent="0.25">
      <c r="A23" t="s">
        <v>113</v>
      </c>
      <c r="B23" t="s">
        <v>8</v>
      </c>
      <c r="C23" s="12" t="s">
        <v>116</v>
      </c>
      <c r="D23" t="s">
        <v>117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s="1" t="s">
        <v>8</v>
      </c>
      <c r="W23" t="s">
        <v>8</v>
      </c>
      <c r="X23" t="s">
        <v>8</v>
      </c>
      <c r="Y23" s="1" t="s">
        <v>8</v>
      </c>
      <c r="Z23" t="s">
        <v>8</v>
      </c>
      <c r="AA23" t="s">
        <v>8</v>
      </c>
      <c r="AB23" t="s">
        <v>8</v>
      </c>
      <c r="AC23" s="1" t="s">
        <v>8</v>
      </c>
      <c r="AD23" t="s">
        <v>8</v>
      </c>
      <c r="AE23" t="s">
        <v>8</v>
      </c>
      <c r="AF23" t="s">
        <v>8</v>
      </c>
      <c r="AG23" s="1" t="s">
        <v>8</v>
      </c>
      <c r="AH23" t="s">
        <v>8</v>
      </c>
      <c r="AI23" t="s">
        <v>8</v>
      </c>
      <c r="AJ23" t="s">
        <v>8</v>
      </c>
    </row>
    <row r="24" spans="1:36" s="16" customFormat="1" x14ac:dyDescent="0.25">
      <c r="A24" s="16" t="s">
        <v>113</v>
      </c>
      <c r="B24" s="16" t="s">
        <v>8</v>
      </c>
      <c r="C24" s="13" t="s">
        <v>76</v>
      </c>
      <c r="D24" s="16" t="s">
        <v>118</v>
      </c>
      <c r="E24" s="16" t="s">
        <v>8</v>
      </c>
      <c r="F24" s="16" t="s">
        <v>8</v>
      </c>
      <c r="G24" s="16" t="s">
        <v>8</v>
      </c>
      <c r="H24" s="16" t="s">
        <v>8</v>
      </c>
      <c r="I24" s="16" t="s">
        <v>8</v>
      </c>
      <c r="J24" s="16" t="s">
        <v>8</v>
      </c>
      <c r="K24" s="16" t="s">
        <v>8</v>
      </c>
      <c r="L24" s="16" t="s">
        <v>8</v>
      </c>
      <c r="M24" s="16" t="s">
        <v>8</v>
      </c>
      <c r="N24" s="16" t="s">
        <v>8</v>
      </c>
      <c r="O24" s="16" t="s">
        <v>8</v>
      </c>
      <c r="P24" s="16" t="s">
        <v>8</v>
      </c>
      <c r="Q24" s="16" t="s">
        <v>8</v>
      </c>
      <c r="R24" s="16" t="s">
        <v>8</v>
      </c>
      <c r="S24" s="16" t="s">
        <v>8</v>
      </c>
      <c r="T24" s="16" t="s">
        <v>8</v>
      </c>
      <c r="U24" s="16" t="s">
        <v>8</v>
      </c>
      <c r="V24" s="17" t="s">
        <v>8</v>
      </c>
      <c r="W24" s="16" t="s">
        <v>8</v>
      </c>
      <c r="X24" s="16" t="s">
        <v>8</v>
      </c>
      <c r="Y24" s="17" t="s">
        <v>8</v>
      </c>
      <c r="Z24" s="16" t="s">
        <v>8</v>
      </c>
      <c r="AA24" s="16" t="s">
        <v>8</v>
      </c>
      <c r="AB24" s="16" t="s">
        <v>8</v>
      </c>
      <c r="AC24" s="17" t="s">
        <v>8</v>
      </c>
      <c r="AD24" s="16" t="s">
        <v>8</v>
      </c>
      <c r="AE24" s="16" t="s">
        <v>8</v>
      </c>
      <c r="AF24" s="16" t="s">
        <v>8</v>
      </c>
      <c r="AG24" s="17" t="s">
        <v>8</v>
      </c>
      <c r="AH24" s="16" t="s">
        <v>8</v>
      </c>
      <c r="AI24" s="16" t="s">
        <v>8</v>
      </c>
      <c r="AJ24" s="16" t="s">
        <v>8</v>
      </c>
    </row>
    <row r="25" spans="1:36" s="14" customFormat="1" x14ac:dyDescent="0.25">
      <c r="A25" s="14" t="s">
        <v>114</v>
      </c>
      <c r="B25" s="14" t="s">
        <v>115</v>
      </c>
      <c r="C25" s="15" t="s">
        <v>124</v>
      </c>
      <c r="G25" s="14" t="s">
        <v>78</v>
      </c>
      <c r="H25" s="15">
        <v>5</v>
      </c>
      <c r="I25" s="15">
        <v>3</v>
      </c>
      <c r="J25" s="15">
        <v>2</v>
      </c>
      <c r="K25" s="15">
        <v>3</v>
      </c>
      <c r="L25" s="15">
        <v>1</v>
      </c>
      <c r="M25">
        <v>16</v>
      </c>
      <c r="N25" t="s">
        <v>107</v>
      </c>
      <c r="O25">
        <v>8</v>
      </c>
      <c r="P25" t="s">
        <v>109</v>
      </c>
      <c r="S25" s="14">
        <f t="shared" ref="S25" si="0" xml:space="preserve"> 1508.06553301511 + 0.00210606006752809 * (Y25*Z25*AA25)</f>
        <v>83027.753778838392</v>
      </c>
      <c r="T25" s="14">
        <v>81920</v>
      </c>
      <c r="U25" s="14" t="s">
        <v>122</v>
      </c>
      <c r="V25" s="1">
        <v>125</v>
      </c>
      <c r="W25" s="14">
        <v>1169</v>
      </c>
      <c r="X25" s="14">
        <v>414</v>
      </c>
      <c r="Y25" s="1">
        <v>112</v>
      </c>
      <c r="Z25" s="14">
        <v>864</v>
      </c>
      <c r="AA25" s="14">
        <v>400</v>
      </c>
      <c r="AB25" s="14" t="s">
        <v>53</v>
      </c>
      <c r="AC25" s="1">
        <f xml:space="preserve"> _xlfn.FLOOR.MATH((V25 - Y25) / 2)</f>
        <v>6</v>
      </c>
      <c r="AD25" s="14">
        <f t="shared" ref="AD25" si="1" xml:space="preserve"> _xlfn.FLOOR.MATH((W25 - Z25) / 2)</f>
        <v>152</v>
      </c>
      <c r="AE25" s="14">
        <f t="shared" ref="AE25" si="2" xml:space="preserve"> _xlfn.FLOOR.MATH((X25 - AA25) / 2)</f>
        <v>7</v>
      </c>
      <c r="AF25" s="14" t="s">
        <v>53</v>
      </c>
      <c r="AG25" s="1" t="s">
        <v>74</v>
      </c>
      <c r="AH25" t="s">
        <v>125</v>
      </c>
    </row>
    <row r="26" spans="1:36" x14ac:dyDescent="0.25">
      <c r="A26" s="14" t="s">
        <v>120</v>
      </c>
      <c r="B26" s="15" t="s">
        <v>121</v>
      </c>
      <c r="C26" s="15" t="s">
        <v>123</v>
      </c>
      <c r="G26" s="14" t="s">
        <v>78</v>
      </c>
      <c r="H26" s="15">
        <v>5</v>
      </c>
      <c r="I26" s="15">
        <v>3</v>
      </c>
      <c r="J26" s="15">
        <v>2</v>
      </c>
      <c r="K26" s="15">
        <v>3</v>
      </c>
      <c r="L26" s="15">
        <v>1</v>
      </c>
      <c r="M26">
        <v>16</v>
      </c>
      <c r="N26" t="s">
        <v>107</v>
      </c>
      <c r="O26">
        <v>8</v>
      </c>
      <c r="P26" t="s">
        <v>109</v>
      </c>
      <c r="S26" s="14">
        <f t="shared" ref="S26" si="3" xml:space="preserve"> 1508.06553301511 + 0.00210606006752809 * (Y26*Z26*AA26)</f>
        <v>81518.129922434266</v>
      </c>
      <c r="T26" s="14">
        <v>81920</v>
      </c>
      <c r="U26" s="14" t="s">
        <v>122</v>
      </c>
      <c r="V26" s="1">
        <v>125</v>
      </c>
      <c r="W26" s="14">
        <v>1169</v>
      </c>
      <c r="X26" s="14">
        <v>414</v>
      </c>
      <c r="Y26" s="1">
        <v>112</v>
      </c>
      <c r="Z26" s="14">
        <v>848</v>
      </c>
      <c r="AA26" s="14">
        <v>400</v>
      </c>
      <c r="AB26" s="14" t="s">
        <v>53</v>
      </c>
      <c r="AC26" s="1">
        <f xml:space="preserve"> _xlfn.FLOOR.MATH((V26 - Y26) / 2)</f>
        <v>6</v>
      </c>
      <c r="AD26" s="14">
        <f t="shared" ref="AD26" si="4" xml:space="preserve"> _xlfn.FLOOR.MATH((W26 - Z26) / 2)</f>
        <v>160</v>
      </c>
      <c r="AE26" s="14">
        <f t="shared" ref="AE26" si="5" xml:space="preserve"> _xlfn.FLOOR.MATH((X26 - AA26) / 2)</f>
        <v>7</v>
      </c>
      <c r="AF26" s="14" t="s">
        <v>53</v>
      </c>
      <c r="AG26" s="1" t="s">
        <v>74</v>
      </c>
      <c r="AH26" t="s">
        <v>125</v>
      </c>
    </row>
    <row r="28" spans="1:36" x14ac:dyDescent="0.25">
      <c r="S28" s="14"/>
      <c r="T28" s="14"/>
      <c r="U28" s="14"/>
      <c r="W28" s="14"/>
      <c r="X28" s="14"/>
      <c r="Z28" s="14"/>
      <c r="AA28" s="14"/>
      <c r="AB28" s="14"/>
      <c r="AD28" s="14"/>
      <c r="AE28" s="14"/>
      <c r="AF28" s="14"/>
    </row>
    <row r="29" spans="1:36" x14ac:dyDescent="0.25">
      <c r="Z29" s="14"/>
      <c r="AA29" s="14"/>
    </row>
    <row r="30" spans="1:36" x14ac:dyDescent="0.25">
      <c r="Z30" s="14"/>
      <c r="AA30" s="14"/>
    </row>
    <row r="31" spans="1:36" x14ac:dyDescent="0.25">
      <c r="Z31" s="14"/>
      <c r="AA31" s="14"/>
    </row>
    <row r="32" spans="1:36" x14ac:dyDescent="0.25">
      <c r="Z32" s="14"/>
      <c r="AA32" s="14"/>
    </row>
    <row r="33" spans="26:27" x14ac:dyDescent="0.25">
      <c r="Z33" s="14"/>
      <c r="AA33" s="14"/>
    </row>
    <row r="34" spans="26:27" x14ac:dyDescent="0.25">
      <c r="Z34" s="14"/>
      <c r="AA34" s="14"/>
    </row>
    <row r="35" spans="26:27" x14ac:dyDescent="0.25">
      <c r="Z35" s="14"/>
      <c r="AA35" s="14"/>
    </row>
    <row r="36" spans="26:27" x14ac:dyDescent="0.25">
      <c r="Z36" s="14"/>
      <c r="AA36" s="1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2023-09-05T13:19:15Z</dcterms:modified>
</cp:coreProperties>
</file>