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C2030F38-037E-4699-B759-BA3E322B6340}"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35" i="1" l="1"/>
  <c r="BC235" i="1" s="1"/>
  <c r="AX235" i="1"/>
  <c r="BB235" i="1" s="1"/>
  <c r="AW235" i="1"/>
  <c r="BA235" i="1" s="1"/>
  <c r="AM235" i="1"/>
  <c r="AD235" i="1"/>
  <c r="AN235" i="1" s="1"/>
  <c r="AB235" i="1"/>
  <c r="AY237" i="1"/>
  <c r="BC237" i="1" s="1"/>
  <c r="AX237" i="1"/>
  <c r="BB237" i="1" s="1"/>
  <c r="AW237" i="1"/>
  <c r="BA237" i="1" s="1"/>
  <c r="AM237" i="1"/>
  <c r="AD237" i="1"/>
  <c r="AN237" i="1" s="1"/>
  <c r="AB237" i="1"/>
  <c r="AY228" i="1"/>
  <c r="BC228" i="1" s="1"/>
  <c r="AX228" i="1"/>
  <c r="BB228" i="1" s="1"/>
  <c r="AW228" i="1"/>
  <c r="BA228" i="1" s="1"/>
  <c r="AM228" i="1"/>
  <c r="AB228" i="1"/>
  <c r="AD228" i="1" s="1"/>
  <c r="AN228" i="1" s="1"/>
  <c r="AY227" i="1"/>
  <c r="BC227" i="1" s="1"/>
  <c r="AX227" i="1"/>
  <c r="BB227" i="1" s="1"/>
  <c r="AW227" i="1"/>
  <c r="BA227" i="1" s="1"/>
  <c r="AM227" i="1"/>
  <c r="AB227" i="1"/>
  <c r="AD227" i="1" s="1"/>
  <c r="AN227" i="1" s="1"/>
  <c r="AY232" i="1"/>
  <c r="BC232" i="1" s="1"/>
  <c r="AX232" i="1"/>
  <c r="BB232" i="1" s="1"/>
  <c r="AW232" i="1"/>
  <c r="BA232" i="1" s="1"/>
  <c r="AM232" i="1"/>
  <c r="AB232" i="1"/>
  <c r="AD232" i="1" s="1"/>
  <c r="AN232" i="1" s="1"/>
  <c r="AY231" i="1"/>
  <c r="BC231" i="1" s="1"/>
  <c r="AX231" i="1"/>
  <c r="BB231" i="1" s="1"/>
  <c r="AW231" i="1"/>
  <c r="BA231" i="1" s="1"/>
  <c r="AM231" i="1"/>
  <c r="AB231" i="1"/>
  <c r="AD231" i="1" s="1"/>
  <c r="AN231" i="1" s="1"/>
  <c r="AY230" i="1"/>
  <c r="BC230" i="1" s="1"/>
  <c r="AX230" i="1"/>
  <c r="BB230" i="1" s="1"/>
  <c r="AW230" i="1"/>
  <c r="BA230" i="1" s="1"/>
  <c r="AM230" i="1"/>
  <c r="AB230" i="1"/>
  <c r="AD230" i="1" s="1"/>
  <c r="AN230" i="1" s="1"/>
  <c r="AY229" i="1"/>
  <c r="BC229" i="1" s="1"/>
  <c r="AX229" i="1"/>
  <c r="BB229" i="1" s="1"/>
  <c r="AW229" i="1"/>
  <c r="BA229" i="1" s="1"/>
  <c r="AM229" i="1"/>
  <c r="AB229" i="1"/>
  <c r="AD229" i="1" s="1"/>
  <c r="AN229" i="1" s="1"/>
  <c r="AY226" i="1"/>
  <c r="BC226" i="1" s="1"/>
  <c r="AX226" i="1"/>
  <c r="BB226" i="1" s="1"/>
  <c r="AW226" i="1"/>
  <c r="BA226" i="1" s="1"/>
  <c r="AY225" i="1"/>
  <c r="BC225" i="1" s="1"/>
  <c r="AX225" i="1"/>
  <c r="BB225" i="1" s="1"/>
  <c r="AW225" i="1"/>
  <c r="AM225" i="1"/>
  <c r="AD224" i="1"/>
  <c r="AB226" i="1"/>
  <c r="AD226" i="1" s="1"/>
  <c r="AN226" i="1" s="1"/>
  <c r="AB225" i="1"/>
  <c r="AD225" i="1" s="1"/>
  <c r="AN225" i="1" s="1"/>
  <c r="AM226" i="1"/>
  <c r="AB224" i="1"/>
  <c r="AN224" i="1"/>
  <c r="AY224" i="1"/>
  <c r="BC224" i="1" s="1"/>
  <c r="AX224" i="1"/>
  <c r="BB224" i="1" s="1"/>
  <c r="AW224" i="1"/>
  <c r="BA224" i="1" s="1"/>
  <c r="AM224" i="1"/>
  <c r="AY223" i="1"/>
  <c r="BC223" i="1" s="1"/>
  <c r="AX223" i="1"/>
  <c r="BB223" i="1" s="1"/>
  <c r="AW223" i="1"/>
  <c r="BA223" i="1" s="1"/>
  <c r="AM223" i="1"/>
  <c r="AD223" i="1"/>
  <c r="AN223" i="1" s="1"/>
  <c r="AB223" i="1"/>
  <c r="BA225" i="1"/>
  <c r="AW222" i="1" l="1"/>
  <c r="BA222" i="1" s="1"/>
  <c r="AX222" i="1"/>
  <c r="BB222" i="1" s="1"/>
  <c r="AY222" i="1"/>
  <c r="BC222" i="1" s="1"/>
  <c r="AY221" i="1"/>
  <c r="BC221" i="1" s="1"/>
  <c r="AX221" i="1"/>
  <c r="BB221" i="1" s="1"/>
  <c r="AW221" i="1"/>
  <c r="BA221" i="1" s="1"/>
  <c r="AD222" i="1"/>
  <c r="AN222" i="1" s="1"/>
  <c r="AD221" i="1"/>
  <c r="AN221" i="1" s="1"/>
  <c r="AB222" i="1"/>
  <c r="AB221" i="1"/>
  <c r="AM222" i="1"/>
  <c r="AY220" i="1"/>
  <c r="AX220" i="1"/>
  <c r="AW220" i="1"/>
  <c r="AB220" i="1"/>
  <c r="AD220" i="1" s="1"/>
  <c r="AN220" i="1" s="1"/>
  <c r="AM221" i="1"/>
  <c r="AN219" i="1"/>
  <c r="AY219" i="1"/>
  <c r="BC219" i="1" s="1"/>
  <c r="AX219" i="1"/>
  <c r="BB219" i="1" s="1"/>
  <c r="AW219" i="1"/>
  <c r="BA219" i="1" s="1"/>
  <c r="AM220" i="1"/>
  <c r="BC218" i="1"/>
  <c r="BB218" i="1"/>
  <c r="BA218" i="1"/>
  <c r="AN218" i="1"/>
  <c r="AM218" i="1"/>
  <c r="BC217" i="1"/>
  <c r="BB217" i="1"/>
  <c r="BA217" i="1"/>
  <c r="AN217" i="1"/>
  <c r="AM217" i="1"/>
  <c r="AM219" i="1"/>
  <c r="AN215" i="1"/>
  <c r="AN216" i="1"/>
  <c r="BB215" i="1"/>
  <c r="BA216" i="1"/>
  <c r="BA215" i="1"/>
  <c r="BC216" i="1"/>
  <c r="BB216" i="1"/>
  <c r="AM216" i="1"/>
  <c r="AD213" i="1"/>
  <c r="AN213" i="1" s="1"/>
  <c r="AD214" i="1"/>
  <c r="AN214" i="1" s="1"/>
  <c r="BC213" i="1"/>
  <c r="AY214" i="1"/>
  <c r="BC214" i="1" s="1"/>
  <c r="AX214" i="1"/>
  <c r="BB214" i="1" s="1"/>
  <c r="AW214" i="1"/>
  <c r="BA214" i="1" s="1"/>
  <c r="BA213" i="1"/>
  <c r="BB213" i="1"/>
  <c r="BC215" i="1"/>
  <c r="AM215" i="1"/>
  <c r="AM214" i="1"/>
  <c r="AM213" i="1"/>
  <c r="AY212" i="1" l="1"/>
  <c r="BC212" i="1" s="1"/>
  <c r="AX212" i="1"/>
  <c r="BB212" i="1" s="1"/>
  <c r="AW212" i="1"/>
  <c r="BA212" i="1" s="1"/>
  <c r="AN212" i="1"/>
  <c r="AM212" i="1"/>
  <c r="AY211" i="1"/>
  <c r="BC211" i="1" s="1"/>
  <c r="AX211" i="1"/>
  <c r="BB211" i="1" s="1"/>
  <c r="AW211" i="1"/>
  <c r="BA211" i="1" s="1"/>
  <c r="AN211" i="1"/>
  <c r="AM211" i="1"/>
  <c r="AY210" i="1"/>
  <c r="BC210" i="1" s="1"/>
  <c r="AX210" i="1"/>
  <c r="BB210" i="1" s="1"/>
  <c r="AW210" i="1"/>
  <c r="BA210" i="1" s="1"/>
  <c r="AN210" i="1"/>
  <c r="AM210" i="1"/>
  <c r="AY209" i="1"/>
  <c r="BC209" i="1" s="1"/>
  <c r="AX209" i="1"/>
  <c r="BB209" i="1" s="1"/>
  <c r="AW209" i="1"/>
  <c r="BA209" i="1" s="1"/>
  <c r="AN209" i="1"/>
  <c r="AM209" i="1"/>
  <c r="AY208" i="1"/>
  <c r="BC208" i="1" s="1"/>
  <c r="AX208" i="1"/>
  <c r="BB208" i="1" s="1"/>
  <c r="AW208" i="1"/>
  <c r="BA208" i="1" s="1"/>
  <c r="AN208" i="1"/>
  <c r="AM208" i="1"/>
  <c r="AY207" i="1"/>
  <c r="BC207" i="1" s="1"/>
  <c r="AX207" i="1"/>
  <c r="BB207" i="1" s="1"/>
  <c r="AW207" i="1"/>
  <c r="BA207" i="1" s="1"/>
  <c r="AN207" i="1"/>
  <c r="AM207" i="1"/>
  <c r="AY206" i="1"/>
  <c r="BC206" i="1" s="1"/>
  <c r="AX206" i="1"/>
  <c r="BB206" i="1" s="1"/>
  <c r="AW206" i="1"/>
  <c r="BA206" i="1" s="1"/>
  <c r="AM206" i="1"/>
  <c r="AB206" i="1"/>
  <c r="AY205" i="1"/>
  <c r="BC205" i="1" s="1"/>
  <c r="AX205" i="1"/>
  <c r="BB205" i="1" s="1"/>
  <c r="AW205" i="1"/>
  <c r="BA205" i="1" s="1"/>
  <c r="AM205" i="1"/>
  <c r="AB205" i="1"/>
  <c r="AY204" i="1"/>
  <c r="BC204" i="1" s="1"/>
  <c r="AX204" i="1"/>
  <c r="BB204" i="1" s="1"/>
  <c r="AW204" i="1"/>
  <c r="BA204" i="1" s="1"/>
  <c r="AM204" i="1"/>
  <c r="AB204" i="1"/>
  <c r="AY203" i="1"/>
  <c r="BC203" i="1" s="1"/>
  <c r="AX203" i="1"/>
  <c r="BB203" i="1" s="1"/>
  <c r="AW203" i="1"/>
  <c r="BA203" i="1" s="1"/>
  <c r="AY202" i="1"/>
  <c r="BC202" i="1" s="1"/>
  <c r="AX202" i="1"/>
  <c r="BB202" i="1" s="1"/>
  <c r="AW202" i="1"/>
  <c r="BA202" i="1" s="1"/>
  <c r="AY201" i="1"/>
  <c r="BC201" i="1" s="1"/>
  <c r="AX201" i="1"/>
  <c r="BB201" i="1" s="1"/>
  <c r="AW201" i="1"/>
  <c r="BA201" i="1" s="1"/>
  <c r="AY200" i="1"/>
  <c r="BC200" i="1" s="1"/>
  <c r="AX200" i="1"/>
  <c r="BB200" i="1" s="1"/>
  <c r="AW200" i="1"/>
  <c r="BA200" i="1" s="1"/>
  <c r="AY199" i="1"/>
  <c r="BC199" i="1" s="1"/>
  <c r="AX199" i="1"/>
  <c r="BB199" i="1" s="1"/>
  <c r="AW199" i="1"/>
  <c r="BA199" i="1" s="1"/>
  <c r="AY198" i="1"/>
  <c r="BC198" i="1" s="1"/>
  <c r="AX198" i="1"/>
  <c r="BB198" i="1" s="1"/>
  <c r="AW198" i="1"/>
  <c r="BA198" i="1" s="1"/>
  <c r="AY197" i="1"/>
  <c r="BC197" i="1" s="1"/>
  <c r="AX197" i="1"/>
  <c r="BB197" i="1" s="1"/>
  <c r="AW197" i="1"/>
  <c r="BA197" i="1" s="1"/>
  <c r="AY196" i="1"/>
  <c r="BC196" i="1" s="1"/>
  <c r="AX196" i="1"/>
  <c r="BB196" i="1" s="1"/>
  <c r="AW196" i="1"/>
  <c r="BA196" i="1" s="1"/>
  <c r="AY195" i="1"/>
  <c r="BC195" i="1" s="1"/>
  <c r="AX195" i="1"/>
  <c r="BB195" i="1" s="1"/>
  <c r="AW195" i="1"/>
  <c r="BA195" i="1" s="1"/>
  <c r="AY194" i="1"/>
  <c r="BC194" i="1" s="1"/>
  <c r="AX194" i="1"/>
  <c r="BB194" i="1" s="1"/>
  <c r="AW194" i="1"/>
  <c r="BA194" i="1" s="1"/>
  <c r="AY193" i="1"/>
  <c r="BC193" i="1" s="1"/>
  <c r="AX193" i="1"/>
  <c r="BB193" i="1" s="1"/>
  <c r="AW193" i="1"/>
  <c r="BA193" i="1" s="1"/>
  <c r="AY192" i="1"/>
  <c r="AX192" i="1"/>
  <c r="AW192" i="1"/>
  <c r="AN203" i="1"/>
  <c r="AM203" i="1"/>
  <c r="AN202" i="1"/>
  <c r="AM202" i="1"/>
  <c r="AN201" i="1"/>
  <c r="AM201" i="1"/>
  <c r="AN200" i="1"/>
  <c r="AM200" i="1"/>
  <c r="AN199" i="1"/>
  <c r="AM199" i="1"/>
  <c r="AN198" i="1"/>
  <c r="AM198" i="1"/>
  <c r="AN197" i="1"/>
  <c r="AM197" i="1"/>
  <c r="AN196" i="1"/>
  <c r="AM196" i="1"/>
  <c r="AN195" i="1"/>
  <c r="AM195" i="1"/>
  <c r="AN194" i="1"/>
  <c r="AM194" i="1"/>
  <c r="AN193" i="1"/>
  <c r="AM193" i="1"/>
  <c r="AN205" i="1" l="1"/>
  <c r="AD205" i="1"/>
  <c r="AN206" i="1"/>
  <c r="AD206" i="1"/>
  <c r="AN204" i="1"/>
  <c r="AD204" i="1"/>
  <c r="AY191" i="1"/>
  <c r="BC191" i="1" s="1"/>
  <c r="AX191" i="1"/>
  <c r="BB191" i="1" s="1"/>
  <c r="AW191" i="1"/>
  <c r="BA191" i="1" s="1"/>
  <c r="AM191" i="1"/>
  <c r="AB191" i="1"/>
  <c r="AN191" i="1" s="1"/>
  <c r="AY190" i="1"/>
  <c r="BC190" i="1" s="1"/>
  <c r="AX190" i="1"/>
  <c r="BB190" i="1" s="1"/>
  <c r="AW190" i="1"/>
  <c r="BA190" i="1" s="1"/>
  <c r="AM190" i="1"/>
  <c r="AB190" i="1"/>
  <c r="AN190" i="1" s="1"/>
  <c r="AY189" i="1"/>
  <c r="BC189" i="1" s="1"/>
  <c r="AX189" i="1"/>
  <c r="BB189" i="1" s="1"/>
  <c r="AW189" i="1"/>
  <c r="BA189" i="1" s="1"/>
  <c r="AM189" i="1"/>
  <c r="AB189" i="1"/>
  <c r="AN189" i="1" s="1"/>
  <c r="AY188" i="1"/>
  <c r="BC188" i="1" s="1"/>
  <c r="AX188" i="1"/>
  <c r="BB188" i="1" s="1"/>
  <c r="AW188" i="1"/>
  <c r="BA188" i="1" s="1"/>
  <c r="AM188" i="1"/>
  <c r="AB188" i="1"/>
  <c r="AN188" i="1" s="1"/>
  <c r="AY187" i="1"/>
  <c r="BC187" i="1" s="1"/>
  <c r="AX187" i="1"/>
  <c r="BB187" i="1" s="1"/>
  <c r="AW187" i="1"/>
  <c r="BA187" i="1" s="1"/>
  <c r="AM187" i="1"/>
  <c r="AB187" i="1"/>
  <c r="AN187" i="1" s="1"/>
  <c r="AY186" i="1"/>
  <c r="BC186" i="1" s="1"/>
  <c r="AX186" i="1"/>
  <c r="BB186" i="1" s="1"/>
  <c r="AW186" i="1"/>
  <c r="BA186" i="1" s="1"/>
  <c r="AM186" i="1"/>
  <c r="AB186" i="1"/>
  <c r="AN186" i="1" s="1"/>
  <c r="BC192" i="1"/>
  <c r="BB192" i="1"/>
  <c r="BA192" i="1"/>
  <c r="AN192" i="1"/>
  <c r="AM192" i="1"/>
  <c r="AY185" i="1"/>
  <c r="BC185" i="1" s="1"/>
  <c r="AX185" i="1"/>
  <c r="BB185" i="1" s="1"/>
  <c r="AW185" i="1"/>
  <c r="BA185" i="1" s="1"/>
  <c r="AY184" i="1"/>
  <c r="BC184" i="1" s="1"/>
  <c r="AX184" i="1"/>
  <c r="BB184" i="1" s="1"/>
  <c r="AW184" i="1"/>
  <c r="AY183" i="1"/>
  <c r="BC183" i="1" s="1"/>
  <c r="AX183" i="1"/>
  <c r="AW183" i="1"/>
  <c r="BA183" i="1" s="1"/>
  <c r="AY182" i="1"/>
  <c r="BC182" i="1" s="1"/>
  <c r="AX182" i="1"/>
  <c r="BB182" i="1" s="1"/>
  <c r="AW182" i="1"/>
  <c r="BA182" i="1" s="1"/>
  <c r="AY181" i="1"/>
  <c r="BC181" i="1" s="1"/>
  <c r="AX181" i="1"/>
  <c r="BB181" i="1" s="1"/>
  <c r="AW181" i="1"/>
  <c r="BA181" i="1" s="1"/>
  <c r="AY180" i="1"/>
  <c r="BC180" i="1" s="1"/>
  <c r="AX180" i="1"/>
  <c r="BB180" i="1" s="1"/>
  <c r="AW180" i="1"/>
  <c r="BA180" i="1" s="1"/>
  <c r="AB185" i="1"/>
  <c r="AN185" i="1" s="1"/>
  <c r="AB184" i="1"/>
  <c r="AN184" i="1" s="1"/>
  <c r="AB183" i="1"/>
  <c r="AN183" i="1" s="1"/>
  <c r="AB182" i="1"/>
  <c r="AN182" i="1" s="1"/>
  <c r="AB181" i="1"/>
  <c r="AN181" i="1" s="1"/>
  <c r="AB180" i="1"/>
  <c r="AN180" i="1" s="1"/>
  <c r="AM185" i="1"/>
  <c r="BA184" i="1"/>
  <c r="AM184" i="1"/>
  <c r="BB183" i="1"/>
  <c r="AM183" i="1"/>
  <c r="AM182" i="1"/>
  <c r="AM181" i="1"/>
  <c r="AM180" i="1"/>
  <c r="AY170" i="1" l="1"/>
  <c r="AX170" i="1"/>
  <c r="AW170" i="1"/>
  <c r="AM170" i="1"/>
  <c r="AB170" i="1"/>
  <c r="AN170" i="1" s="1"/>
  <c r="AB178" i="1"/>
  <c r="AN178" i="1" s="1"/>
  <c r="AM178" i="1"/>
  <c r="AW178" i="1"/>
  <c r="BA178" i="1" s="1"/>
  <c r="AX178" i="1"/>
  <c r="BB178" i="1" s="1"/>
  <c r="AY178" i="1"/>
  <c r="BC178" i="1" s="1"/>
  <c r="AB174" i="1"/>
  <c r="AN174" i="1" s="1"/>
  <c r="AM174" i="1"/>
  <c r="AW174" i="1"/>
  <c r="BA174" i="1" s="1"/>
  <c r="AX174" i="1"/>
  <c r="BB174" i="1" s="1"/>
  <c r="AY174" i="1"/>
  <c r="BC174" i="1" s="1"/>
  <c r="BC179" i="1"/>
  <c r="BB179" i="1"/>
  <c r="BA179" i="1"/>
  <c r="AN179" i="1"/>
  <c r="AM179" i="1"/>
  <c r="AY177" i="1"/>
  <c r="BC177" i="1" s="1"/>
  <c r="AX177" i="1"/>
  <c r="BB177" i="1" s="1"/>
  <c r="AW177" i="1"/>
  <c r="BA177" i="1" s="1"/>
  <c r="AM177" i="1"/>
  <c r="AB177" i="1"/>
  <c r="AN177" i="1" s="1"/>
  <c r="AY176" i="1"/>
  <c r="BC176" i="1" s="1"/>
  <c r="AX176" i="1"/>
  <c r="BB176" i="1" s="1"/>
  <c r="AW176" i="1"/>
  <c r="BA176" i="1" s="1"/>
  <c r="AM176" i="1"/>
  <c r="AB176" i="1"/>
  <c r="AN176" i="1" s="1"/>
  <c r="AY175" i="1"/>
  <c r="BC175" i="1" s="1"/>
  <c r="AX175" i="1"/>
  <c r="BB175" i="1" s="1"/>
  <c r="AW175" i="1"/>
  <c r="BA175" i="1" s="1"/>
  <c r="AM175" i="1"/>
  <c r="AB175" i="1"/>
  <c r="AN175" i="1" s="1"/>
  <c r="AY173" i="1"/>
  <c r="BC173" i="1" s="1"/>
  <c r="AX173" i="1"/>
  <c r="BB173" i="1" s="1"/>
  <c r="AW173" i="1"/>
  <c r="BA173" i="1" s="1"/>
  <c r="AM173" i="1"/>
  <c r="AB173" i="1"/>
  <c r="AN173" i="1" s="1"/>
  <c r="AY172" i="1"/>
  <c r="BC172" i="1" s="1"/>
  <c r="AX172" i="1"/>
  <c r="BB172" i="1" s="1"/>
  <c r="AW172" i="1"/>
  <c r="BA172" i="1" s="1"/>
  <c r="AM172" i="1"/>
  <c r="AB172" i="1"/>
  <c r="AN172" i="1" s="1"/>
  <c r="AY171" i="1"/>
  <c r="BC171" i="1" s="1"/>
  <c r="AX171" i="1"/>
  <c r="BB171" i="1" s="1"/>
  <c r="AW171" i="1"/>
  <c r="BA171" i="1" s="1"/>
  <c r="AM171" i="1"/>
  <c r="AB171" i="1"/>
  <c r="AN171" i="1" s="1"/>
  <c r="AB169" i="1"/>
  <c r="AN169" i="1" s="1"/>
  <c r="AM169" i="1"/>
  <c r="AW169" i="1"/>
  <c r="BA169" i="1" s="1"/>
  <c r="AX169" i="1"/>
  <c r="BB169" i="1" s="1"/>
  <c r="AY169" i="1"/>
  <c r="BC169" i="1" s="1"/>
  <c r="AY168" i="1"/>
  <c r="BC168" i="1" s="1"/>
  <c r="AX168" i="1"/>
  <c r="BB168" i="1" s="1"/>
  <c r="AW168" i="1"/>
  <c r="BA168" i="1" s="1"/>
  <c r="AM168" i="1"/>
  <c r="AB168" i="1"/>
  <c r="AN168" i="1" s="1"/>
  <c r="AY167" i="1"/>
  <c r="BC167" i="1" s="1"/>
  <c r="AX167" i="1"/>
  <c r="BB167" i="1" s="1"/>
  <c r="AW167" i="1"/>
  <c r="BA167" i="1" s="1"/>
  <c r="AM167" i="1"/>
  <c r="AB167" i="1"/>
  <c r="AN167" i="1" s="1"/>
  <c r="AY166" i="1"/>
  <c r="BC166" i="1" s="1"/>
  <c r="AX166" i="1"/>
  <c r="BB166" i="1" s="1"/>
  <c r="AW166" i="1"/>
  <c r="BA166" i="1" s="1"/>
  <c r="AM166" i="1"/>
  <c r="AB166" i="1"/>
  <c r="AN166" i="1" s="1"/>
  <c r="AB161" i="1"/>
  <c r="AU165" i="1"/>
  <c r="AY165" i="1" s="1"/>
  <c r="BC165" i="1" s="1"/>
  <c r="AT165" i="1"/>
  <c r="AX165" i="1" s="1"/>
  <c r="AS165" i="1"/>
  <c r="AW165" i="1" s="1"/>
  <c r="BA165" i="1" s="1"/>
  <c r="AT164" i="1"/>
  <c r="AX164" i="1" s="1"/>
  <c r="AU164" i="1"/>
  <c r="AY164" i="1" s="1"/>
  <c r="AS164" i="1"/>
  <c r="AW164" i="1" s="1"/>
  <c r="AB165" i="1"/>
  <c r="AM165" i="1"/>
  <c r="AB164" i="1"/>
  <c r="AM164" i="1"/>
  <c r="AY163" i="1"/>
  <c r="BC163" i="1" s="1"/>
  <c r="AX163" i="1"/>
  <c r="BB163" i="1" s="1"/>
  <c r="AW163" i="1"/>
  <c r="BA163" i="1" s="1"/>
  <c r="AY162" i="1"/>
  <c r="BC162" i="1" s="1"/>
  <c r="AX162" i="1"/>
  <c r="BB162" i="1" s="1"/>
  <c r="AW162" i="1"/>
  <c r="BA162" i="1" s="1"/>
  <c r="AN163" i="1"/>
  <c r="AN162" i="1"/>
  <c r="AN161" i="1"/>
  <c r="AM163" i="1"/>
  <c r="AB163" i="1"/>
  <c r="AM162" i="1"/>
  <c r="AB162" i="1"/>
  <c r="AY161" i="1"/>
  <c r="BC161" i="1" s="1"/>
  <c r="AX161" i="1"/>
  <c r="BB161" i="1" s="1"/>
  <c r="AW161" i="1"/>
  <c r="BA161" i="1" s="1"/>
  <c r="AM161" i="1"/>
  <c r="AB160" i="1"/>
  <c r="AN160" i="1" s="1"/>
  <c r="AM160" i="1"/>
  <c r="AM159" i="1"/>
  <c r="AM158" i="1"/>
  <c r="AM157" i="1"/>
  <c r="BA65" i="1"/>
  <c r="BB65" i="1"/>
  <c r="BC65" i="1"/>
  <c r="BA66" i="1"/>
  <c r="BB66" i="1"/>
  <c r="BC66" i="1"/>
  <c r="BA67" i="1"/>
  <c r="BB67" i="1"/>
  <c r="BC67" i="1"/>
  <c r="BA68" i="1"/>
  <c r="BB68" i="1"/>
  <c r="BC68" i="1"/>
  <c r="BA69" i="1"/>
  <c r="BB69" i="1"/>
  <c r="BC69" i="1"/>
  <c r="BA71" i="1"/>
  <c r="BB71" i="1"/>
  <c r="BC71" i="1"/>
  <c r="BA72" i="1"/>
  <c r="BB72" i="1"/>
  <c r="BC72" i="1"/>
  <c r="BA74" i="1"/>
  <c r="BB74" i="1"/>
  <c r="BC74" i="1"/>
  <c r="BA75" i="1"/>
  <c r="BB75" i="1"/>
  <c r="BC75" i="1"/>
  <c r="BA76" i="1"/>
  <c r="BB76" i="1"/>
  <c r="BC76"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7" i="1"/>
  <c r="BB107" i="1"/>
  <c r="BC107" i="1"/>
  <c r="BA109" i="1"/>
  <c r="BB109" i="1"/>
  <c r="BC109" i="1"/>
  <c r="BA112" i="1"/>
  <c r="BB112" i="1"/>
  <c r="BC112" i="1"/>
  <c r="BA141" i="1"/>
  <c r="BB141" i="1"/>
  <c r="BC141" i="1"/>
  <c r="BA142" i="1"/>
  <c r="BB142" i="1"/>
  <c r="BC142" i="1"/>
  <c r="BA143" i="1"/>
  <c r="BB143" i="1"/>
  <c r="BC143" i="1"/>
  <c r="BA144" i="1"/>
  <c r="BB144" i="1"/>
  <c r="BC144" i="1"/>
  <c r="BA145" i="1"/>
  <c r="BB145" i="1"/>
  <c r="BC145" i="1"/>
  <c r="BA146" i="1"/>
  <c r="BB146" i="1"/>
  <c r="BC146" i="1"/>
  <c r="BA147" i="1"/>
  <c r="BB147" i="1"/>
  <c r="BC147" i="1"/>
  <c r="BA148" i="1"/>
  <c r="BB148" i="1"/>
  <c r="BC148" i="1"/>
  <c r="BA154" i="1"/>
  <c r="BB154" i="1"/>
  <c r="BC154" i="1"/>
  <c r="AW160" i="1"/>
  <c r="BA160" i="1" s="1"/>
  <c r="AX160" i="1"/>
  <c r="BB160" i="1" s="1"/>
  <c r="AY160" i="1"/>
  <c r="BC160" i="1" s="1"/>
  <c r="AW159" i="1"/>
  <c r="BA159" i="1" s="1"/>
  <c r="AX159" i="1"/>
  <c r="BB159" i="1" s="1"/>
  <c r="AY159" i="1"/>
  <c r="BC159" i="1" s="1"/>
  <c r="AB159" i="1"/>
  <c r="AN159" i="1" s="1"/>
  <c r="AB158" i="1"/>
  <c r="AN158" i="1" s="1"/>
  <c r="AB157" i="1"/>
  <c r="AN157" i="1" s="1"/>
  <c r="AW158" i="1"/>
  <c r="BA158" i="1" s="1"/>
  <c r="AX158" i="1"/>
  <c r="BB158" i="1" s="1"/>
  <c r="AY158" i="1"/>
  <c r="BC158" i="1" s="1"/>
  <c r="AY157" i="1"/>
  <c r="BC157" i="1" s="1"/>
  <c r="AX157" i="1"/>
  <c r="BB157" i="1" s="1"/>
  <c r="AW157" i="1"/>
  <c r="BA157" i="1" s="1"/>
  <c r="AY156" i="1"/>
  <c r="BC156" i="1" s="1"/>
  <c r="AX156" i="1"/>
  <c r="BB156" i="1" s="1"/>
  <c r="AW156" i="1"/>
  <c r="BA156" i="1" s="1"/>
  <c r="AY155" i="1"/>
  <c r="BC155" i="1" s="1"/>
  <c r="AX155" i="1"/>
  <c r="BB155" i="1" s="1"/>
  <c r="AW155" i="1"/>
  <c r="BA155" i="1" s="1"/>
  <c r="AB156" i="1"/>
  <c r="AN156" i="1" s="1"/>
  <c r="AB155" i="1"/>
  <c r="AN155" i="1" s="1"/>
  <c r="AM156" i="1"/>
  <c r="AB154" i="1"/>
  <c r="AN154" i="1" s="1"/>
  <c r="AM155" i="1"/>
  <c r="AY152" i="1"/>
  <c r="BC152" i="1" s="1"/>
  <c r="AX152" i="1"/>
  <c r="BB152" i="1" s="1"/>
  <c r="AW152" i="1"/>
  <c r="BA152" i="1" s="1"/>
  <c r="AB152" i="1"/>
  <c r="AN152" i="1" s="1"/>
  <c r="AB153" i="1"/>
  <c r="AN153" i="1" s="1"/>
  <c r="AW153" i="1"/>
  <c r="BA153" i="1" s="1"/>
  <c r="AX153" i="1"/>
  <c r="BB153" i="1" s="1"/>
  <c r="AY153" i="1"/>
  <c r="BC153" i="1" s="1"/>
  <c r="AM154" i="1"/>
  <c r="AB151" i="1"/>
  <c r="AN151" i="1" s="1"/>
  <c r="AY151" i="1"/>
  <c r="BC151" i="1" s="1"/>
  <c r="AX151" i="1"/>
  <c r="BB151" i="1" s="1"/>
  <c r="AW151" i="1"/>
  <c r="BA151" i="1" s="1"/>
  <c r="AY150" i="1"/>
  <c r="BC150" i="1" s="1"/>
  <c r="AX150" i="1"/>
  <c r="BB150" i="1" s="1"/>
  <c r="AW150" i="1"/>
  <c r="BA150" i="1" s="1"/>
  <c r="AB150" i="1"/>
  <c r="AN150" i="1" s="1"/>
  <c r="AY149" i="1"/>
  <c r="BC149" i="1" s="1"/>
  <c r="AX149" i="1"/>
  <c r="BB149" i="1" s="1"/>
  <c r="AW149" i="1"/>
  <c r="BA149" i="1" s="1"/>
  <c r="AB149" i="1"/>
  <c r="AN149" i="1" s="1"/>
  <c r="AM142" i="1"/>
  <c r="AN142" i="1"/>
  <c r="AM143" i="1"/>
  <c r="AN143" i="1"/>
  <c r="AM144" i="1"/>
  <c r="AN144" i="1"/>
  <c r="AM145" i="1"/>
  <c r="AN145" i="1"/>
  <c r="AM146" i="1"/>
  <c r="AN146" i="1"/>
  <c r="AM147" i="1"/>
  <c r="AN147" i="1"/>
  <c r="AM148" i="1"/>
  <c r="AN148" i="1"/>
  <c r="AB140" i="1"/>
  <c r="AN140" i="1" s="1"/>
  <c r="AW140" i="1"/>
  <c r="BA140" i="1" s="1"/>
  <c r="AX140" i="1"/>
  <c r="BB140" i="1" s="1"/>
  <c r="AY140" i="1"/>
  <c r="BC140" i="1" s="1"/>
  <c r="AM141" i="1"/>
  <c r="AN141" i="1"/>
  <c r="AM138" i="1"/>
  <c r="AM140" i="1"/>
  <c r="AM136" i="1"/>
  <c r="AM135" i="1"/>
  <c r="AM134" i="1"/>
  <c r="AM133" i="1"/>
  <c r="AM132" i="1"/>
  <c r="AM131" i="1"/>
  <c r="AM130" i="1"/>
  <c r="AM129" i="1"/>
  <c r="AM128" i="1"/>
  <c r="AM127" i="1"/>
  <c r="AM126" i="1"/>
  <c r="AY139" i="1"/>
  <c r="BC139" i="1" s="1"/>
  <c r="AX139" i="1"/>
  <c r="BB139" i="1" s="1"/>
  <c r="AW139" i="1"/>
  <c r="BA139" i="1" s="1"/>
  <c r="AY138" i="1"/>
  <c r="BC138" i="1" s="1"/>
  <c r="AX138" i="1"/>
  <c r="BB138" i="1" s="1"/>
  <c r="AW138" i="1"/>
  <c r="BA138" i="1" s="1"/>
  <c r="AY137" i="1"/>
  <c r="BC137" i="1" s="1"/>
  <c r="AX137" i="1"/>
  <c r="BB137" i="1" s="1"/>
  <c r="AW137" i="1"/>
  <c r="BA137" i="1" s="1"/>
  <c r="AY136" i="1"/>
  <c r="BC136" i="1" s="1"/>
  <c r="AX136" i="1"/>
  <c r="BB136" i="1" s="1"/>
  <c r="AW136" i="1"/>
  <c r="BA136" i="1" s="1"/>
  <c r="AY135" i="1"/>
  <c r="BC135" i="1" s="1"/>
  <c r="AX135" i="1"/>
  <c r="BB135" i="1" s="1"/>
  <c r="AW135" i="1"/>
  <c r="BA135" i="1" s="1"/>
  <c r="AY134" i="1"/>
  <c r="BC134" i="1" s="1"/>
  <c r="AX134" i="1"/>
  <c r="BB134" i="1" s="1"/>
  <c r="AW134" i="1"/>
  <c r="BA134" i="1" s="1"/>
  <c r="AY133" i="1"/>
  <c r="BC133" i="1" s="1"/>
  <c r="AX133" i="1"/>
  <c r="BB133" i="1" s="1"/>
  <c r="AW133" i="1"/>
  <c r="BA133" i="1" s="1"/>
  <c r="AY132" i="1"/>
  <c r="BC132" i="1" s="1"/>
  <c r="AX132" i="1"/>
  <c r="BB132" i="1" s="1"/>
  <c r="AW132" i="1"/>
  <c r="BA132" i="1" s="1"/>
  <c r="AY131" i="1"/>
  <c r="BC131" i="1" s="1"/>
  <c r="AX131" i="1"/>
  <c r="BB131" i="1" s="1"/>
  <c r="AW131" i="1"/>
  <c r="BA131" i="1" s="1"/>
  <c r="AB139" i="1"/>
  <c r="AN139" i="1" s="1"/>
  <c r="AB138" i="1"/>
  <c r="AN138" i="1" s="1"/>
  <c r="AB137" i="1"/>
  <c r="AN137" i="1" s="1"/>
  <c r="AB136" i="1"/>
  <c r="AN136" i="1" s="1"/>
  <c r="AB135" i="1"/>
  <c r="AN135" i="1" s="1"/>
  <c r="AB134" i="1"/>
  <c r="AN134" i="1" s="1"/>
  <c r="AB133" i="1"/>
  <c r="AN133" i="1" s="1"/>
  <c r="AB132" i="1"/>
  <c r="AN132" i="1" s="1"/>
  <c r="AB131" i="1"/>
  <c r="AN131" i="1" s="1"/>
  <c r="AB121" i="1"/>
  <c r="AB122" i="1"/>
  <c r="AB123" i="1"/>
  <c r="AB124" i="1"/>
  <c r="AB125" i="1"/>
  <c r="AB126" i="1"/>
  <c r="AB127" i="1"/>
  <c r="AB128" i="1"/>
  <c r="AB129" i="1"/>
  <c r="AY130" i="1"/>
  <c r="BC130" i="1" s="1"/>
  <c r="AX130" i="1"/>
  <c r="BB130" i="1" s="1"/>
  <c r="AW130" i="1"/>
  <c r="BA130" i="1" s="1"/>
  <c r="AB130" i="1"/>
  <c r="AN130" i="1" s="1"/>
  <c r="AW129" i="1"/>
  <c r="BA129" i="1" s="1"/>
  <c r="AX129" i="1"/>
  <c r="BB129" i="1" s="1"/>
  <c r="AY129" i="1"/>
  <c r="BC129" i="1" s="1"/>
  <c r="AW128" i="1"/>
  <c r="BA128" i="1" s="1"/>
  <c r="AX128" i="1"/>
  <c r="BB128" i="1" s="1"/>
  <c r="AY128" i="1"/>
  <c r="BC128" i="1" s="1"/>
  <c r="AW127" i="1"/>
  <c r="BA127" i="1" s="1"/>
  <c r="AX127" i="1"/>
  <c r="BB127" i="1" s="1"/>
  <c r="AY127" i="1"/>
  <c r="BC127" i="1" s="1"/>
  <c r="AN165" i="1" l="1"/>
  <c r="BB165" i="1"/>
  <c r="BB164" i="1"/>
  <c r="BC164" i="1"/>
  <c r="AN164" i="1"/>
  <c r="BA164" i="1"/>
  <c r="AN129" i="1"/>
  <c r="AN128" i="1"/>
  <c r="AN127" i="1"/>
  <c r="AY126" i="1"/>
  <c r="BC126" i="1" s="1"/>
  <c r="AX126" i="1"/>
  <c r="BB126" i="1" s="1"/>
  <c r="AW126" i="1"/>
  <c r="BA126" i="1" s="1"/>
  <c r="AN126" i="1"/>
  <c r="AW122" i="1"/>
  <c r="BA122" i="1" s="1"/>
  <c r="AX122" i="1"/>
  <c r="BB122" i="1" s="1"/>
  <c r="AY122" i="1"/>
  <c r="BC122" i="1" s="1"/>
  <c r="AY125" i="1"/>
  <c r="BC125" i="1" s="1"/>
  <c r="AX125" i="1"/>
  <c r="BB125" i="1" s="1"/>
  <c r="AW125" i="1"/>
  <c r="BA125" i="1" s="1"/>
  <c r="AY124" i="1"/>
  <c r="BC124" i="1" s="1"/>
  <c r="AX124" i="1"/>
  <c r="BB124" i="1" s="1"/>
  <c r="AW124" i="1"/>
  <c r="BA124" i="1" s="1"/>
  <c r="AY123" i="1"/>
  <c r="BC123" i="1" s="1"/>
  <c r="AX123" i="1"/>
  <c r="BB123" i="1" s="1"/>
  <c r="AW123" i="1"/>
  <c r="BA123" i="1" s="1"/>
  <c r="AM121" i="1"/>
  <c r="AM120" i="1"/>
  <c r="AW121" i="1" l="1"/>
  <c r="BA121" i="1" s="1"/>
  <c r="AX121" i="1"/>
  <c r="BB121" i="1" s="1"/>
  <c r="AY121" i="1"/>
  <c r="BC121" i="1" s="1"/>
  <c r="AY120" i="1"/>
  <c r="BC120" i="1" s="1"/>
  <c r="AX120" i="1"/>
  <c r="BB120" i="1" s="1"/>
  <c r="AW120" i="1"/>
  <c r="BA120" i="1" s="1"/>
  <c r="AN121" i="1"/>
  <c r="AB120" i="1"/>
  <c r="AN120" i="1" s="1"/>
  <c r="AY119" i="1" l="1"/>
  <c r="BC119" i="1" s="1"/>
  <c r="AX119" i="1"/>
  <c r="BB119" i="1" s="1"/>
  <c r="AW119" i="1"/>
  <c r="BA119" i="1" s="1"/>
  <c r="AB119" i="1"/>
  <c r="AY118" i="1"/>
  <c r="BC118" i="1" s="1"/>
  <c r="AX118" i="1"/>
  <c r="BB118" i="1" s="1"/>
  <c r="AW118" i="1"/>
  <c r="BA118" i="1" s="1"/>
  <c r="AB118" i="1"/>
  <c r="AB117" i="1"/>
  <c r="AY115" i="1"/>
  <c r="BC115" i="1" s="1"/>
  <c r="AX115" i="1"/>
  <c r="BB115" i="1" s="1"/>
  <c r="AW115" i="1"/>
  <c r="BA115" i="1" s="1"/>
  <c r="AW114" i="1"/>
  <c r="BA114" i="1" s="1"/>
  <c r="AX114" i="1"/>
  <c r="BB114" i="1" s="1"/>
  <c r="AY114" i="1"/>
  <c r="BC114" i="1" s="1"/>
  <c r="AB115" i="1"/>
  <c r="AB114" i="1"/>
  <c r="AY117" i="1"/>
  <c r="BC117" i="1" s="1"/>
  <c r="AX117" i="1"/>
  <c r="BB117" i="1" s="1"/>
  <c r="AW117" i="1"/>
  <c r="BA117" i="1" s="1"/>
  <c r="AB116" i="1"/>
  <c r="AW116" i="1"/>
  <c r="BA116" i="1" s="1"/>
  <c r="AX116" i="1"/>
  <c r="BB116" i="1" s="1"/>
  <c r="AY116" i="1"/>
  <c r="BC116" i="1" s="1"/>
  <c r="AY113" i="1"/>
  <c r="BC113" i="1" s="1"/>
  <c r="AX113" i="1"/>
  <c r="BB113" i="1" s="1"/>
  <c r="AW113" i="1"/>
  <c r="BA113" i="1" s="1"/>
  <c r="AB113" i="1"/>
  <c r="AN113" i="1" s="1"/>
  <c r="AY111" i="1"/>
  <c r="BC111" i="1" s="1"/>
  <c r="AX111" i="1"/>
  <c r="BB111" i="1" s="1"/>
  <c r="AW111" i="1"/>
  <c r="BA111" i="1" s="1"/>
  <c r="AY110" i="1"/>
  <c r="BC110" i="1" s="1"/>
  <c r="AX110" i="1"/>
  <c r="BB110" i="1" s="1"/>
  <c r="AW110" i="1"/>
  <c r="BA110" i="1" s="1"/>
  <c r="AY108" i="1"/>
  <c r="BC108" i="1" s="1"/>
  <c r="AX108" i="1"/>
  <c r="BB108" i="1" s="1"/>
  <c r="AW108" i="1"/>
  <c r="BA108" i="1" s="1"/>
  <c r="AY106" i="1"/>
  <c r="BC106" i="1" s="1"/>
  <c r="AX106" i="1"/>
  <c r="BB106" i="1" s="1"/>
  <c r="AW106" i="1"/>
  <c r="BA106" i="1" s="1"/>
  <c r="AW100" i="1"/>
  <c r="BA100" i="1" s="1"/>
  <c r="AX100" i="1"/>
  <c r="BB100" i="1" s="1"/>
  <c r="AY100" i="1"/>
  <c r="BC100" i="1" s="1"/>
  <c r="AY105" i="1"/>
  <c r="BC105" i="1" s="1"/>
  <c r="AX105" i="1"/>
  <c r="BB105" i="1" s="1"/>
  <c r="AW105" i="1"/>
  <c r="BA105" i="1" s="1"/>
  <c r="AY104" i="1"/>
  <c r="BC104" i="1" s="1"/>
  <c r="AX104" i="1"/>
  <c r="BB104" i="1" s="1"/>
  <c r="AW104" i="1"/>
  <c r="BA104" i="1" s="1"/>
  <c r="AY103" i="1"/>
  <c r="BC103" i="1" s="1"/>
  <c r="AX103" i="1"/>
  <c r="BB103" i="1" s="1"/>
  <c r="AW103" i="1"/>
  <c r="BA103" i="1" s="1"/>
  <c r="AY102" i="1"/>
  <c r="BC102" i="1" s="1"/>
  <c r="AX102" i="1"/>
  <c r="BB102" i="1" s="1"/>
  <c r="AW102" i="1"/>
  <c r="BA102" i="1" s="1"/>
  <c r="AY101" i="1"/>
  <c r="BC101" i="1" s="1"/>
  <c r="AX101" i="1"/>
  <c r="BB101" i="1" s="1"/>
  <c r="AW101" i="1"/>
  <c r="BA101" i="1" s="1"/>
  <c r="AT73" i="1"/>
  <c r="BB73" i="1" s="1"/>
  <c r="AU73" i="1"/>
  <c r="BC73" i="1" s="1"/>
  <c r="AS73" i="1"/>
  <c r="BA73" i="1" s="1"/>
  <c r="AY70" i="1"/>
  <c r="BC70" i="1" s="1"/>
  <c r="AX70" i="1"/>
  <c r="BB70" i="1" s="1"/>
  <c r="AW70" i="1"/>
  <c r="BA70" i="1" s="1"/>
  <c r="AY64" i="1"/>
  <c r="AX64" i="1"/>
  <c r="AW64" i="1"/>
  <c r="AN64" i="1"/>
  <c r="AM46" i="1"/>
  <c r="AM44" i="1"/>
  <c r="AM63" i="1"/>
  <c r="AM62" i="1"/>
  <c r="AM61" i="1"/>
  <c r="AM60" i="1"/>
  <c r="AM59" i="1"/>
  <c r="AM58" i="1"/>
  <c r="AM57" i="1"/>
  <c r="AM56" i="1"/>
  <c r="AM55" i="1"/>
  <c r="AM54" i="1"/>
  <c r="AM53" i="1"/>
  <c r="AM52" i="1"/>
  <c r="AM51" i="1"/>
  <c r="AM50" i="1"/>
  <c r="AM49" i="1"/>
  <c r="AM48" i="1"/>
  <c r="AM47" i="1"/>
  <c r="AM45" i="1"/>
  <c r="AM31" i="1"/>
  <c r="AM30" i="1"/>
  <c r="AM29" i="1"/>
  <c r="AM27" i="1"/>
  <c r="AM24" i="1"/>
  <c r="AM23" i="1"/>
  <c r="AM22" i="1"/>
  <c r="AM21" i="1"/>
  <c r="AM20" i="1"/>
  <c r="AM19" i="1"/>
  <c r="AM18" i="1"/>
  <c r="AM17" i="1"/>
  <c r="AM16" i="1"/>
  <c r="AM15" i="1"/>
  <c r="AM12" i="1"/>
  <c r="AM3" i="1"/>
  <c r="AW48" i="1"/>
  <c r="AX48" i="1"/>
  <c r="AY48" i="1"/>
  <c r="AW49" i="1"/>
  <c r="AX49" i="1"/>
  <c r="AY49" i="1"/>
  <c r="AW50" i="1"/>
  <c r="AX50" i="1"/>
  <c r="AY50" i="1"/>
  <c r="AW51" i="1"/>
  <c r="AX51" i="1"/>
  <c r="AY51" i="1"/>
  <c r="AW52" i="1"/>
  <c r="AX52" i="1"/>
  <c r="AY52" i="1"/>
  <c r="AW53" i="1"/>
  <c r="AX53" i="1"/>
  <c r="AY53" i="1"/>
  <c r="AW54" i="1"/>
  <c r="AX54" i="1"/>
  <c r="AY54" i="1"/>
  <c r="AW55" i="1"/>
  <c r="AX55" i="1"/>
  <c r="AY55" i="1"/>
  <c r="AW56" i="1"/>
  <c r="AX56" i="1"/>
  <c r="AY56" i="1"/>
  <c r="AW57" i="1"/>
  <c r="AX57" i="1"/>
  <c r="AY57" i="1"/>
  <c r="AW58" i="1"/>
  <c r="AX58" i="1"/>
  <c r="AY58" i="1"/>
  <c r="AW59" i="1"/>
  <c r="AX59" i="1"/>
  <c r="AY59" i="1"/>
  <c r="AW60" i="1"/>
  <c r="AX60" i="1"/>
  <c r="AY60" i="1"/>
  <c r="AW61" i="1"/>
  <c r="AX61" i="1"/>
  <c r="AY61" i="1"/>
  <c r="AW62" i="1"/>
  <c r="AX62" i="1"/>
  <c r="AY62" i="1"/>
  <c r="AW63" i="1"/>
  <c r="AX63" i="1"/>
  <c r="AY63" i="1"/>
  <c r="AY47" i="1"/>
  <c r="AX47" i="1"/>
  <c r="AW47" i="1"/>
  <c r="AB63" i="1"/>
  <c r="AN63" i="1" s="1"/>
  <c r="AB62" i="1"/>
  <c r="AN62" i="1" s="1"/>
  <c r="AB61" i="1"/>
  <c r="AN61" i="1" s="1"/>
  <c r="AB60" i="1"/>
  <c r="AN60" i="1" s="1"/>
  <c r="AB59" i="1"/>
  <c r="AN59" i="1" s="1"/>
  <c r="AB58" i="1"/>
  <c r="AN58" i="1" s="1"/>
  <c r="AB57" i="1"/>
  <c r="AN57" i="1" s="1"/>
  <c r="AB56" i="1"/>
  <c r="AN56" i="1" s="1"/>
  <c r="AB55" i="1"/>
  <c r="AN55" i="1" s="1"/>
  <c r="AB54" i="1"/>
  <c r="AN54" i="1" s="1"/>
  <c r="AB53" i="1"/>
  <c r="AN53" i="1" s="1"/>
  <c r="AB52" i="1"/>
  <c r="AN52" i="1" s="1"/>
  <c r="AB51" i="1"/>
  <c r="AN51" i="1" s="1"/>
  <c r="AB50" i="1"/>
  <c r="AN50" i="1" s="1"/>
  <c r="AB49" i="1"/>
  <c r="AN49" i="1" s="1"/>
  <c r="AB48" i="1"/>
  <c r="AN48" i="1" s="1"/>
  <c r="AB47" i="1"/>
  <c r="AN47" i="1" s="1"/>
  <c r="AY46" i="1"/>
  <c r="AX46" i="1"/>
  <c r="AW46" i="1"/>
  <c r="AB46" i="1"/>
  <c r="AN46" i="1" s="1"/>
  <c r="AB32" i="1"/>
  <c r="AB2" i="1"/>
  <c r="AB45" i="1"/>
  <c r="AN45" i="1" s="1"/>
  <c r="AW45" i="1"/>
  <c r="AX45" i="1"/>
  <c r="AY45" i="1"/>
  <c r="AB43" i="1"/>
  <c r="AN43" i="1" s="1"/>
  <c r="AW43" i="1"/>
  <c r="AX43" i="1"/>
  <c r="AY43" i="1"/>
  <c r="AB44" i="1"/>
  <c r="AN44" i="1" s="1"/>
  <c r="AW44" i="1"/>
  <c r="AX44" i="1"/>
  <c r="AY44" i="1"/>
  <c r="AB42" i="1"/>
  <c r="AN42" i="1" s="1"/>
  <c r="AW42" i="1"/>
  <c r="AX42" i="1"/>
  <c r="AY42" i="1"/>
  <c r="AB40" i="1"/>
  <c r="AN40" i="1" s="1"/>
  <c r="AW40" i="1"/>
  <c r="AX40" i="1"/>
  <c r="AY40" i="1"/>
  <c r="AB41" i="1"/>
  <c r="AN41" i="1" s="1"/>
  <c r="AW41" i="1"/>
  <c r="AX41" i="1"/>
  <c r="AY41" i="1"/>
  <c r="AB39" i="1"/>
  <c r="AN39" i="1" s="1"/>
  <c r="AW39" i="1"/>
  <c r="AX39" i="1"/>
  <c r="AY39" i="1"/>
  <c r="AB38" i="1"/>
  <c r="AN38" i="1" s="1"/>
  <c r="AW38" i="1"/>
  <c r="AX38" i="1"/>
  <c r="AY38" i="1"/>
  <c r="AB37" i="1"/>
  <c r="AN37" i="1" s="1"/>
  <c r="AW37" i="1"/>
  <c r="AX37" i="1"/>
  <c r="AY37" i="1"/>
  <c r="AW36" i="1"/>
  <c r="AX36" i="1"/>
  <c r="AY36" i="1"/>
  <c r="AB36" i="1"/>
  <c r="AN36" i="1" s="1"/>
  <c r="AB35" i="1"/>
  <c r="AN35" i="1" s="1"/>
  <c r="AW35" i="1"/>
  <c r="AX35" i="1"/>
  <c r="AY35" i="1"/>
  <c r="AY34" i="1"/>
  <c r="AX34" i="1"/>
  <c r="AW34" i="1"/>
  <c r="AY33" i="1"/>
  <c r="AX33" i="1"/>
  <c r="AW33" i="1"/>
  <c r="AY32" i="1"/>
  <c r="AX32" i="1"/>
  <c r="AW32" i="1"/>
  <c r="AY31" i="1"/>
  <c r="AX31" i="1"/>
  <c r="AW31" i="1"/>
  <c r="AY30" i="1"/>
  <c r="AX30" i="1"/>
  <c r="AW30" i="1"/>
  <c r="AB34" i="1"/>
  <c r="AN34" i="1" s="1"/>
  <c r="AB33" i="1"/>
  <c r="AB31" i="1"/>
  <c r="AB30" i="1"/>
  <c r="AB29" i="1"/>
  <c r="AB28" i="1"/>
  <c r="AB27" i="1"/>
  <c r="AB16" i="1"/>
  <c r="AB4" i="1"/>
  <c r="AB24" i="1"/>
  <c r="AB23" i="1"/>
  <c r="AB22" i="1"/>
  <c r="AB21" i="1"/>
  <c r="AB20" i="1"/>
  <c r="AB19" i="1"/>
  <c r="AB18" i="1"/>
  <c r="AB17" i="1"/>
  <c r="AB15" i="1"/>
  <c r="AB14" i="1"/>
  <c r="AB13" i="1"/>
  <c r="AB12" i="1"/>
  <c r="AB11" i="1"/>
  <c r="AB10" i="1"/>
  <c r="AB9" i="1"/>
  <c r="AB8" i="1"/>
  <c r="AB7" i="1"/>
  <c r="AB6" i="1"/>
  <c r="AB5" i="1"/>
  <c r="AB3" i="1"/>
  <c r="AN33" i="1"/>
  <c r="AN32" i="1"/>
  <c r="AN31" i="1"/>
  <c r="AN30" i="1"/>
  <c r="AN29" i="1"/>
  <c r="AW29" i="1"/>
  <c r="AX29" i="1"/>
  <c r="AY29" i="1"/>
  <c r="AN28" i="1"/>
  <c r="AW28" i="1"/>
  <c r="AX28" i="1"/>
  <c r="AY28" i="1"/>
  <c r="AN27" i="1"/>
  <c r="AW27" i="1"/>
  <c r="AX27" i="1"/>
  <c r="AY27" i="1"/>
  <c r="AU9" i="1"/>
  <c r="AY9" i="1" s="1"/>
  <c r="AT9" i="1"/>
  <c r="AX9" i="1" s="1"/>
  <c r="AS9" i="1"/>
  <c r="AW9" i="1" s="1"/>
</calcChain>
</file>

<file path=xl/sharedStrings.xml><?xml version="1.0" encoding="utf-8"?>
<sst xmlns="http://schemas.openxmlformats.org/spreadsheetml/2006/main" count="6023" uniqueCount="856">
  <si>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</si>
  <si>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</si>
  <si>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</si>
  <si>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</si>
  <si>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</si>
  <si>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</si>
  <si>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</si>
  <si>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</si>
  <si>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</si>
  <si>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</si>
  <si>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</si>
  <si>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</si>
  <si>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</si>
  <si>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</si>
  <si>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</si>
  <si>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</si>
  <si>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</si>
  <si>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</si>
  <si>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</si>
  <si>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</si>
  <si>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</si>
  <si>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</si>
  <si>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</si>
  <si>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</si>
  <si>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</si>
  <si>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</si>
  <si>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</si>
  <si>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</si>
  <si>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</si>
  <si>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</si>
  <si>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</si>
  <si>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</si>
  <si>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</si>
  <si>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</si>
  <si>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</si>
  <si>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</si>
  <si>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</si>
  <si>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</si>
  <si>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</si>
  <si>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</si>
  <si>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</si>
  <si>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</si>
  <si>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</si>
  <si>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</si>
  <si>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</si>
  <si>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</si>
  <si>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</si>
  <si>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</si>
  <si>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</si>
  <si>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</si>
  <si>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</si>
  <si>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</si>
  <si>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</si>
  <si>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</si>
  <si>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</si>
  <si>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</si>
  <si>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</si>
  <si>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</si>
  <si>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</si>
  <si>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</si>
  <si>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</si>
  <si>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</si>
  <si>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</si>
  <si>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</si>
  <si>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</si>
  <si>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</si>
  <si>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</si>
  <si>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</si>
  <si>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</si>
  <si>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</si>
  <si>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</si>
  <si>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</si>
  <si>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</si>
  <si>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</si>
  <si>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</si>
  <si>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</si>
  <si>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</si>
  <si>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</si>
  <si>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</si>
  <si>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</si>
  <si>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</si>
  <si>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</si>
  <si>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</si>
  <si>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</si>
  <si>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</si>
  <si>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</si>
  <si>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</si>
  <si>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</si>
  <si>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</si>
  <si>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</si>
  <si>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</si>
  <si>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</si>
  <si>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</si>
  <si>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</si>
  <si>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</si>
  <si>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</si>
  <si>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</si>
  <si>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</si>
  <si>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</si>
  <si>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</si>
  <si>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</si>
  <si>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</si>
  <si>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</si>
  <si>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</si>
  <si>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</si>
  <si>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</si>
  <si>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</si>
  <si>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</si>
  <si>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</si>
  <si>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</si>
  <si>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</si>
  <si>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</si>
  <si>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</si>
  <si>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</si>
  <si>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</si>
  <si>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</si>
  <si>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</si>
  <si>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</si>
  <si>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</si>
  <si>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</si>
  <si>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</si>
  <si>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</si>
  <si>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</si>
  <si>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</si>
  <si>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</si>
  <si>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</si>
  <si>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</si>
  <si>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</si>
  <si>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</si>
  <si>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</si>
  <si>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</si>
  <si>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</si>
  <si>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</si>
  <si>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</si>
  <si>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</si>
  <si>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</si>
  <si>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</si>
  <si>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</si>
  <si>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</si>
  <si>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</si>
  <si>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</si>
  <si>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</si>
  <si>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</si>
  <si>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</si>
  <si>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</si>
  <si>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</si>
  <si>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</si>
  <si>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</si>
  <si>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</si>
  <si>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</si>
  <si>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</si>
  <si>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</si>
  <si>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</si>
  <si>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</si>
  <si>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</si>
  <si>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</si>
  <si>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</si>
  <si>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</si>
  <si>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</si>
  <si>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</si>
  <si>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</si>
  <si>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</si>
  <si>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</si>
  <si>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</si>
  <si>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</si>
  <si>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</si>
  <si>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</si>
  <si>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</si>
  <si>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</si>
  <si>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</si>
  <si>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</si>
  <si>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</si>
  <si>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</si>
  <si>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</si>
  <si>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</si>
  <si>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</si>
  <si>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</si>
  <si>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</si>
  <si>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</si>
  <si>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</si>
  <si>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</si>
  <si>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</si>
  <si>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</si>
  <si>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</si>
  <si>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</si>
  <si>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</si>
  <si>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</si>
  <si>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</si>
  <si>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</si>
  <si>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</si>
  <si>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</si>
  <si>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</si>
  <si>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</si>
  <si>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</si>
  <si>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</si>
  <si>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</si>
  <si>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</si>
  <si>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</si>
  <si>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</si>
  <si>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</si>
  <si>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</si>
  <si>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</si>
  <si>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</si>
  <si>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</si>
  <si>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</si>
  <si>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</si>
  <si>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</si>
  <si>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</si>
  <si>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</si>
  <si>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</si>
  <si>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</si>
  <si>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</si>
  <si>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</si>
  <si>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</si>
  <si>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</si>
  <si>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</si>
  <si>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</si>
  <si>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</si>
  <si>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</si>
  <si>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</si>
  <si>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</si>
  <si>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</si>
  <si>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</si>
  <si>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</si>
  <si>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</si>
  <si>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</si>
  <si>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</si>
  <si>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</si>
  <si>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</si>
  <si>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</si>
  <si>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</si>
  <si>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</si>
  <si>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</si>
  <si>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</si>
  <si>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</si>
  <si>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</si>
  <si>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</si>
  <si>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</si>
  <si>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</si>
  <si>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</si>
  <si>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</si>
  <si>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</si>
  <si>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</si>
  <si>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</si>
  <si>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</si>
  <si>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</si>
  <si>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</si>
  <si>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</si>
  <si>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</si>
  <si>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</si>
  <si>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</si>
  <si>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</si>
  <si>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</si>
  <si>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</si>
  <si>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</si>
  <si>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</si>
  <si>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</si>
  <si>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</si>
  <si>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</si>
  <si>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</si>
  <si>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</si>
  <si>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</si>
  <si>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</si>
  <si>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</si>
  <si>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</si>
  <si>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</si>
  <si>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</si>
  <si>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</si>
  <si>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</si>
  <si>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</si>
  <si>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</si>
  <si>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</si>
  <si>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</si>
  <si>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</si>
  <si>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</si>
  <si>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</si>
  <si>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</si>
  <si>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</si>
  <si>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</si>
  <si>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</si>
  <si>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</si>
  <si>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</si>
  <si>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</si>
  <si>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</si>
  <si>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</si>
  <si>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</si>
  <si>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</si>
  <si>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</si>
  <si>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</si>
  <si>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</si>
  <si>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</si>
  <si>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</si>
  <si>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</si>
  <si>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</si>
  <si>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</si>
  <si>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</si>
  <si>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</si>
  <si>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</si>
  <si>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</si>
  <si>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</si>
  <si>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</si>
  <si>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</si>
  <si>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</si>
  <si>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</si>
  <si>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</si>
  <si>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</si>
  <si>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</si>
  <si>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</si>
  <si>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</si>
  <si>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</si>
  <si>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</si>
  <si>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</si>
  <si>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</si>
  <si>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</si>
  <si>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</si>
  <si>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</si>
  <si>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</si>
  <si>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</si>
  <si>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</si>
  <si>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</si>
  <si>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</si>
  <si>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</si>
  <si>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</si>
  <si>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</si>
  <si>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</si>
  <si>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</si>
  <si>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</si>
  <si>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</si>
  <si>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</si>
  <si>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</si>
  <si>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</si>
  <si>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</si>
  <si>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</si>
  <si>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</si>
  <si>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</si>
  <si>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</si>
  <si>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</si>
  <si>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</si>
  <si>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</si>
  <si>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</si>
  <si>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</si>
  <si>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</si>
  <si>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</si>
  <si>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</si>
  <si>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</si>
  <si>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</si>
  <si>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</si>
  <si>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</si>
  <si>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</si>
  <si>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</si>
  <si>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</si>
  <si>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</si>
  <si>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</si>
  <si>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</si>
  <si>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</si>
  <si>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</si>
  <si>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</si>
  <si>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</si>
  <si>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</si>
  <si>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</si>
  <si>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</si>
  <si>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</si>
  <si>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</si>
  <si>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</si>
  <si>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</si>
  <si>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</si>
  <si>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</si>
  <si>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</si>
  <si>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</si>
  <si>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</si>
  <si>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</si>
  <si>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</si>
  <si>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</si>
  <si>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</si>
  <si>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</si>
  <si>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</si>
  <si>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</si>
  <si>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</si>
  <si>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</si>
  <si>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</si>
  <si>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</si>
  <si>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</si>
  <si>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</si>
  <si>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</si>
  <si>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</si>
  <si>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</si>
  <si>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</si>
  <si>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</si>
  <si>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</si>
  <si>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</si>
  <si>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</si>
  <si>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</si>
  <si>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</si>
  <si>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</si>
  <si>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</si>
  <si>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</si>
  <si>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</si>
  <si>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</si>
  <si>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</si>
  <si>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</si>
  <si>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</si>
  <si>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</si>
  <si>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</si>
  <si>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</si>
  <si>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</si>
  <si>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</si>
  <si>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</si>
  <si>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</si>
  <si>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</si>
  <si>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</si>
  <si>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</si>
  <si>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</si>
  <si>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</si>
  <si>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</si>
  <si>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</si>
  <si>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</si>
  <si>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</si>
  <si>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</si>
  <si>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</si>
  <si>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</si>
  <si>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</si>
  <si>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</si>
  <si>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</si>
  <si>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</si>
  <si>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</si>
  <si>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</si>
  <si>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</si>
  <si>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</si>
  <si>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</si>
  <si>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</si>
  <si>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</si>
  <si>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</si>
  <si>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</si>
  <si>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</si>
  <si>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</si>
  <si>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</si>
  <si>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</si>
  <si>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</si>
  <si>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</si>
  <si>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</si>
  <si>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</si>
  <si>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</si>
  <si>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</si>
  <si>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</si>
  <si>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</si>
  <si>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</si>
  <si>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</si>
  <si>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</si>
  <si>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</si>
  <si>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</si>
  <si>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</si>
  <si>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</si>
  <si>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</si>
  <si>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</si>
  <si>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</si>
  <si>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</si>
  <si>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</si>
  <si>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</si>
  <si>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</si>
  <si>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</si>
  <si>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</si>
  <si>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</si>
  <si>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</si>
  <si>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</si>
  <si>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</si>
  <si>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</si>
  <si>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</si>
  <si>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</si>
  <si>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</si>
  <si>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</si>
  <si>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</si>
  <si>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</si>
  <si>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</si>
  <si>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</si>
  <si>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</si>
  <si>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</si>
  <si>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</si>
  <si>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</si>
  <si>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</si>
  <si>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</si>
  <si>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</si>
  <si>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</si>
  <si>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</si>
  <si>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</si>
  <si>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</si>
  <si>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</si>
  <si>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</si>
  <si>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</si>
  <si>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</si>
  <si>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</si>
  <si>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</si>
  <si>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</si>
  <si>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</si>
  <si>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</si>
  <si>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</si>
  <si>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</si>
  <si>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</si>
  <si>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</si>
  <si>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</si>
  <si>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</si>
  <si>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</si>
  <si>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</si>
  <si>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</si>
  <si>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</si>
  <si>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</si>
  <si>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</si>
  <si>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</si>
  <si>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</si>
  <si>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</si>
  <si>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</si>
  <si>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</si>
  <si>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</si>
  <si>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</si>
  <si>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</si>
  <si>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</si>
  <si>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</si>
  <si>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</si>
  <si>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</si>
  <si>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</si>
  <si>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</si>
  <si>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</si>
  <si>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</si>
  <si>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</si>
  <si>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</si>
  <si>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</si>
  <si>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</si>
  <si>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</si>
  <si>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</si>
  <si>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</si>
  <si>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</si>
  <si>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</si>
  <si>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</si>
  <si>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</si>
  <si>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</si>
  <si>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</si>
  <si>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</si>
  <si>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</si>
  <si>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</si>
  <si>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</si>
  <si>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</si>
  <si>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</si>
  <si>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</si>
  <si>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</si>
  <si>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</si>
  <si>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</si>
  <si>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</si>
  <si>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</si>
  <si>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</si>
  <si>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</si>
  <si>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</si>
  <si>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</si>
  <si>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</si>
  <si>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</si>
  <si>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</si>
  <si>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</si>
  <si>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</si>
  <si>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</si>
  <si>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</si>
  <si>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</si>
  <si>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</si>
  <si>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</si>
  <si>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</si>
  <si>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</si>
  <si>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</si>
  <si>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</si>
  <si>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</si>
  <si>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</si>
  <si>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</si>
  <si>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</si>
  <si>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</si>
  <si>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</si>
  <si>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</si>
  <si>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</si>
  <si>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</si>
  <si>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</si>
  <si>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</si>
  <si>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</si>
  <si>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</si>
  <si>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</si>
  <si>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</si>
  <si>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</si>
  <si>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</si>
  <si>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</si>
  <si>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</si>
  <si>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</si>
  <si>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</si>
  <si>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</si>
  <si>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</si>
  <si>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</si>
  <si>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</si>
  <si>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</si>
  <si>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</si>
  <si>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</si>
  <si>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</si>
  <si>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</si>
  <si>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</si>
  <si>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</si>
  <si>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</si>
  <si>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</si>
  <si>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</si>
  <si>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</si>
  <si>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</si>
  <si>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</si>
  <si>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</si>
  <si>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</si>
  <si>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</si>
  <si>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</si>
  <si>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</si>
  <si>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</si>
  <si>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</si>
  <si>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</si>
  <si>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</si>
  <si>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</si>
  <si>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</si>
  <si>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</si>
  <si>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</si>
  <si>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</si>
  <si>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</si>
  <si>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</si>
  <si>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</si>
  <si>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</si>
  <si>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</si>
  <si>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</si>
  <si>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</si>
  <si>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</si>
  <si>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</si>
  <si>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</si>
  <si>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</si>
  <si>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</si>
  <si>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</si>
  <si>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</si>
  <si>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</si>
  <si>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</si>
  <si>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</si>
  <si>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</si>
  <si>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</si>
  <si>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</si>
  <si>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</si>
  <si>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</si>
  <si>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</si>
  <si>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</si>
  <si>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</si>
  <si>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</si>
  <si>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</si>
  <si>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</si>
  <si>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</si>
  <si>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</si>
  <si>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</si>
  <si>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</si>
  <si>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</si>
  <si>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</si>
  <si>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</si>
  <si>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</si>
  <si>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</si>
  <si>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</si>
  <si>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</si>
  <si>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</si>
  <si>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</si>
  <si>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</si>
  <si>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</si>
  <si>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</si>
  <si>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</si>
  <si>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</si>
  <si>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</si>
  <si>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</si>
  <si>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</si>
  <si>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</si>
  <si>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</si>
  <si>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</si>
  <si>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</si>
  <si>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</si>
  <si>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</si>
  <si>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</si>
  <si>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</si>
  <si>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</si>
  <si>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</si>
  <si>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</si>
  <si>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</si>
  <si>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</si>
  <si>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</si>
  <si>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</si>
  <si>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</si>
  <si>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</si>
  <si>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</si>
  <si>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</si>
  <si>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</si>
  <si>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</si>
  <si>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</si>
  <si>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</si>
  <si>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</si>
  <si>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</si>
  <si>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</si>
  <si>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</si>
  <si>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</si>
  <si>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</si>
  <si>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</si>
  <si>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</si>
  <si>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</si>
  <si>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</si>
  <si>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</si>
  <si>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</si>
  <si>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</si>
  <si>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</si>
  <si>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</si>
  <si>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</si>
  <si>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</si>
  <si>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</si>
  <si>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</si>
  <si>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</si>
  <si>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</si>
  <si>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</si>
  <si>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</si>
  <si>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</si>
  <si>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</si>
  <si>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</si>
  <si>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</si>
  <si>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</si>
  <si>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</si>
  <si>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</si>
  <si>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</si>
  <si>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</si>
  <si>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</si>
  <si>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</si>
  <si>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</si>
  <si>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</si>
  <si>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</si>
  <si>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</si>
  <si>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</si>
  <si>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</si>
  <si>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</si>
  <si>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</si>
  <si>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</si>
  <si>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</si>
  <si>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</si>
  <si>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</si>
  <si>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</si>
  <si>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</si>
  <si>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</si>
  <si>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</si>
  <si>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</si>
  <si>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</si>
  <si>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</si>
  <si>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</si>
  <si>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</si>
  <si>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</si>
  <si>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</si>
  <si>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</si>
  <si>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</si>
  <si>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</si>
  <si>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</si>
  <si>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</si>
  <si>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</si>
  <si>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</si>
  <si>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</si>
  <si>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</si>
  <si>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</si>
  <si>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</si>
  <si>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</si>
  <si>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</si>
  <si>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</si>
  <si>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</si>
  <si>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</si>
  <si>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</si>
  <si>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</si>
  <si>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</si>
  <si>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</si>
  <si>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</si>
  <si>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</si>
  <si>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</si>
  <si>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</si>
  <si>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</si>
  <si>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</si>
  <si>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</si>
  <si>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</si>
  <si>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</si>
  <si>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</si>
  <si>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</si>
  <si>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</si>
  <si>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</si>
  <si>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</si>
  <si>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</si>
  <si>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</si>
  <si>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</si>
  <si>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</si>
  <si>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</si>
  <si>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</si>
  <si>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</si>
  <si>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</si>
  <si>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</si>
  <si>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</si>
  <si>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</si>
  <si>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</si>
  <si>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</si>
  <si>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</si>
  <si>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</si>
  <si>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</si>
  <si>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</si>
  <si>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</si>
  <si>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</si>
  <si>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</si>
  <si>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</si>
  <si>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</si>
  <si>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</si>
  <si>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</si>
  <si>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</si>
  <si>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</si>
  <si>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</si>
  <si>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</si>
  <si>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</si>
  <si>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</si>
  <si>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</si>
  <si>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</si>
  <si>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</si>
  <si>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</si>
  <si>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</si>
  <si>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</si>
  <si>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</si>
  <si>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</si>
  <si>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</si>
  <si>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</si>
  <si>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</si>
  <si>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</si>
  <si>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</si>
  <si>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</si>
  <si>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</si>
  <si>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</si>
  <si>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</si>
  <si>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</si>
  <si>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</si>
  <si>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</si>
  <si>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</si>
  <si>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</si>
  <si>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</si>
  <si>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</si>
  <si>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</si>
  <si>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</si>
  <si>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</si>
  <si>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</si>
  <si>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</si>
  <si>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</si>
  <si>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</si>
  <si>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</si>
  <si>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</si>
  <si>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</si>
  <si>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</si>
  <si>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</si>
  <si>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</si>
  <si>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</si>
  <si>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</si>
  <si>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</si>
  <si>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</si>
  <si>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fluo kidney model with otherwise same settings as the best fully filled label autofluo kidney model (without eyes)</t>
  </si>
  <si>
    <t>Verify that fluorescence models are comparable between heart and kidney stains. Therefore, also verify that autofluo model issues are similar and independent of the organ of interest (given they are similarly low in signal intensity contrast and segmentation difficulty / structural complexity).</t>
  </si>
  <si>
    <t>cropped high resolution kidney model, single channel (488? Take 405 if in focus.) - analogous annotation creation</t>
  </si>
  <si>
    <t>cropped high resolution kidney model, multi channel - use same annotations as in single channel model variant</t>
  </si>
  <si>
    <t>Train the same model (as 240203-5) again, with 5 LR steps for faster results (model is already overfitting at that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</si>
</sst>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8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17" xfId="0" applyFont="1" applyBorder="1" applyAlignment="1">
      <alignment vertical="center"/>
    </xf>
    <xf numFmtId="0" fontId="1" fillId="0" borderId="17" xfId="0" applyFont="1" applyBorder="1"/>
    <xf numFmtId="0" fontId="15" fillId="0" borderId="26" xfId="0" applyFont="1" applyBorder="1" applyAlignment="1">
      <alignment vertical="center"/>
    </xf>
    <xf numFmtId="0" fontId="1" fillId="0" borderId="27" xfId="0" applyFont="1" applyBorder="1"/>
    <xf numFmtId="0" fontId="1" fillId="0" borderId="22" xfId="0" applyFont="1" applyBorder="1"/>
    <xf numFmtId="0" fontId="1" fillId="0" borderId="28" xfId="0" applyFont="1" applyBorder="1"/>
    <xf numFmtId="0" fontId="15" fillId="0" borderId="22" xfId="0" applyFont="1" applyBorder="1" applyAlignment="1">
      <alignment vertical="center"/>
    </xf>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I237"/>
  <sheetViews>
    <sheetView tabSelected="1" zoomScaleNormal="100" workbookViewId="0">
      <pane xSplit="1" ySplit="1" topLeftCell="B145" activePane="bottomRight" state="frozen"/>
      <selection pane="topRight" activeCell="B1" sqref="B1"/>
      <selection pane="bottomLeft" activeCell="A2" sqref="A2"/>
      <selection pane="bottomRight" activeCell="B220" sqref="B220"/>
    </sheetView>
  </sheetViews>
  <sheetFormatPr defaultRowHeight="15" outlineLevelRow="1" outlineLevelCol="1" x14ac:dyDescent="0.25"/>
  <cols>
    <col min="1" max="1" width="11.140625" customWidth="1"/>
    <col min="2" max="2" width="102.140625" customWidth="1"/>
    <col min="3" max="3" width="13.28515625" customWidth="1"/>
    <col min="4" max="4" width="15.140625" customWidth="1"/>
    <col min="5" max="5" width="18.42578125" customWidth="1"/>
    <col min="6" max="6" width="6.5703125" customWidth="1"/>
    <col min="7" max="7" width="30.140625" customWidth="1"/>
    <col min="8" max="8" width="75.5703125" style="38" hidden="1" customWidth="1" outlineLevel="1"/>
    <col min="9" max="9" width="35.5703125" hidden="1" customWidth="1" outlineLevel="1"/>
    <col min="10" max="10" width="64.5703125" hidden="1" customWidth="1" outlineLevel="1"/>
    <col min="11" max="11" width="14.5703125" style="4" customWidth="1" collapsed="1"/>
    <col min="12" max="12" width="8.5703125" customWidth="1"/>
    <col min="13" max="13" width="30.7109375" customWidth="1"/>
    <col min="14" max="14" width="9.42578125" customWidth="1"/>
    <col min="15" max="15" width="33" customWidth="1"/>
    <col min="16" max="22" width="9.140625" hidden="1" customWidth="1" outlineLevel="1"/>
    <col min="23" max="23" width="9.140625" style="17" collapsed="1"/>
    <col min="24" max="24" width="9.140625" customWidth="1"/>
    <col min="25" max="25" width="6.7109375" customWidth="1"/>
    <col min="26" max="26" width="5.140625" customWidth="1"/>
    <col min="27" max="27" width="6" customWidth="1"/>
    <col min="28" max="28" width="11.140625" customWidth="1"/>
    <col min="31" max="31" width="7.7109375" customWidth="1"/>
    <col min="32" max="32" width="9.5703125" customWidth="1"/>
    <col min="33" max="33" width="9" customWidth="1"/>
    <col min="34" max="34" width="8.85546875" customWidth="1"/>
    <col min="35" max="35" width="9.85546875" customWidth="1"/>
    <col min="36" max="36" width="9.7109375" style="8" customWidth="1"/>
    <col min="37" max="37" width="11.7109375" customWidth="1"/>
    <col min="38" max="38" width="10.42578125" customWidth="1"/>
    <col min="39" max="39" width="9.7109375" customWidth="1"/>
    <col min="40" max="40" width="15.42578125" customWidth="1"/>
    <col min="41" max="41" width="26.28515625" style="8" hidden="1" customWidth="1" outlineLevel="1"/>
    <col min="42" max="42" width="6.5703125" customWidth="1" collapsed="1"/>
    <col min="43" max="43" width="6.7109375" customWidth="1"/>
    <col min="44" max="44" width="6.7109375" style="17" customWidth="1"/>
    <col min="45" max="45" width="5.28515625" customWidth="1"/>
    <col min="46" max="46" width="6.140625" customWidth="1"/>
    <col min="47" max="47" width="5" customWidth="1"/>
    <col min="48" max="48" width="5" style="17" customWidth="1"/>
    <col min="49" max="49" width="6.140625" customWidth="1"/>
    <col min="50" max="50" width="6.5703125" customWidth="1"/>
    <col min="51" max="51" width="5" customWidth="1"/>
    <col min="52" max="52" width="6" style="17" customWidth="1"/>
    <col min="53" max="54" width="6" hidden="1" customWidth="1" outlineLevel="1"/>
    <col min="55" max="55" width="6" style="8" hidden="1" customWidth="1" outlineLevel="1"/>
    <col min="56" max="56" width="55" customWidth="1" collapsed="1"/>
    <col min="57" max="57" width="63.28515625" customWidth="1"/>
    <col min="58" max="58" width="5.140625" customWidth="1"/>
    <col min="59" max="59" width="135.28515625" hidden="1" customWidth="1" outlineLevel="1"/>
    <col min="60" max="60" width="206" hidden="1" customWidth="1" outlineLevel="1"/>
    <col min="61" max="61" width="20.140625" bestFit="1" customWidth="1" collapsed="1"/>
    <col min="62" max="62" width="14.28515625" bestFit="1" customWidth="1"/>
    <col min="63" max="63" width="20.28515625" bestFit="1" customWidth="1"/>
    <col min="64" max="64" width="12.7109375" customWidth="1"/>
    <col min="65" max="65" width="12.140625" customWidth="1"/>
  </cols>
  <sheetData>
    <row r="1" spans="1:60" s="3" customFormat="1" x14ac:dyDescent="0.25">
      <c r="A1" s="3" t="s">
        <v>33</v>
      </c>
      <c r="B1" s="3" t="s">
        <v>491</v>
      </c>
      <c r="C1" s="3" t="s">
        <v>850</v>
      </c>
      <c r="D1" s="3" t="s">
        <v>66</v>
      </c>
      <c r="E1" s="3" t="s">
        <v>411</v>
      </c>
      <c r="F1" s="3" t="s">
        <v>408</v>
      </c>
      <c r="G1" s="3" t="s">
        <v>410</v>
      </c>
      <c r="H1" s="37" t="s">
        <v>52</v>
      </c>
      <c r="I1" s="3" t="s">
        <v>64</v>
      </c>
      <c r="J1" s="3" t="s">
        <v>157</v>
      </c>
      <c r="K1" s="5" t="s">
        <v>396</v>
      </c>
      <c r="L1" s="3" t="s">
        <v>130</v>
      </c>
      <c r="M1" s="3" t="s">
        <v>132</v>
      </c>
      <c r="N1" s="3" t="s">
        <v>129</v>
      </c>
      <c r="O1" s="3" t="s">
        <v>131</v>
      </c>
      <c r="P1" s="3" t="s">
        <v>115</v>
      </c>
      <c r="Q1" s="3" t="s">
        <v>260</v>
      </c>
      <c r="R1" s="3" t="s">
        <v>259</v>
      </c>
      <c r="S1" s="3" t="s">
        <v>114</v>
      </c>
      <c r="T1" s="3" t="s">
        <v>256</v>
      </c>
      <c r="U1" s="3" t="s">
        <v>257</v>
      </c>
      <c r="V1" s="3" t="s">
        <v>258</v>
      </c>
      <c r="W1" s="19" t="s">
        <v>116</v>
      </c>
      <c r="X1" s="3" t="s">
        <v>3</v>
      </c>
      <c r="Y1" s="3" t="s">
        <v>74</v>
      </c>
      <c r="Z1" s="3" t="s">
        <v>75</v>
      </c>
      <c r="AA1" s="3" t="s">
        <v>208</v>
      </c>
      <c r="AB1" s="3" t="s">
        <v>171</v>
      </c>
      <c r="AC1" s="3" t="s">
        <v>4</v>
      </c>
      <c r="AD1" s="3" t="s">
        <v>800</v>
      </c>
      <c r="AE1" s="3" t="s">
        <v>5</v>
      </c>
      <c r="AF1" s="3" t="s">
        <v>77</v>
      </c>
      <c r="AG1" s="3" t="s">
        <v>97</v>
      </c>
      <c r="AH1" s="3" t="s">
        <v>76</v>
      </c>
      <c r="AI1" s="3" t="s">
        <v>78</v>
      </c>
      <c r="AJ1" s="23" t="s">
        <v>95</v>
      </c>
      <c r="AK1" s="3" t="s">
        <v>110</v>
      </c>
      <c r="AL1" s="3" t="s">
        <v>207</v>
      </c>
      <c r="AM1" s="3" t="s">
        <v>253</v>
      </c>
      <c r="AN1" s="3" t="s">
        <v>147</v>
      </c>
      <c r="AO1" s="23" t="s">
        <v>34</v>
      </c>
      <c r="AP1" s="3" t="s">
        <v>526</v>
      </c>
      <c r="AQ1" s="3" t="s">
        <v>527</v>
      </c>
      <c r="AR1" s="19" t="s">
        <v>528</v>
      </c>
      <c r="AS1" s="3" t="s">
        <v>0</v>
      </c>
      <c r="AT1" s="3" t="s">
        <v>1</v>
      </c>
      <c r="AU1" s="3" t="s">
        <v>2</v>
      </c>
      <c r="AV1" s="19" t="s">
        <v>49</v>
      </c>
      <c r="AW1" s="3" t="s">
        <v>71</v>
      </c>
      <c r="AX1" s="3" t="s">
        <v>72</v>
      </c>
      <c r="AY1" s="3" t="s">
        <v>73</v>
      </c>
      <c r="AZ1" s="19" t="s">
        <v>50</v>
      </c>
      <c r="BA1" s="3" t="s">
        <v>305</v>
      </c>
      <c r="BB1" s="3" t="s">
        <v>306</v>
      </c>
      <c r="BC1" s="23" t="s">
        <v>307</v>
      </c>
      <c r="BD1" s="3" t="s">
        <v>20</v>
      </c>
      <c r="BE1" s="3" t="s">
        <v>19</v>
      </c>
      <c r="BF1" s="3" t="s">
        <v>148</v>
      </c>
      <c r="BG1" s="3" t="s">
        <v>149</v>
      </c>
      <c r="BH1" s="3" t="s">
        <v>282</v>
      </c>
    </row>
    <row r="2" spans="1:60" hidden="1" outlineLevel="1" x14ac:dyDescent="0.25">
      <c r="A2" t="s">
        <v>122</v>
      </c>
      <c r="D2" t="s">
        <v>67</v>
      </c>
      <c r="E2" t="s">
        <v>400</v>
      </c>
      <c r="F2" t="s">
        <v>406</v>
      </c>
      <c r="G2" t="s">
        <v>409</v>
      </c>
      <c r="H2" s="38" t="s">
        <v>124</v>
      </c>
      <c r="I2" t="s">
        <v>126</v>
      </c>
      <c r="J2" t="s">
        <v>127</v>
      </c>
      <c r="K2" s="4">
        <v>0</v>
      </c>
      <c r="L2">
        <v>0</v>
      </c>
      <c r="M2" t="s">
        <v>8</v>
      </c>
      <c r="N2">
        <v>1</v>
      </c>
      <c r="O2" t="s">
        <v>134</v>
      </c>
      <c r="P2" t="s">
        <v>8</v>
      </c>
      <c r="Q2" t="s">
        <v>8</v>
      </c>
      <c r="R2" t="s">
        <v>8</v>
      </c>
      <c r="S2" t="s">
        <v>8</v>
      </c>
      <c r="T2" t="s">
        <v>8</v>
      </c>
      <c r="U2" t="s">
        <v>8</v>
      </c>
      <c r="V2" t="s">
        <v>8</v>
      </c>
      <c r="W2" s="17">
        <v>0</v>
      </c>
      <c r="X2">
        <v>5</v>
      </c>
      <c r="Y2">
        <v>3</v>
      </c>
      <c r="Z2">
        <v>2</v>
      </c>
      <c r="AA2">
        <v>2</v>
      </c>
      <c r="AB2">
        <f t="shared" ref="AB2:AB24" si="0" xml:space="preserve"> Y2 + Z2</f>
        <v>5</v>
      </c>
      <c r="AC2">
        <v>5</v>
      </c>
      <c r="AE2">
        <v>3</v>
      </c>
      <c r="AF2">
        <v>16</v>
      </c>
      <c r="AG2" t="s">
        <v>94</v>
      </c>
      <c r="AH2">
        <v>1</v>
      </c>
      <c r="AI2">
        <v>8</v>
      </c>
      <c r="AJ2" s="8" t="s">
        <v>96</v>
      </c>
      <c r="AK2" t="s">
        <v>8</v>
      </c>
      <c r="AL2" s="11" t="s">
        <v>8</v>
      </c>
      <c r="AM2" t="s">
        <v>8</v>
      </c>
      <c r="AN2" s="11" t="s">
        <v>8</v>
      </c>
      <c r="AO2" s="21" t="s">
        <v>8</v>
      </c>
      <c r="AP2" s="11">
        <v>125</v>
      </c>
      <c r="AQ2" s="11">
        <v>1169</v>
      </c>
      <c r="AR2" s="20">
        <v>414</v>
      </c>
      <c r="AS2" s="11">
        <v>64</v>
      </c>
      <c r="AT2" s="11">
        <v>896</v>
      </c>
      <c r="AU2" s="11">
        <v>160</v>
      </c>
      <c r="AV2" s="20" t="s">
        <v>45</v>
      </c>
      <c r="AW2" s="11">
        <v>32</v>
      </c>
      <c r="AX2" s="11">
        <v>128</v>
      </c>
      <c r="AY2" s="11">
        <v>80</v>
      </c>
      <c r="AZ2" s="20" t="s">
        <v>45</v>
      </c>
      <c r="BA2" s="11"/>
      <c r="BB2" s="11"/>
      <c r="BC2" s="11"/>
      <c r="BD2" s="11" t="s">
        <v>261</v>
      </c>
      <c r="BE2" s="11" t="s">
        <v>262</v>
      </c>
      <c r="BF2">
        <v>1</v>
      </c>
      <c r="BG2" t="s">
        <v>135</v>
      </c>
      <c r="BH2" t="s">
        <v>8</v>
      </c>
    </row>
    <row r="3" spans="1:60" hidden="1" outlineLevel="1" x14ac:dyDescent="0.25">
      <c r="A3" t="s">
        <v>123</v>
      </c>
      <c r="D3" t="s">
        <v>67</v>
      </c>
      <c r="E3" t="s">
        <v>400</v>
      </c>
      <c r="F3" t="s">
        <v>406</v>
      </c>
      <c r="G3" t="s">
        <v>409</v>
      </c>
      <c r="H3" s="38" t="s">
        <v>124</v>
      </c>
      <c r="I3" t="s">
        <v>126</v>
      </c>
      <c r="J3" t="s">
        <v>128</v>
      </c>
      <c r="K3" s="4">
        <v>0</v>
      </c>
      <c r="L3">
        <v>0</v>
      </c>
      <c r="M3" t="s">
        <v>8</v>
      </c>
      <c r="N3">
        <v>1</v>
      </c>
      <c r="O3" t="s">
        <v>138</v>
      </c>
      <c r="P3">
        <v>0</v>
      </c>
      <c r="Q3">
        <v>0</v>
      </c>
      <c r="R3">
        <v>0</v>
      </c>
      <c r="S3">
        <v>1</v>
      </c>
      <c r="T3">
        <v>0</v>
      </c>
      <c r="U3" t="s">
        <v>8</v>
      </c>
      <c r="V3" t="s">
        <v>8</v>
      </c>
      <c r="W3" s="17">
        <v>1</v>
      </c>
      <c r="X3">
        <v>5</v>
      </c>
      <c r="Y3">
        <v>3</v>
      </c>
      <c r="Z3">
        <v>2</v>
      </c>
      <c r="AA3">
        <v>2</v>
      </c>
      <c r="AB3">
        <f t="shared" si="0"/>
        <v>5</v>
      </c>
      <c r="AC3">
        <v>5</v>
      </c>
      <c r="AE3">
        <v>3</v>
      </c>
      <c r="AF3">
        <v>16</v>
      </c>
      <c r="AG3" t="s">
        <v>94</v>
      </c>
      <c r="AH3">
        <v>1</v>
      </c>
      <c r="AI3">
        <v>8</v>
      </c>
      <c r="AJ3" s="8" t="s">
        <v>96</v>
      </c>
      <c r="AK3">
        <v>20769</v>
      </c>
      <c r="AL3" s="11">
        <v>11731</v>
      </c>
      <c r="AM3">
        <f>AK3+AL3</f>
        <v>32500</v>
      </c>
      <c r="AN3" s="11" t="s">
        <v>8</v>
      </c>
      <c r="AO3" s="21" t="s">
        <v>30</v>
      </c>
      <c r="AP3" s="11">
        <v>125</v>
      </c>
      <c r="AQ3" s="11">
        <v>1169</v>
      </c>
      <c r="AR3" s="20">
        <v>414</v>
      </c>
      <c r="AS3" s="11">
        <v>64</v>
      </c>
      <c r="AT3" s="11">
        <v>896</v>
      </c>
      <c r="AU3" s="11">
        <v>160</v>
      </c>
      <c r="AV3" s="20" t="s">
        <v>45</v>
      </c>
      <c r="AW3" s="11">
        <v>32</v>
      </c>
      <c r="AX3" s="11">
        <v>128</v>
      </c>
      <c r="AY3" s="11">
        <v>80</v>
      </c>
      <c r="AZ3" s="20" t="s">
        <v>45</v>
      </c>
      <c r="BA3" s="11"/>
      <c r="BB3" s="11"/>
      <c r="BC3" s="21"/>
      <c r="BD3" s="11" t="s">
        <v>261</v>
      </c>
      <c r="BE3" s="11" t="s">
        <v>262</v>
      </c>
      <c r="BF3">
        <v>0</v>
      </c>
      <c r="BG3" t="s">
        <v>8</v>
      </c>
      <c r="BH3" t="s">
        <v>8</v>
      </c>
    </row>
    <row r="4" spans="1:60" s="6" customFormat="1" ht="15.75" hidden="1" outlineLevel="1" thickBot="1" x14ac:dyDescent="0.3">
      <c r="A4" s="6" t="s">
        <v>51</v>
      </c>
      <c r="D4" s="6" t="s">
        <v>67</v>
      </c>
      <c r="E4" s="6" t="s">
        <v>400</v>
      </c>
      <c r="F4" s="6" t="s">
        <v>406</v>
      </c>
      <c r="G4" s="6" t="s">
        <v>409</v>
      </c>
      <c r="H4" s="39" t="s">
        <v>118</v>
      </c>
      <c r="I4" s="6" t="s">
        <v>125</v>
      </c>
      <c r="J4" s="6" t="s">
        <v>79</v>
      </c>
      <c r="K4" s="7">
        <v>0</v>
      </c>
      <c r="L4" s="6">
        <v>1</v>
      </c>
      <c r="M4" s="6" t="s">
        <v>79</v>
      </c>
      <c r="N4" s="6">
        <v>0</v>
      </c>
      <c r="O4" s="6" t="s">
        <v>8</v>
      </c>
      <c r="P4" s="6" t="s">
        <v>8</v>
      </c>
      <c r="Q4" s="6" t="s">
        <v>8</v>
      </c>
      <c r="R4" s="6" t="s">
        <v>8</v>
      </c>
      <c r="S4" s="6" t="s">
        <v>8</v>
      </c>
      <c r="T4" s="6" t="s">
        <v>8</v>
      </c>
      <c r="U4" s="6" t="s">
        <v>8</v>
      </c>
      <c r="V4" s="6" t="s">
        <v>8</v>
      </c>
      <c r="W4" s="18">
        <v>0</v>
      </c>
      <c r="X4" s="6">
        <v>5</v>
      </c>
      <c r="Y4" s="6">
        <v>3</v>
      </c>
      <c r="Z4" s="6">
        <v>2</v>
      </c>
      <c r="AA4" s="6">
        <v>2</v>
      </c>
      <c r="AB4" s="6">
        <f t="shared" si="0"/>
        <v>5</v>
      </c>
      <c r="AC4" s="6">
        <v>5</v>
      </c>
      <c r="AE4" s="6">
        <v>3</v>
      </c>
      <c r="AF4" s="6">
        <v>16</v>
      </c>
      <c r="AG4" s="6" t="s">
        <v>94</v>
      </c>
      <c r="AH4" s="6">
        <v>1</v>
      </c>
      <c r="AI4" s="6">
        <v>8</v>
      </c>
      <c r="AJ4" s="63" t="s">
        <v>96</v>
      </c>
      <c r="AK4" s="6">
        <v>-1</v>
      </c>
      <c r="AL4" s="14">
        <v>-1</v>
      </c>
      <c r="AM4" s="6">
        <v>32500</v>
      </c>
      <c r="AN4" s="14" t="s">
        <v>8</v>
      </c>
      <c r="AO4" s="22" t="s">
        <v>30</v>
      </c>
      <c r="AP4" s="14">
        <v>125</v>
      </c>
      <c r="AQ4" s="14">
        <v>1169</v>
      </c>
      <c r="AR4" s="46">
        <v>414</v>
      </c>
      <c r="AS4" s="14">
        <v>105</v>
      </c>
      <c r="AT4" s="14">
        <v>1149</v>
      </c>
      <c r="AU4" s="14">
        <v>394</v>
      </c>
      <c r="AV4" s="46" t="s">
        <v>45</v>
      </c>
      <c r="AW4" s="14">
        <v>10</v>
      </c>
      <c r="AX4" s="14">
        <v>10</v>
      </c>
      <c r="AY4" s="14">
        <v>10</v>
      </c>
      <c r="AZ4" s="46" t="s">
        <v>45</v>
      </c>
      <c r="BA4" s="14"/>
      <c r="BB4" s="14"/>
      <c r="BC4" s="22"/>
      <c r="BD4" s="14" t="s">
        <v>21</v>
      </c>
      <c r="BE4" s="14" t="s">
        <v>12</v>
      </c>
      <c r="BF4" s="6">
        <v>0</v>
      </c>
      <c r="BG4" s="6" t="s">
        <v>8</v>
      </c>
      <c r="BH4" s="6" t="s">
        <v>8</v>
      </c>
    </row>
    <row r="5" spans="1:60" hidden="1" outlineLevel="1" x14ac:dyDescent="0.25">
      <c r="A5" t="s">
        <v>6</v>
      </c>
      <c r="D5" t="s">
        <v>67</v>
      </c>
      <c r="E5" t="s">
        <v>400</v>
      </c>
      <c r="F5" t="s">
        <v>406</v>
      </c>
      <c r="G5" t="s">
        <v>409</v>
      </c>
      <c r="H5" s="38" t="s">
        <v>119</v>
      </c>
      <c r="I5" t="s">
        <v>98</v>
      </c>
      <c r="J5" t="s">
        <v>79</v>
      </c>
      <c r="K5" s="4">
        <v>0</v>
      </c>
      <c r="L5">
        <v>1</v>
      </c>
      <c r="M5" t="s">
        <v>79</v>
      </c>
      <c r="N5" s="9">
        <v>0</v>
      </c>
      <c r="O5" t="s">
        <v>8</v>
      </c>
      <c r="P5" t="s">
        <v>8</v>
      </c>
      <c r="Q5" t="s">
        <v>8</v>
      </c>
      <c r="R5" t="s">
        <v>8</v>
      </c>
      <c r="S5" t="s">
        <v>8</v>
      </c>
      <c r="T5" t="s">
        <v>8</v>
      </c>
      <c r="U5" t="s">
        <v>8</v>
      </c>
      <c r="V5" t="s">
        <v>8</v>
      </c>
      <c r="W5" s="17">
        <v>0</v>
      </c>
      <c r="X5">
        <v>5</v>
      </c>
      <c r="Y5">
        <v>3</v>
      </c>
      <c r="Z5">
        <v>2</v>
      </c>
      <c r="AA5">
        <v>2</v>
      </c>
      <c r="AB5">
        <f t="shared" si="0"/>
        <v>5</v>
      </c>
      <c r="AC5">
        <v>10</v>
      </c>
      <c r="AE5">
        <v>3</v>
      </c>
      <c r="AF5">
        <v>16</v>
      </c>
      <c r="AG5" t="s">
        <v>94</v>
      </c>
      <c r="AH5">
        <v>1</v>
      </c>
      <c r="AI5">
        <v>8</v>
      </c>
      <c r="AJ5" s="8" t="s">
        <v>96</v>
      </c>
      <c r="AK5">
        <v>-1</v>
      </c>
      <c r="AL5" s="11">
        <v>-1</v>
      </c>
      <c r="AM5">
        <v>32500</v>
      </c>
      <c r="AN5" t="s">
        <v>8</v>
      </c>
      <c r="AO5" s="8" t="s">
        <v>30</v>
      </c>
      <c r="AP5">
        <v>125</v>
      </c>
      <c r="AQ5">
        <v>1169</v>
      </c>
      <c r="AR5" s="17">
        <v>414</v>
      </c>
      <c r="AS5">
        <v>100</v>
      </c>
      <c r="AT5">
        <v>1100</v>
      </c>
      <c r="AU5">
        <v>390</v>
      </c>
      <c r="AV5" s="17" t="s">
        <v>45</v>
      </c>
      <c r="AW5">
        <v>10</v>
      </c>
      <c r="AX5">
        <v>10</v>
      </c>
      <c r="AY5">
        <v>10</v>
      </c>
      <c r="AZ5" s="17" t="s">
        <v>45</v>
      </c>
      <c r="BD5" s="11" t="s">
        <v>21</v>
      </c>
      <c r="BE5" s="11" t="s">
        <v>12</v>
      </c>
      <c r="BF5">
        <v>0</v>
      </c>
      <c r="BG5" t="s">
        <v>8</v>
      </c>
      <c r="BH5" t="s">
        <v>8</v>
      </c>
    </row>
    <row r="6" spans="1:60" hidden="1" outlineLevel="1" x14ac:dyDescent="0.25">
      <c r="A6" t="s">
        <v>7</v>
      </c>
      <c r="D6" t="s">
        <v>67</v>
      </c>
      <c r="E6" t="s">
        <v>400</v>
      </c>
      <c r="F6" t="s">
        <v>406</v>
      </c>
      <c r="G6" t="s">
        <v>409</v>
      </c>
      <c r="H6" s="38" t="s">
        <v>81</v>
      </c>
      <c r="I6" t="s">
        <v>44</v>
      </c>
      <c r="J6" t="s">
        <v>83</v>
      </c>
      <c r="K6" s="4">
        <v>0</v>
      </c>
      <c r="L6">
        <v>1</v>
      </c>
      <c r="M6" t="s">
        <v>185</v>
      </c>
      <c r="N6">
        <v>0</v>
      </c>
      <c r="O6" t="s">
        <v>8</v>
      </c>
      <c r="P6" t="s">
        <v>8</v>
      </c>
      <c r="Q6" t="s">
        <v>8</v>
      </c>
      <c r="R6" t="s">
        <v>8</v>
      </c>
      <c r="S6" t="s">
        <v>8</v>
      </c>
      <c r="T6" t="s">
        <v>8</v>
      </c>
      <c r="U6" t="s">
        <v>8</v>
      </c>
      <c r="V6" t="s">
        <v>8</v>
      </c>
      <c r="W6" s="17">
        <v>0</v>
      </c>
      <c r="X6">
        <v>5</v>
      </c>
      <c r="Y6">
        <v>3</v>
      </c>
      <c r="Z6">
        <v>2</v>
      </c>
      <c r="AA6">
        <v>2</v>
      </c>
      <c r="AB6">
        <f t="shared" si="0"/>
        <v>5</v>
      </c>
      <c r="AC6" t="s">
        <v>8</v>
      </c>
      <c r="AE6">
        <v>3</v>
      </c>
      <c r="AF6">
        <v>16</v>
      </c>
      <c r="AG6" t="s">
        <v>94</v>
      </c>
      <c r="AH6">
        <v>1</v>
      </c>
      <c r="AI6">
        <v>8</v>
      </c>
      <c r="AJ6" s="8" t="s">
        <v>96</v>
      </c>
      <c r="AK6" t="s">
        <v>8</v>
      </c>
      <c r="AL6" s="11" t="s">
        <v>8</v>
      </c>
      <c r="AM6">
        <v>32500</v>
      </c>
      <c r="AN6" t="s">
        <v>8</v>
      </c>
      <c r="AO6" s="8" t="s">
        <v>30</v>
      </c>
      <c r="AP6">
        <v>125</v>
      </c>
      <c r="AQ6">
        <v>1169</v>
      </c>
      <c r="AR6" s="17">
        <v>414</v>
      </c>
      <c r="AS6">
        <v>100</v>
      </c>
      <c r="AT6">
        <v>1100</v>
      </c>
      <c r="AU6">
        <v>390</v>
      </c>
      <c r="AV6" s="17" t="s">
        <v>45</v>
      </c>
      <c r="AW6">
        <v>26</v>
      </c>
      <c r="AX6">
        <v>70</v>
      </c>
      <c r="AY6">
        <v>25</v>
      </c>
      <c r="AZ6" s="17" t="s">
        <v>45</v>
      </c>
      <c r="BD6" t="s">
        <v>21</v>
      </c>
      <c r="BE6" t="s">
        <v>10</v>
      </c>
      <c r="BF6">
        <v>1</v>
      </c>
      <c r="BG6" t="s">
        <v>11</v>
      </c>
      <c r="BH6" t="s">
        <v>8</v>
      </c>
    </row>
    <row r="7" spans="1:60" hidden="1" outlineLevel="1" x14ac:dyDescent="0.25">
      <c r="A7" t="s">
        <v>13</v>
      </c>
      <c r="D7" t="s">
        <v>67</v>
      </c>
      <c r="E7" t="s">
        <v>400</v>
      </c>
      <c r="F7" t="s">
        <v>406</v>
      </c>
      <c r="G7" t="s">
        <v>409</v>
      </c>
      <c r="H7" s="38" t="s">
        <v>82</v>
      </c>
      <c r="I7" t="s">
        <v>44</v>
      </c>
      <c r="J7" t="s">
        <v>83</v>
      </c>
      <c r="K7" s="4">
        <v>0</v>
      </c>
      <c r="L7">
        <v>1</v>
      </c>
      <c r="M7" t="s">
        <v>185</v>
      </c>
      <c r="N7">
        <v>0</v>
      </c>
      <c r="O7" t="s">
        <v>8</v>
      </c>
      <c r="P7" t="s">
        <v>8</v>
      </c>
      <c r="Q7" t="s">
        <v>8</v>
      </c>
      <c r="R7" t="s">
        <v>8</v>
      </c>
      <c r="S7" t="s">
        <v>8</v>
      </c>
      <c r="T7" t="s">
        <v>8</v>
      </c>
      <c r="U7" t="s">
        <v>8</v>
      </c>
      <c r="V7" t="s">
        <v>8</v>
      </c>
      <c r="W7" s="17">
        <v>0</v>
      </c>
      <c r="X7">
        <v>5</v>
      </c>
      <c r="Y7">
        <v>3</v>
      </c>
      <c r="Z7">
        <v>2</v>
      </c>
      <c r="AA7">
        <v>2</v>
      </c>
      <c r="AB7">
        <f t="shared" si="0"/>
        <v>5</v>
      </c>
      <c r="AC7" t="s">
        <v>8</v>
      </c>
      <c r="AE7">
        <v>3</v>
      </c>
      <c r="AF7">
        <v>16</v>
      </c>
      <c r="AG7" t="s">
        <v>94</v>
      </c>
      <c r="AH7">
        <v>1</v>
      </c>
      <c r="AI7">
        <v>8</v>
      </c>
      <c r="AJ7" s="8" t="s">
        <v>96</v>
      </c>
      <c r="AK7" t="s">
        <v>8</v>
      </c>
      <c r="AL7" s="11" t="s">
        <v>8</v>
      </c>
      <c r="AM7">
        <v>32500</v>
      </c>
      <c r="AN7" t="s">
        <v>8</v>
      </c>
      <c r="AO7" s="8" t="s">
        <v>30</v>
      </c>
      <c r="AP7">
        <v>125</v>
      </c>
      <c r="AQ7">
        <v>1169</v>
      </c>
      <c r="AR7" s="17">
        <v>414</v>
      </c>
      <c r="AS7">
        <v>100</v>
      </c>
      <c r="AT7">
        <v>1100</v>
      </c>
      <c r="AU7">
        <v>390</v>
      </c>
      <c r="AV7" s="17" t="s">
        <v>45</v>
      </c>
      <c r="AW7">
        <v>25</v>
      </c>
      <c r="AX7">
        <v>69</v>
      </c>
      <c r="AY7">
        <v>24</v>
      </c>
      <c r="AZ7" s="17" t="s">
        <v>45</v>
      </c>
      <c r="BD7" t="s">
        <v>21</v>
      </c>
      <c r="BE7" t="s">
        <v>9</v>
      </c>
      <c r="BF7">
        <v>1</v>
      </c>
      <c r="BG7" t="s">
        <v>11</v>
      </c>
      <c r="BH7" t="s">
        <v>8</v>
      </c>
    </row>
    <row r="8" spans="1:60" hidden="1" outlineLevel="1" x14ac:dyDescent="0.25">
      <c r="A8" t="s">
        <v>14</v>
      </c>
      <c r="D8" t="s">
        <v>67</v>
      </c>
      <c r="E8" t="s">
        <v>400</v>
      </c>
      <c r="F8" t="s">
        <v>406</v>
      </c>
      <c r="G8" t="s">
        <v>409</v>
      </c>
      <c r="H8" s="38" t="s">
        <v>85</v>
      </c>
      <c r="I8" t="s">
        <v>45</v>
      </c>
      <c r="J8" t="s">
        <v>84</v>
      </c>
      <c r="K8" s="4">
        <v>0</v>
      </c>
      <c r="L8">
        <v>1</v>
      </c>
      <c r="M8" t="s">
        <v>79</v>
      </c>
      <c r="N8">
        <v>0</v>
      </c>
      <c r="O8" t="s">
        <v>8</v>
      </c>
      <c r="P8" t="s">
        <v>8</v>
      </c>
      <c r="Q8" t="s">
        <v>8</v>
      </c>
      <c r="R8" t="s">
        <v>8</v>
      </c>
      <c r="S8" t="s">
        <v>8</v>
      </c>
      <c r="T8" t="s">
        <v>8</v>
      </c>
      <c r="U8" t="s">
        <v>8</v>
      </c>
      <c r="V8" t="s">
        <v>8</v>
      </c>
      <c r="W8" s="17">
        <v>0</v>
      </c>
      <c r="X8">
        <v>5</v>
      </c>
      <c r="Y8">
        <v>3</v>
      </c>
      <c r="Z8">
        <v>2</v>
      </c>
      <c r="AA8">
        <v>2</v>
      </c>
      <c r="AB8">
        <f t="shared" si="0"/>
        <v>5</v>
      </c>
      <c r="AC8">
        <v>5</v>
      </c>
      <c r="AE8">
        <v>3</v>
      </c>
      <c r="AF8">
        <v>16</v>
      </c>
      <c r="AG8" t="s">
        <v>94</v>
      </c>
      <c r="AH8">
        <v>1</v>
      </c>
      <c r="AI8">
        <v>8</v>
      </c>
      <c r="AJ8" s="8" t="s">
        <v>96</v>
      </c>
      <c r="AK8">
        <v>-1</v>
      </c>
      <c r="AL8" s="11">
        <v>-1</v>
      </c>
      <c r="AM8">
        <v>32500</v>
      </c>
      <c r="AN8" t="s">
        <v>8</v>
      </c>
      <c r="AO8" s="8" t="s">
        <v>30</v>
      </c>
      <c r="AP8">
        <v>125</v>
      </c>
      <c r="AQ8">
        <v>1169</v>
      </c>
      <c r="AR8" s="17">
        <v>414</v>
      </c>
      <c r="AS8">
        <v>101</v>
      </c>
      <c r="AT8">
        <v>1009</v>
      </c>
      <c r="AU8">
        <v>400</v>
      </c>
      <c r="AV8" s="17" t="s">
        <v>45</v>
      </c>
      <c r="AW8">
        <v>12</v>
      </c>
      <c r="AX8">
        <v>90</v>
      </c>
      <c r="AY8">
        <v>7</v>
      </c>
      <c r="AZ8" s="17" t="s">
        <v>45</v>
      </c>
      <c r="BD8" t="s">
        <v>21</v>
      </c>
      <c r="BE8" t="s">
        <v>12</v>
      </c>
      <c r="BF8">
        <v>1</v>
      </c>
      <c r="BG8" t="s">
        <v>18</v>
      </c>
      <c r="BH8" t="s">
        <v>8</v>
      </c>
    </row>
    <row r="9" spans="1:60" hidden="1" outlineLevel="1" x14ac:dyDescent="0.25">
      <c r="A9" t="s">
        <v>15</v>
      </c>
      <c r="D9" t="s">
        <v>67</v>
      </c>
      <c r="E9" t="s">
        <v>400</v>
      </c>
      <c r="F9" t="s">
        <v>406</v>
      </c>
      <c r="G9" t="s">
        <v>409</v>
      </c>
      <c r="H9" s="38" t="s">
        <v>119</v>
      </c>
      <c r="I9" t="s">
        <v>45</v>
      </c>
      <c r="J9" t="s">
        <v>80</v>
      </c>
      <c r="K9" s="4">
        <v>0</v>
      </c>
      <c r="L9">
        <v>1</v>
      </c>
      <c r="M9" t="s">
        <v>185</v>
      </c>
      <c r="N9">
        <v>0</v>
      </c>
      <c r="O9" t="s">
        <v>8</v>
      </c>
      <c r="P9" t="s">
        <v>8</v>
      </c>
      <c r="Q9" t="s">
        <v>8</v>
      </c>
      <c r="R9" t="s">
        <v>8</v>
      </c>
      <c r="S9" t="s">
        <v>8</v>
      </c>
      <c r="T9" t="s">
        <v>8</v>
      </c>
      <c r="U9" t="s">
        <v>8</v>
      </c>
      <c r="V9" t="s">
        <v>8</v>
      </c>
      <c r="W9" s="17">
        <v>0</v>
      </c>
      <c r="X9">
        <v>5</v>
      </c>
      <c r="Y9">
        <v>3</v>
      </c>
      <c r="Z9">
        <v>2</v>
      </c>
      <c r="AA9">
        <v>2</v>
      </c>
      <c r="AB9">
        <f t="shared" si="0"/>
        <v>5</v>
      </c>
      <c r="AC9">
        <v>5</v>
      </c>
      <c r="AE9">
        <v>3</v>
      </c>
      <c r="AF9">
        <v>16</v>
      </c>
      <c r="AG9" t="s">
        <v>94</v>
      </c>
      <c r="AH9">
        <v>1</v>
      </c>
      <c r="AI9">
        <v>8</v>
      </c>
      <c r="AJ9" s="8" t="s">
        <v>96</v>
      </c>
      <c r="AK9">
        <v>20319</v>
      </c>
      <c r="AL9" s="11">
        <v>12181</v>
      </c>
      <c r="AM9">
        <v>32500</v>
      </c>
      <c r="AN9" t="s">
        <v>8</v>
      </c>
      <c r="AO9" s="8" t="s">
        <v>30</v>
      </c>
      <c r="AP9">
        <v>125</v>
      </c>
      <c r="AQ9">
        <v>1169</v>
      </c>
      <c r="AR9" s="17">
        <v>414</v>
      </c>
      <c r="AS9">
        <f>AP9-50</f>
        <v>75</v>
      </c>
      <c r="AT9">
        <f>AQ9-240</f>
        <v>929</v>
      </c>
      <c r="AU9">
        <f>AR9-110</f>
        <v>304</v>
      </c>
      <c r="AV9" s="17" t="s">
        <v>45</v>
      </c>
      <c r="AW9">
        <f>(AP9-AS9)/2</f>
        <v>25</v>
      </c>
      <c r="AX9">
        <f>(AQ9-AT9)/2</f>
        <v>120</v>
      </c>
      <c r="AY9">
        <f>(AR9-AU9)/2</f>
        <v>55</v>
      </c>
      <c r="AZ9" s="17" t="s">
        <v>45</v>
      </c>
      <c r="BD9" t="s">
        <v>21</v>
      </c>
      <c r="BE9" t="s">
        <v>12</v>
      </c>
      <c r="BF9">
        <v>1</v>
      </c>
      <c r="BG9" t="s">
        <v>22</v>
      </c>
      <c r="BH9" t="s">
        <v>8</v>
      </c>
    </row>
    <row r="10" spans="1:60" hidden="1" outlineLevel="1" x14ac:dyDescent="0.25">
      <c r="A10" t="s">
        <v>16</v>
      </c>
      <c r="D10" t="s">
        <v>67</v>
      </c>
      <c r="E10" t="s">
        <v>400</v>
      </c>
      <c r="F10" t="s">
        <v>406</v>
      </c>
      <c r="G10" t="s">
        <v>409</v>
      </c>
      <c r="H10" s="38" t="s">
        <v>87</v>
      </c>
      <c r="I10" t="s">
        <v>45</v>
      </c>
      <c r="J10" t="s">
        <v>80</v>
      </c>
      <c r="K10" s="4">
        <v>0</v>
      </c>
      <c r="L10">
        <v>1</v>
      </c>
      <c r="M10" t="s">
        <v>185</v>
      </c>
      <c r="N10">
        <v>0</v>
      </c>
      <c r="O10" t="s">
        <v>8</v>
      </c>
      <c r="P10" t="s">
        <v>8</v>
      </c>
      <c r="Q10" t="s">
        <v>8</v>
      </c>
      <c r="R10" t="s">
        <v>8</v>
      </c>
      <c r="S10" t="s">
        <v>8</v>
      </c>
      <c r="T10" t="s">
        <v>8</v>
      </c>
      <c r="U10" t="s">
        <v>8</v>
      </c>
      <c r="V10" t="s">
        <v>8</v>
      </c>
      <c r="W10" s="17">
        <v>0</v>
      </c>
      <c r="X10">
        <v>5</v>
      </c>
      <c r="Y10">
        <v>3</v>
      </c>
      <c r="Z10">
        <v>2</v>
      </c>
      <c r="AA10">
        <v>2</v>
      </c>
      <c r="AB10">
        <f t="shared" si="0"/>
        <v>5</v>
      </c>
      <c r="AC10">
        <v>5</v>
      </c>
      <c r="AE10">
        <v>3</v>
      </c>
      <c r="AF10">
        <v>16</v>
      </c>
      <c r="AG10" t="s">
        <v>94</v>
      </c>
      <c r="AH10">
        <v>1</v>
      </c>
      <c r="AI10">
        <v>8</v>
      </c>
      <c r="AJ10" s="8" t="s">
        <v>96</v>
      </c>
      <c r="AK10">
        <v>19417</v>
      </c>
      <c r="AL10" s="11">
        <v>13083</v>
      </c>
      <c r="AM10">
        <v>32500</v>
      </c>
      <c r="AN10" t="s">
        <v>8</v>
      </c>
      <c r="AO10" s="8" t="s">
        <v>30</v>
      </c>
      <c r="AP10">
        <v>125</v>
      </c>
      <c r="AQ10">
        <v>1169</v>
      </c>
      <c r="AR10" s="17">
        <v>414</v>
      </c>
      <c r="AS10">
        <v>72</v>
      </c>
      <c r="AT10">
        <v>928</v>
      </c>
      <c r="AU10">
        <v>304</v>
      </c>
      <c r="AV10" s="17" t="s">
        <v>45</v>
      </c>
      <c r="AW10">
        <v>24</v>
      </c>
      <c r="AX10">
        <v>120</v>
      </c>
      <c r="AY10">
        <v>48</v>
      </c>
      <c r="AZ10" s="17" t="s">
        <v>45</v>
      </c>
      <c r="BD10" t="s">
        <v>25</v>
      </c>
      <c r="BE10" t="s">
        <v>69</v>
      </c>
      <c r="BF10">
        <v>1</v>
      </c>
      <c r="BG10" t="s">
        <v>22</v>
      </c>
      <c r="BH10" t="s">
        <v>23</v>
      </c>
    </row>
    <row r="11" spans="1:60" ht="15.75" hidden="1" customHeight="1" outlineLevel="1" x14ac:dyDescent="0.25">
      <c r="A11" t="s">
        <v>17</v>
      </c>
      <c r="D11" t="s">
        <v>67</v>
      </c>
      <c r="E11" t="s">
        <v>400</v>
      </c>
      <c r="F11" t="s">
        <v>406</v>
      </c>
      <c r="G11" t="s">
        <v>409</v>
      </c>
      <c r="H11" s="38" t="s">
        <v>92</v>
      </c>
      <c r="I11" t="s">
        <v>45</v>
      </c>
      <c r="J11" t="s">
        <v>84</v>
      </c>
      <c r="K11" s="4">
        <v>0</v>
      </c>
      <c r="L11">
        <v>1</v>
      </c>
      <c r="M11" t="s">
        <v>79</v>
      </c>
      <c r="N11">
        <v>0</v>
      </c>
      <c r="O11" t="s">
        <v>8</v>
      </c>
      <c r="P11" t="s">
        <v>8</v>
      </c>
      <c r="Q11" t="s">
        <v>8</v>
      </c>
      <c r="R11" t="s">
        <v>8</v>
      </c>
      <c r="S11" t="s">
        <v>8</v>
      </c>
      <c r="T11" t="s">
        <v>8</v>
      </c>
      <c r="U11" t="s">
        <v>8</v>
      </c>
      <c r="V11" t="s">
        <v>8</v>
      </c>
      <c r="W11" s="17">
        <v>0</v>
      </c>
      <c r="X11">
        <v>5</v>
      </c>
      <c r="Y11">
        <v>3</v>
      </c>
      <c r="Z11">
        <v>2</v>
      </c>
      <c r="AA11">
        <v>2</v>
      </c>
      <c r="AB11">
        <f t="shared" si="0"/>
        <v>5</v>
      </c>
      <c r="AC11">
        <v>5</v>
      </c>
      <c r="AE11">
        <v>3</v>
      </c>
      <c r="AF11">
        <v>16</v>
      </c>
      <c r="AG11" t="s">
        <v>94</v>
      </c>
      <c r="AH11">
        <v>1</v>
      </c>
      <c r="AI11">
        <v>8</v>
      </c>
      <c r="AJ11" s="8" t="s">
        <v>96</v>
      </c>
      <c r="AK11">
        <v>-1</v>
      </c>
      <c r="AL11" s="11">
        <v>-1</v>
      </c>
      <c r="AM11">
        <v>32500</v>
      </c>
      <c r="AN11" t="s">
        <v>8</v>
      </c>
      <c r="AO11" s="8" t="s">
        <v>30</v>
      </c>
      <c r="AP11">
        <v>125</v>
      </c>
      <c r="AQ11">
        <v>1169</v>
      </c>
      <c r="AR11" s="17">
        <v>414</v>
      </c>
      <c r="AS11">
        <v>64</v>
      </c>
      <c r="AT11">
        <v>928</v>
      </c>
      <c r="AU11">
        <v>304</v>
      </c>
      <c r="AV11" s="17" t="s">
        <v>45</v>
      </c>
      <c r="AW11">
        <v>24</v>
      </c>
      <c r="AX11">
        <v>120</v>
      </c>
      <c r="AY11">
        <v>40</v>
      </c>
      <c r="AZ11" s="17" t="s">
        <v>45</v>
      </c>
      <c r="BD11" t="s">
        <v>24</v>
      </c>
      <c r="BE11" t="s">
        <v>26</v>
      </c>
      <c r="BF11">
        <v>1</v>
      </c>
      <c r="BG11" t="s">
        <v>27</v>
      </c>
      <c r="BH11" s="1" t="s">
        <v>29</v>
      </c>
    </row>
    <row r="12" spans="1:60" hidden="1" outlineLevel="1" x14ac:dyDescent="0.25">
      <c r="A12" t="s">
        <v>28</v>
      </c>
      <c r="D12" t="s">
        <v>67</v>
      </c>
      <c r="E12" t="s">
        <v>400</v>
      </c>
      <c r="F12" t="s">
        <v>406</v>
      </c>
      <c r="G12" t="s">
        <v>409</v>
      </c>
      <c r="H12" s="38" t="s">
        <v>93</v>
      </c>
      <c r="I12" t="s">
        <v>45</v>
      </c>
      <c r="J12" t="s">
        <v>45</v>
      </c>
      <c r="K12" s="4">
        <v>0</v>
      </c>
      <c r="L12">
        <v>0</v>
      </c>
      <c r="M12" t="s">
        <v>8</v>
      </c>
      <c r="N12">
        <v>1</v>
      </c>
      <c r="O12" t="s">
        <v>137</v>
      </c>
      <c r="P12">
        <v>0</v>
      </c>
      <c r="Q12">
        <v>0</v>
      </c>
      <c r="R12">
        <v>0</v>
      </c>
      <c r="S12">
        <v>0</v>
      </c>
      <c r="T12">
        <v>0</v>
      </c>
      <c r="U12" t="s">
        <v>8</v>
      </c>
      <c r="V12" t="s">
        <v>8</v>
      </c>
      <c r="W12" s="17">
        <v>1</v>
      </c>
      <c r="X12">
        <v>5</v>
      </c>
      <c r="Y12">
        <v>3</v>
      </c>
      <c r="Z12">
        <v>2</v>
      </c>
      <c r="AA12">
        <v>2</v>
      </c>
      <c r="AB12">
        <f t="shared" si="0"/>
        <v>5</v>
      </c>
      <c r="AC12">
        <v>5</v>
      </c>
      <c r="AE12">
        <v>3</v>
      </c>
      <c r="AF12">
        <v>16</v>
      </c>
      <c r="AG12" t="s">
        <v>94</v>
      </c>
      <c r="AH12">
        <v>1</v>
      </c>
      <c r="AI12">
        <v>8</v>
      </c>
      <c r="AJ12" s="8" t="s">
        <v>96</v>
      </c>
      <c r="AK12">
        <v>10135</v>
      </c>
      <c r="AL12" s="11">
        <v>22365</v>
      </c>
      <c r="AM12">
        <f>AK12+AL12</f>
        <v>32500</v>
      </c>
      <c r="AN12" t="s">
        <v>8</v>
      </c>
      <c r="AO12" s="8" t="s">
        <v>30</v>
      </c>
      <c r="AP12">
        <v>125</v>
      </c>
      <c r="AQ12">
        <v>1169</v>
      </c>
      <c r="AR12" s="17">
        <v>414</v>
      </c>
      <c r="AS12">
        <v>64</v>
      </c>
      <c r="AT12">
        <v>400</v>
      </c>
      <c r="AU12">
        <v>160</v>
      </c>
      <c r="AV12" s="17" t="s">
        <v>45</v>
      </c>
      <c r="AW12">
        <v>24</v>
      </c>
      <c r="AX12">
        <v>376</v>
      </c>
      <c r="AY12">
        <v>120</v>
      </c>
      <c r="AZ12" s="17" t="s">
        <v>45</v>
      </c>
      <c r="BD12" t="s">
        <v>24</v>
      </c>
      <c r="BE12" t="s">
        <v>26</v>
      </c>
      <c r="BF12">
        <v>0</v>
      </c>
      <c r="BG12" t="s">
        <v>8</v>
      </c>
      <c r="BH12" t="s">
        <v>8</v>
      </c>
    </row>
    <row r="13" spans="1:60" hidden="1" outlineLevel="1" x14ac:dyDescent="0.25">
      <c r="A13" t="s">
        <v>32</v>
      </c>
      <c r="D13" t="s">
        <v>67</v>
      </c>
      <c r="E13" t="s">
        <v>400</v>
      </c>
      <c r="F13" t="s">
        <v>406</v>
      </c>
      <c r="G13" t="s">
        <v>409</v>
      </c>
      <c r="H13" s="38" t="s">
        <v>36</v>
      </c>
      <c r="I13" t="s">
        <v>88</v>
      </c>
      <c r="J13" t="s">
        <v>44</v>
      </c>
      <c r="K13" s="4">
        <v>0</v>
      </c>
      <c r="L13">
        <v>1</v>
      </c>
      <c r="M13" t="s">
        <v>185</v>
      </c>
      <c r="N13">
        <v>0</v>
      </c>
      <c r="O13" t="s">
        <v>8</v>
      </c>
      <c r="P13" t="s">
        <v>8</v>
      </c>
      <c r="Q13" t="s">
        <v>8</v>
      </c>
      <c r="R13" t="s">
        <v>8</v>
      </c>
      <c r="S13" t="s">
        <v>8</v>
      </c>
      <c r="T13" t="s">
        <v>8</v>
      </c>
      <c r="U13" t="s">
        <v>8</v>
      </c>
      <c r="V13" t="s">
        <v>8</v>
      </c>
      <c r="W13" s="17">
        <v>0</v>
      </c>
      <c r="X13">
        <v>5</v>
      </c>
      <c r="Y13">
        <v>3</v>
      </c>
      <c r="Z13">
        <v>2</v>
      </c>
      <c r="AA13">
        <v>2</v>
      </c>
      <c r="AB13">
        <f t="shared" si="0"/>
        <v>5</v>
      </c>
      <c r="AC13">
        <v>5</v>
      </c>
      <c r="AE13">
        <v>3</v>
      </c>
      <c r="AF13">
        <v>16</v>
      </c>
      <c r="AG13" t="s">
        <v>94</v>
      </c>
      <c r="AH13">
        <v>1</v>
      </c>
      <c r="AI13">
        <v>8</v>
      </c>
      <c r="AJ13" s="8" t="s">
        <v>96</v>
      </c>
      <c r="AK13" t="s">
        <v>8</v>
      </c>
      <c r="AL13" s="11" t="s">
        <v>8</v>
      </c>
      <c r="AM13">
        <v>32500</v>
      </c>
      <c r="AN13" t="s">
        <v>8</v>
      </c>
      <c r="AO13" s="8" t="s">
        <v>30</v>
      </c>
      <c r="AP13">
        <v>125</v>
      </c>
      <c r="AQ13">
        <v>1169</v>
      </c>
      <c r="AR13" s="17">
        <v>414</v>
      </c>
      <c r="AS13">
        <v>72</v>
      </c>
      <c r="AT13">
        <v>408</v>
      </c>
      <c r="AU13">
        <v>168</v>
      </c>
      <c r="AV13" s="17" t="s">
        <v>45</v>
      </c>
      <c r="AW13">
        <v>24</v>
      </c>
      <c r="AX13">
        <v>376</v>
      </c>
      <c r="AY13">
        <v>120</v>
      </c>
      <c r="AZ13" s="17" t="s">
        <v>45</v>
      </c>
      <c r="BD13" t="s">
        <v>31</v>
      </c>
      <c r="BE13" t="s">
        <v>26</v>
      </c>
      <c r="BF13">
        <v>1</v>
      </c>
      <c r="BG13" t="s">
        <v>35</v>
      </c>
      <c r="BH13" t="s">
        <v>23</v>
      </c>
    </row>
    <row r="14" spans="1:60" hidden="1" outlineLevel="1" x14ac:dyDescent="0.25">
      <c r="A14" t="s">
        <v>40</v>
      </c>
      <c r="D14" t="s">
        <v>67</v>
      </c>
      <c r="E14" t="s">
        <v>400</v>
      </c>
      <c r="F14" t="s">
        <v>406</v>
      </c>
      <c r="G14" t="s">
        <v>409</v>
      </c>
      <c r="H14" s="38" t="s">
        <v>37</v>
      </c>
      <c r="I14" t="s">
        <v>88</v>
      </c>
      <c r="J14" t="s">
        <v>44</v>
      </c>
      <c r="K14" s="4">
        <v>0</v>
      </c>
      <c r="L14">
        <v>1</v>
      </c>
      <c r="M14" t="s">
        <v>185</v>
      </c>
      <c r="N14">
        <v>0</v>
      </c>
      <c r="O14" t="s">
        <v>8</v>
      </c>
      <c r="P14" t="s">
        <v>8</v>
      </c>
      <c r="Q14" t="s">
        <v>8</v>
      </c>
      <c r="R14" t="s">
        <v>8</v>
      </c>
      <c r="S14" t="s">
        <v>8</v>
      </c>
      <c r="T14" t="s">
        <v>8</v>
      </c>
      <c r="U14" t="s">
        <v>8</v>
      </c>
      <c r="V14" t="s">
        <v>8</v>
      </c>
      <c r="W14" s="17">
        <v>0</v>
      </c>
      <c r="X14">
        <v>5</v>
      </c>
      <c r="Y14">
        <v>3</v>
      </c>
      <c r="Z14">
        <v>2</v>
      </c>
      <c r="AA14">
        <v>2</v>
      </c>
      <c r="AB14">
        <f t="shared" si="0"/>
        <v>5</v>
      </c>
      <c r="AC14">
        <v>5</v>
      </c>
      <c r="AE14">
        <v>3</v>
      </c>
      <c r="AF14">
        <v>16</v>
      </c>
      <c r="AG14" t="s">
        <v>94</v>
      </c>
      <c r="AH14">
        <v>1</v>
      </c>
      <c r="AI14">
        <v>8</v>
      </c>
      <c r="AJ14" s="8" t="s">
        <v>96</v>
      </c>
      <c r="AK14" t="s">
        <v>8</v>
      </c>
      <c r="AL14" s="11" t="s">
        <v>8</v>
      </c>
      <c r="AM14">
        <v>32500</v>
      </c>
      <c r="AN14" t="s">
        <v>8</v>
      </c>
      <c r="AO14" s="8" t="s">
        <v>30</v>
      </c>
      <c r="AP14">
        <v>125</v>
      </c>
      <c r="AQ14">
        <v>1169</v>
      </c>
      <c r="AR14" s="17">
        <v>414</v>
      </c>
      <c r="AS14">
        <v>72</v>
      </c>
      <c r="AT14">
        <v>408</v>
      </c>
      <c r="AU14">
        <v>168</v>
      </c>
      <c r="AV14" s="17" t="s">
        <v>45</v>
      </c>
      <c r="AW14">
        <v>16</v>
      </c>
      <c r="AX14">
        <v>368</v>
      </c>
      <c r="AY14">
        <v>112</v>
      </c>
      <c r="AZ14" s="17" t="s">
        <v>45</v>
      </c>
      <c r="BD14" t="s">
        <v>31</v>
      </c>
      <c r="BE14" t="s">
        <v>43</v>
      </c>
      <c r="BF14">
        <v>1</v>
      </c>
      <c r="BG14" t="s">
        <v>35</v>
      </c>
      <c r="BH14" t="s">
        <v>23</v>
      </c>
    </row>
    <row r="15" spans="1:60" hidden="1" outlineLevel="1" x14ac:dyDescent="0.25">
      <c r="A15" t="s">
        <v>41</v>
      </c>
      <c r="D15" t="s">
        <v>67</v>
      </c>
      <c r="E15" t="s">
        <v>400</v>
      </c>
      <c r="F15" t="s">
        <v>406</v>
      </c>
      <c r="G15" t="s">
        <v>409</v>
      </c>
      <c r="H15" s="38" t="s">
        <v>38</v>
      </c>
      <c r="I15" t="s">
        <v>89</v>
      </c>
      <c r="J15" t="s">
        <v>45</v>
      </c>
      <c r="K15" s="4">
        <v>0</v>
      </c>
      <c r="L15">
        <v>0</v>
      </c>
      <c r="M15" t="s">
        <v>8</v>
      </c>
      <c r="N15">
        <v>1</v>
      </c>
      <c r="O15" t="s">
        <v>137</v>
      </c>
      <c r="P15">
        <v>0</v>
      </c>
      <c r="Q15">
        <v>0</v>
      </c>
      <c r="R15">
        <v>0</v>
      </c>
      <c r="S15">
        <v>0</v>
      </c>
      <c r="T15">
        <v>0</v>
      </c>
      <c r="U15" t="s">
        <v>8</v>
      </c>
      <c r="V15" t="s">
        <v>8</v>
      </c>
      <c r="W15" s="17">
        <v>1</v>
      </c>
      <c r="X15">
        <v>5</v>
      </c>
      <c r="Y15">
        <v>3</v>
      </c>
      <c r="Z15">
        <v>2</v>
      </c>
      <c r="AA15">
        <v>2</v>
      </c>
      <c r="AB15">
        <f t="shared" si="0"/>
        <v>5</v>
      </c>
      <c r="AC15">
        <v>5</v>
      </c>
      <c r="AE15">
        <v>3</v>
      </c>
      <c r="AF15">
        <v>16</v>
      </c>
      <c r="AG15" t="s">
        <v>94</v>
      </c>
      <c r="AH15">
        <v>1</v>
      </c>
      <c r="AI15">
        <v>8</v>
      </c>
      <c r="AJ15" s="8" t="s">
        <v>96</v>
      </c>
      <c r="AK15">
        <v>13843</v>
      </c>
      <c r="AL15" s="11">
        <v>18657</v>
      </c>
      <c r="AM15">
        <f t="shared" ref="AM15:AM24" si="1">AK15+AL15</f>
        <v>32500</v>
      </c>
      <c r="AN15" t="s">
        <v>8</v>
      </c>
      <c r="AO15" s="8" t="s">
        <v>30</v>
      </c>
      <c r="AP15">
        <v>125</v>
      </c>
      <c r="AQ15">
        <v>1169</v>
      </c>
      <c r="AR15" s="17">
        <v>414</v>
      </c>
      <c r="AS15">
        <v>80</v>
      </c>
      <c r="AT15">
        <v>416</v>
      </c>
      <c r="AU15">
        <v>176</v>
      </c>
      <c r="AV15" s="17" t="s">
        <v>45</v>
      </c>
      <c r="AW15">
        <v>8</v>
      </c>
      <c r="AX15">
        <v>376</v>
      </c>
      <c r="AY15">
        <v>104</v>
      </c>
      <c r="AZ15" s="17" t="s">
        <v>45</v>
      </c>
      <c r="BD15" t="s">
        <v>24</v>
      </c>
      <c r="BE15" t="s">
        <v>26</v>
      </c>
      <c r="BF15">
        <v>0</v>
      </c>
      <c r="BG15" t="s">
        <v>8</v>
      </c>
      <c r="BH15" t="s">
        <v>8</v>
      </c>
    </row>
    <row r="16" spans="1:60" s="3" customFormat="1" hidden="1" outlineLevel="1" x14ac:dyDescent="0.25">
      <c r="A16" s="3" t="s">
        <v>42</v>
      </c>
      <c r="D16" s="3" t="s">
        <v>67</v>
      </c>
      <c r="E16" s="3" t="s">
        <v>400</v>
      </c>
      <c r="F16" s="3" t="s">
        <v>406</v>
      </c>
      <c r="G16" s="3" t="s">
        <v>409</v>
      </c>
      <c r="H16" s="37" t="s">
        <v>39</v>
      </c>
      <c r="I16" s="3" t="s">
        <v>89</v>
      </c>
      <c r="J16" s="3" t="s">
        <v>45</v>
      </c>
      <c r="K16" s="5">
        <v>0</v>
      </c>
      <c r="L16" s="3">
        <v>0</v>
      </c>
      <c r="M16" s="3" t="s">
        <v>8</v>
      </c>
      <c r="N16" s="3">
        <v>1</v>
      </c>
      <c r="O16" s="3" t="s">
        <v>137</v>
      </c>
      <c r="P16" s="3">
        <v>0</v>
      </c>
      <c r="Q16" s="3">
        <v>0</v>
      </c>
      <c r="R16" s="3">
        <v>0</v>
      </c>
      <c r="S16" s="3">
        <v>0</v>
      </c>
      <c r="T16" s="3">
        <v>0</v>
      </c>
      <c r="U16" s="3" t="s">
        <v>8</v>
      </c>
      <c r="V16" s="3" t="s">
        <v>8</v>
      </c>
      <c r="W16" s="19">
        <v>1</v>
      </c>
      <c r="X16" s="3">
        <v>5</v>
      </c>
      <c r="Y16" s="3">
        <v>3</v>
      </c>
      <c r="Z16" s="3">
        <v>2</v>
      </c>
      <c r="AA16" s="3">
        <v>2</v>
      </c>
      <c r="AB16" s="3">
        <f t="shared" si="0"/>
        <v>5</v>
      </c>
      <c r="AC16" s="3">
        <v>5</v>
      </c>
      <c r="AE16" s="3">
        <v>3</v>
      </c>
      <c r="AF16" s="3">
        <v>16</v>
      </c>
      <c r="AG16" s="3" t="s">
        <v>94</v>
      </c>
      <c r="AH16" s="3">
        <v>1</v>
      </c>
      <c r="AI16" s="3">
        <v>8</v>
      </c>
      <c r="AJ16" s="23" t="s">
        <v>96</v>
      </c>
      <c r="AK16" s="3">
        <v>13843</v>
      </c>
      <c r="AL16" s="12">
        <v>18657</v>
      </c>
      <c r="AM16" s="3">
        <f t="shared" si="1"/>
        <v>32500</v>
      </c>
      <c r="AN16" s="3" t="s">
        <v>8</v>
      </c>
      <c r="AO16" s="23" t="s">
        <v>30</v>
      </c>
      <c r="AP16" s="3">
        <v>125</v>
      </c>
      <c r="AQ16" s="3">
        <v>1169</v>
      </c>
      <c r="AR16" s="19">
        <v>414</v>
      </c>
      <c r="AS16" s="3">
        <v>80</v>
      </c>
      <c r="AT16" s="3">
        <v>416</v>
      </c>
      <c r="AU16" s="3">
        <v>176</v>
      </c>
      <c r="AV16" s="19" t="s">
        <v>45</v>
      </c>
      <c r="AW16" s="3">
        <v>16</v>
      </c>
      <c r="AX16" s="3">
        <v>368</v>
      </c>
      <c r="AY16" s="3">
        <v>112</v>
      </c>
      <c r="AZ16" s="19" t="s">
        <v>45</v>
      </c>
      <c r="BC16" s="23"/>
      <c r="BD16" s="3" t="s">
        <v>63</v>
      </c>
      <c r="BE16" s="3" t="s">
        <v>43</v>
      </c>
      <c r="BF16" s="3">
        <v>0</v>
      </c>
      <c r="BG16" s="3" t="s">
        <v>8</v>
      </c>
      <c r="BH16" s="3" t="s">
        <v>8</v>
      </c>
    </row>
    <row r="17" spans="1:60" hidden="1" outlineLevel="1" x14ac:dyDescent="0.25">
      <c r="A17" t="s">
        <v>46</v>
      </c>
      <c r="D17" t="s">
        <v>67</v>
      </c>
      <c r="E17" t="s">
        <v>400</v>
      </c>
      <c r="F17" t="s">
        <v>406</v>
      </c>
      <c r="G17" t="s">
        <v>409</v>
      </c>
      <c r="H17" s="38" t="s">
        <v>57</v>
      </c>
      <c r="I17" t="s">
        <v>86</v>
      </c>
      <c r="J17" t="s">
        <v>61</v>
      </c>
      <c r="K17" s="4">
        <v>0</v>
      </c>
      <c r="L17">
        <v>0</v>
      </c>
      <c r="M17" t="s">
        <v>8</v>
      </c>
      <c r="N17">
        <v>1</v>
      </c>
      <c r="O17" t="s">
        <v>136</v>
      </c>
      <c r="P17">
        <v>0</v>
      </c>
      <c r="Q17">
        <v>0</v>
      </c>
      <c r="R17">
        <v>0</v>
      </c>
      <c r="S17">
        <v>0</v>
      </c>
      <c r="T17">
        <v>0</v>
      </c>
      <c r="U17" t="s">
        <v>8</v>
      </c>
      <c r="V17" t="s">
        <v>8</v>
      </c>
      <c r="W17" s="17">
        <v>1</v>
      </c>
      <c r="X17">
        <v>5</v>
      </c>
      <c r="Y17">
        <v>3</v>
      </c>
      <c r="Z17">
        <v>2</v>
      </c>
      <c r="AA17">
        <v>2</v>
      </c>
      <c r="AB17">
        <f t="shared" si="0"/>
        <v>5</v>
      </c>
      <c r="AC17" s="2">
        <v>10</v>
      </c>
      <c r="AD17" s="2"/>
      <c r="AE17">
        <v>3</v>
      </c>
      <c r="AF17">
        <v>16</v>
      </c>
      <c r="AG17" t="s">
        <v>94</v>
      </c>
      <c r="AH17">
        <v>1</v>
      </c>
      <c r="AI17">
        <v>8</v>
      </c>
      <c r="AJ17" s="8" t="s">
        <v>96</v>
      </c>
      <c r="AK17">
        <v>10135</v>
      </c>
      <c r="AL17" s="11">
        <v>22365</v>
      </c>
      <c r="AM17">
        <f t="shared" si="1"/>
        <v>32500</v>
      </c>
      <c r="AN17" t="s">
        <v>8</v>
      </c>
      <c r="AO17" s="8" t="s">
        <v>30</v>
      </c>
      <c r="AP17">
        <v>125</v>
      </c>
      <c r="AQ17">
        <v>1169</v>
      </c>
      <c r="AR17" s="17">
        <v>414</v>
      </c>
      <c r="AS17">
        <v>64</v>
      </c>
      <c r="AT17">
        <v>400</v>
      </c>
      <c r="AU17">
        <v>160</v>
      </c>
      <c r="AV17" s="17" t="s">
        <v>45</v>
      </c>
      <c r="AW17">
        <v>8</v>
      </c>
      <c r="AX17">
        <v>368</v>
      </c>
      <c r="AY17">
        <v>96</v>
      </c>
      <c r="AZ17" s="17" t="s">
        <v>45</v>
      </c>
      <c r="BD17" t="s">
        <v>63</v>
      </c>
      <c r="BE17" t="s">
        <v>70</v>
      </c>
      <c r="BF17">
        <v>0</v>
      </c>
      <c r="BG17" t="s">
        <v>8</v>
      </c>
      <c r="BH17" t="s">
        <v>8</v>
      </c>
    </row>
    <row r="18" spans="1:60" hidden="1" outlineLevel="1" x14ac:dyDescent="0.25">
      <c r="A18" t="s">
        <v>47</v>
      </c>
      <c r="D18" t="s">
        <v>67</v>
      </c>
      <c r="E18" t="s">
        <v>400</v>
      </c>
      <c r="F18" t="s">
        <v>406</v>
      </c>
      <c r="G18" t="s">
        <v>409</v>
      </c>
      <c r="H18" s="38" t="s">
        <v>57</v>
      </c>
      <c r="I18" t="s">
        <v>90</v>
      </c>
      <c r="J18" t="s">
        <v>45</v>
      </c>
      <c r="K18" s="4">
        <v>0</v>
      </c>
      <c r="L18">
        <v>0</v>
      </c>
      <c r="M18" t="s">
        <v>8</v>
      </c>
      <c r="N18">
        <v>1</v>
      </c>
      <c r="O18" t="s">
        <v>136</v>
      </c>
      <c r="P18">
        <v>0</v>
      </c>
      <c r="Q18">
        <v>0</v>
      </c>
      <c r="R18">
        <v>0</v>
      </c>
      <c r="S18">
        <v>0</v>
      </c>
      <c r="T18">
        <v>0</v>
      </c>
      <c r="U18" t="s">
        <v>8</v>
      </c>
      <c r="V18" t="s">
        <v>8</v>
      </c>
      <c r="W18" s="17">
        <v>1</v>
      </c>
      <c r="X18">
        <v>5</v>
      </c>
      <c r="Y18">
        <v>3</v>
      </c>
      <c r="Z18">
        <v>2</v>
      </c>
      <c r="AA18">
        <v>2</v>
      </c>
      <c r="AB18">
        <f t="shared" si="0"/>
        <v>5</v>
      </c>
      <c r="AC18">
        <v>5</v>
      </c>
      <c r="AE18">
        <v>3</v>
      </c>
      <c r="AF18">
        <v>16</v>
      </c>
      <c r="AG18" t="s">
        <v>94</v>
      </c>
      <c r="AH18">
        <v>1</v>
      </c>
      <c r="AI18">
        <v>8</v>
      </c>
      <c r="AJ18" s="8" t="s">
        <v>96</v>
      </c>
      <c r="AK18">
        <v>10135</v>
      </c>
      <c r="AL18" s="11">
        <v>22365</v>
      </c>
      <c r="AM18">
        <f t="shared" si="1"/>
        <v>32500</v>
      </c>
      <c r="AN18" t="s">
        <v>8</v>
      </c>
      <c r="AO18" s="8" t="s">
        <v>30</v>
      </c>
      <c r="AP18">
        <v>125</v>
      </c>
      <c r="AQ18">
        <v>1169</v>
      </c>
      <c r="AR18" s="17">
        <v>414</v>
      </c>
      <c r="AS18">
        <v>64</v>
      </c>
      <c r="AT18">
        <v>400</v>
      </c>
      <c r="AU18">
        <v>160</v>
      </c>
      <c r="AV18" s="17" t="s">
        <v>45</v>
      </c>
      <c r="AW18">
        <v>24</v>
      </c>
      <c r="AX18">
        <v>384</v>
      </c>
      <c r="AY18">
        <v>120</v>
      </c>
      <c r="AZ18" s="17" t="s">
        <v>45</v>
      </c>
      <c r="BD18" t="s">
        <v>63</v>
      </c>
      <c r="BE18" t="s">
        <v>68</v>
      </c>
      <c r="BF18">
        <v>0</v>
      </c>
      <c r="BG18" t="s">
        <v>8</v>
      </c>
      <c r="BH18" t="s">
        <v>8</v>
      </c>
    </row>
    <row r="19" spans="1:60" hidden="1" outlineLevel="1" x14ac:dyDescent="0.25">
      <c r="A19" t="s">
        <v>48</v>
      </c>
      <c r="D19" t="s">
        <v>67</v>
      </c>
      <c r="E19" t="s">
        <v>400</v>
      </c>
      <c r="F19" t="s">
        <v>406</v>
      </c>
      <c r="G19" t="s">
        <v>409</v>
      </c>
      <c r="H19" s="38" t="s">
        <v>58</v>
      </c>
      <c r="I19" t="s">
        <v>91</v>
      </c>
      <c r="J19" t="s">
        <v>45</v>
      </c>
      <c r="K19" s="4">
        <v>0</v>
      </c>
      <c r="L19">
        <v>0</v>
      </c>
      <c r="M19" t="s">
        <v>8</v>
      </c>
      <c r="N19">
        <v>1</v>
      </c>
      <c r="O19" t="s">
        <v>136</v>
      </c>
      <c r="P19">
        <v>0</v>
      </c>
      <c r="Q19">
        <v>0</v>
      </c>
      <c r="R19">
        <v>0</v>
      </c>
      <c r="S19">
        <v>0</v>
      </c>
      <c r="T19">
        <v>0</v>
      </c>
      <c r="U19" t="s">
        <v>8</v>
      </c>
      <c r="V19" t="s">
        <v>8</v>
      </c>
      <c r="W19" s="17">
        <v>1</v>
      </c>
      <c r="X19">
        <v>5</v>
      </c>
      <c r="Y19">
        <v>3</v>
      </c>
      <c r="Z19">
        <v>2</v>
      </c>
      <c r="AA19">
        <v>2</v>
      </c>
      <c r="AB19">
        <f t="shared" si="0"/>
        <v>5</v>
      </c>
      <c r="AC19">
        <v>5</v>
      </c>
      <c r="AE19">
        <v>3</v>
      </c>
      <c r="AF19">
        <v>16</v>
      </c>
      <c r="AG19" t="s">
        <v>94</v>
      </c>
      <c r="AH19">
        <v>1</v>
      </c>
      <c r="AI19">
        <v>8</v>
      </c>
      <c r="AJ19" s="8" t="s">
        <v>96</v>
      </c>
      <c r="AK19">
        <v>10999</v>
      </c>
      <c r="AL19" s="11">
        <v>21501</v>
      </c>
      <c r="AM19">
        <f t="shared" si="1"/>
        <v>32500</v>
      </c>
      <c r="AN19" t="s">
        <v>8</v>
      </c>
      <c r="AO19" s="8" t="s">
        <v>30</v>
      </c>
      <c r="AP19">
        <v>125</v>
      </c>
      <c r="AQ19">
        <v>1169</v>
      </c>
      <c r="AR19" s="17">
        <v>414</v>
      </c>
      <c r="AS19">
        <v>64</v>
      </c>
      <c r="AT19">
        <v>400</v>
      </c>
      <c r="AU19">
        <v>176</v>
      </c>
      <c r="AV19" s="17" t="s">
        <v>45</v>
      </c>
      <c r="AW19">
        <v>24</v>
      </c>
      <c r="AX19">
        <v>384</v>
      </c>
      <c r="AY19">
        <v>112</v>
      </c>
      <c r="AZ19" s="17" t="s">
        <v>45</v>
      </c>
      <c r="BD19" t="s">
        <v>63</v>
      </c>
      <c r="BE19" t="s">
        <v>68</v>
      </c>
      <c r="BF19">
        <v>0</v>
      </c>
      <c r="BG19" t="s">
        <v>8</v>
      </c>
      <c r="BH19" t="s">
        <v>8</v>
      </c>
    </row>
    <row r="20" spans="1:60" hidden="1" outlineLevel="1" x14ac:dyDescent="0.25">
      <c r="A20" t="s">
        <v>53</v>
      </c>
      <c r="D20" t="s">
        <v>67</v>
      </c>
      <c r="E20" t="s">
        <v>400</v>
      </c>
      <c r="F20" t="s">
        <v>406</v>
      </c>
      <c r="G20" t="s">
        <v>409</v>
      </c>
      <c r="H20" s="38" t="s">
        <v>58</v>
      </c>
      <c r="I20" t="s">
        <v>91</v>
      </c>
      <c r="J20" t="s">
        <v>45</v>
      </c>
      <c r="K20" s="4">
        <v>0</v>
      </c>
      <c r="L20">
        <v>0</v>
      </c>
      <c r="M20" t="s">
        <v>8</v>
      </c>
      <c r="N20">
        <v>1</v>
      </c>
      <c r="O20" t="s">
        <v>136</v>
      </c>
      <c r="P20">
        <v>0</v>
      </c>
      <c r="Q20">
        <v>0</v>
      </c>
      <c r="R20">
        <v>0</v>
      </c>
      <c r="S20">
        <v>0</v>
      </c>
      <c r="T20">
        <v>0</v>
      </c>
      <c r="U20" t="s">
        <v>8</v>
      </c>
      <c r="V20" t="s">
        <v>8</v>
      </c>
      <c r="W20" s="17">
        <v>1</v>
      </c>
      <c r="X20">
        <v>5</v>
      </c>
      <c r="Y20">
        <v>3</v>
      </c>
      <c r="Z20">
        <v>2</v>
      </c>
      <c r="AA20">
        <v>2</v>
      </c>
      <c r="AB20">
        <f t="shared" si="0"/>
        <v>5</v>
      </c>
      <c r="AC20">
        <v>5</v>
      </c>
      <c r="AE20">
        <v>3</v>
      </c>
      <c r="AF20">
        <v>16</v>
      </c>
      <c r="AG20" t="s">
        <v>94</v>
      </c>
      <c r="AH20">
        <v>1</v>
      </c>
      <c r="AI20">
        <v>8</v>
      </c>
      <c r="AJ20" s="8" t="s">
        <v>96</v>
      </c>
      <c r="AK20">
        <v>11843</v>
      </c>
      <c r="AL20" s="11">
        <v>20657</v>
      </c>
      <c r="AM20">
        <f t="shared" si="1"/>
        <v>32500</v>
      </c>
      <c r="AN20" t="s">
        <v>8</v>
      </c>
      <c r="AO20" s="8" t="s">
        <v>30</v>
      </c>
      <c r="AP20">
        <v>125</v>
      </c>
      <c r="AQ20">
        <v>1169</v>
      </c>
      <c r="AR20" s="17">
        <v>414</v>
      </c>
      <c r="AS20">
        <v>64</v>
      </c>
      <c r="AT20">
        <v>400</v>
      </c>
      <c r="AU20">
        <v>192</v>
      </c>
      <c r="AV20" s="17" t="s">
        <v>45</v>
      </c>
      <c r="AW20">
        <v>24</v>
      </c>
      <c r="AX20">
        <v>384</v>
      </c>
      <c r="AY20">
        <v>104</v>
      </c>
      <c r="AZ20" s="17" t="s">
        <v>45</v>
      </c>
      <c r="BD20" t="s">
        <v>63</v>
      </c>
      <c r="BE20" t="s">
        <v>68</v>
      </c>
      <c r="BF20">
        <v>0</v>
      </c>
      <c r="BG20" t="s">
        <v>8</v>
      </c>
      <c r="BH20" t="s">
        <v>8</v>
      </c>
    </row>
    <row r="21" spans="1:60" hidden="1" outlineLevel="1" x14ac:dyDescent="0.25">
      <c r="A21" t="s">
        <v>54</v>
      </c>
      <c r="D21" t="s">
        <v>67</v>
      </c>
      <c r="E21" t="s">
        <v>400</v>
      </c>
      <c r="F21" t="s">
        <v>406</v>
      </c>
      <c r="G21" t="s">
        <v>409</v>
      </c>
      <c r="H21" s="38" t="s">
        <v>59</v>
      </c>
      <c r="I21" t="s">
        <v>91</v>
      </c>
      <c r="J21" t="s">
        <v>45</v>
      </c>
      <c r="K21" s="4">
        <v>0</v>
      </c>
      <c r="L21">
        <v>0</v>
      </c>
      <c r="M21" t="s">
        <v>8</v>
      </c>
      <c r="N21">
        <v>1</v>
      </c>
      <c r="O21" t="s">
        <v>136</v>
      </c>
      <c r="P21">
        <v>0</v>
      </c>
      <c r="Q21">
        <v>0</v>
      </c>
      <c r="R21">
        <v>0</v>
      </c>
      <c r="S21">
        <v>0</v>
      </c>
      <c r="T21">
        <v>0</v>
      </c>
      <c r="U21" t="s">
        <v>8</v>
      </c>
      <c r="V21" t="s">
        <v>8</v>
      </c>
      <c r="W21" s="17">
        <v>1</v>
      </c>
      <c r="X21">
        <v>5</v>
      </c>
      <c r="Y21">
        <v>3</v>
      </c>
      <c r="Z21">
        <v>2</v>
      </c>
      <c r="AA21">
        <v>2</v>
      </c>
      <c r="AB21">
        <f t="shared" si="0"/>
        <v>5</v>
      </c>
      <c r="AC21">
        <v>5</v>
      </c>
      <c r="AE21">
        <v>3</v>
      </c>
      <c r="AF21">
        <v>16</v>
      </c>
      <c r="AG21" t="s">
        <v>94</v>
      </c>
      <c r="AH21">
        <v>1</v>
      </c>
      <c r="AI21">
        <v>8</v>
      </c>
      <c r="AJ21" s="8" t="s">
        <v>96</v>
      </c>
      <c r="AK21">
        <v>10473</v>
      </c>
      <c r="AL21" s="11">
        <v>22027</v>
      </c>
      <c r="AM21">
        <f t="shared" si="1"/>
        <v>32500</v>
      </c>
      <c r="AN21" t="s">
        <v>8</v>
      </c>
      <c r="AO21" s="8" t="s">
        <v>30</v>
      </c>
      <c r="AP21">
        <v>125</v>
      </c>
      <c r="AQ21">
        <v>1169</v>
      </c>
      <c r="AR21" s="17">
        <v>414</v>
      </c>
      <c r="AS21">
        <v>64</v>
      </c>
      <c r="AT21">
        <v>416</v>
      </c>
      <c r="AU21">
        <v>160</v>
      </c>
      <c r="AV21" s="17" t="s">
        <v>45</v>
      </c>
      <c r="AW21">
        <v>24</v>
      </c>
      <c r="AX21">
        <v>376</v>
      </c>
      <c r="AY21">
        <v>120</v>
      </c>
      <c r="AZ21" s="17" t="s">
        <v>45</v>
      </c>
      <c r="BD21" t="s">
        <v>63</v>
      </c>
      <c r="BE21" t="s">
        <v>68</v>
      </c>
      <c r="BF21">
        <v>0</v>
      </c>
      <c r="BG21" t="s">
        <v>8</v>
      </c>
      <c r="BH21" t="s">
        <v>8</v>
      </c>
    </row>
    <row r="22" spans="1:60" hidden="1" outlineLevel="1" x14ac:dyDescent="0.25">
      <c r="A22" t="s">
        <v>55</v>
      </c>
      <c r="D22" t="s">
        <v>67</v>
      </c>
      <c r="E22" t="s">
        <v>400</v>
      </c>
      <c r="F22" t="s">
        <v>406</v>
      </c>
      <c r="G22" t="s">
        <v>409</v>
      </c>
      <c r="H22" s="38" t="s">
        <v>59</v>
      </c>
      <c r="I22" t="s">
        <v>91</v>
      </c>
      <c r="J22" t="s">
        <v>45</v>
      </c>
      <c r="K22" s="4">
        <v>0</v>
      </c>
      <c r="L22">
        <v>0</v>
      </c>
      <c r="M22" t="s">
        <v>8</v>
      </c>
      <c r="N22">
        <v>1</v>
      </c>
      <c r="O22" t="s">
        <v>136</v>
      </c>
      <c r="P22">
        <v>0</v>
      </c>
      <c r="Q22">
        <v>0</v>
      </c>
      <c r="R22">
        <v>0</v>
      </c>
      <c r="S22">
        <v>0</v>
      </c>
      <c r="T22">
        <v>0</v>
      </c>
      <c r="U22" t="s">
        <v>8</v>
      </c>
      <c r="V22" t="s">
        <v>8</v>
      </c>
      <c r="W22" s="17">
        <v>1</v>
      </c>
      <c r="X22">
        <v>5</v>
      </c>
      <c r="Y22">
        <v>3</v>
      </c>
      <c r="Z22">
        <v>2</v>
      </c>
      <c r="AA22">
        <v>2</v>
      </c>
      <c r="AB22">
        <f t="shared" si="0"/>
        <v>5</v>
      </c>
      <c r="AC22">
        <v>5</v>
      </c>
      <c r="AE22">
        <v>3</v>
      </c>
      <c r="AF22">
        <v>16</v>
      </c>
      <c r="AG22" t="s">
        <v>94</v>
      </c>
      <c r="AH22">
        <v>1</v>
      </c>
      <c r="AI22">
        <v>8</v>
      </c>
      <c r="AJ22" s="8" t="s">
        <v>96</v>
      </c>
      <c r="AK22">
        <v>10825</v>
      </c>
      <c r="AL22" s="11">
        <v>21675</v>
      </c>
      <c r="AM22">
        <f t="shared" si="1"/>
        <v>32500</v>
      </c>
      <c r="AN22" t="s">
        <v>8</v>
      </c>
      <c r="AO22" s="8" t="s">
        <v>30</v>
      </c>
      <c r="AP22">
        <v>125</v>
      </c>
      <c r="AQ22">
        <v>1169</v>
      </c>
      <c r="AR22" s="17">
        <v>414</v>
      </c>
      <c r="AS22">
        <v>64</v>
      </c>
      <c r="AT22">
        <v>432</v>
      </c>
      <c r="AU22">
        <v>160</v>
      </c>
      <c r="AV22" s="17" t="s">
        <v>45</v>
      </c>
      <c r="AW22">
        <v>24</v>
      </c>
      <c r="AX22">
        <v>368</v>
      </c>
      <c r="AY22">
        <v>120</v>
      </c>
      <c r="AZ22" s="17" t="s">
        <v>45</v>
      </c>
      <c r="BD22" t="s">
        <v>63</v>
      </c>
      <c r="BE22" t="s">
        <v>68</v>
      </c>
      <c r="BF22">
        <v>0</v>
      </c>
      <c r="BG22" t="s">
        <v>8</v>
      </c>
      <c r="BH22" t="s">
        <v>8</v>
      </c>
    </row>
    <row r="23" spans="1:60" hidden="1" outlineLevel="1" x14ac:dyDescent="0.25">
      <c r="A23" t="s">
        <v>56</v>
      </c>
      <c r="D23" t="s">
        <v>67</v>
      </c>
      <c r="E23" t="s">
        <v>400</v>
      </c>
      <c r="F23" t="s">
        <v>406</v>
      </c>
      <c r="G23" t="s">
        <v>409</v>
      </c>
      <c r="H23" s="38" t="s">
        <v>60</v>
      </c>
      <c r="I23" t="s">
        <v>91</v>
      </c>
      <c r="J23" t="s">
        <v>45</v>
      </c>
      <c r="K23" s="4">
        <v>0</v>
      </c>
      <c r="L23">
        <v>0</v>
      </c>
      <c r="M23" t="s">
        <v>8</v>
      </c>
      <c r="N23">
        <v>1</v>
      </c>
      <c r="O23" t="s">
        <v>136</v>
      </c>
      <c r="P23">
        <v>0</v>
      </c>
      <c r="Q23">
        <v>0</v>
      </c>
      <c r="R23">
        <v>0</v>
      </c>
      <c r="S23">
        <v>0</v>
      </c>
      <c r="T23">
        <v>0</v>
      </c>
      <c r="U23" t="s">
        <v>8</v>
      </c>
      <c r="V23" t="s">
        <v>8</v>
      </c>
      <c r="W23" s="17">
        <v>1</v>
      </c>
      <c r="X23">
        <v>5</v>
      </c>
      <c r="Y23">
        <v>3</v>
      </c>
      <c r="Z23">
        <v>2</v>
      </c>
      <c r="AA23">
        <v>2</v>
      </c>
      <c r="AB23">
        <f t="shared" si="0"/>
        <v>5</v>
      </c>
      <c r="AC23">
        <v>5</v>
      </c>
      <c r="AE23">
        <v>3</v>
      </c>
      <c r="AF23">
        <v>16</v>
      </c>
      <c r="AG23" t="s">
        <v>94</v>
      </c>
      <c r="AH23">
        <v>1</v>
      </c>
      <c r="AI23">
        <v>8</v>
      </c>
      <c r="AJ23" s="8" t="s">
        <v>96</v>
      </c>
      <c r="AK23">
        <v>12317</v>
      </c>
      <c r="AL23" s="11">
        <v>20183</v>
      </c>
      <c r="AM23">
        <f t="shared" si="1"/>
        <v>32500</v>
      </c>
      <c r="AN23" t="s">
        <v>8</v>
      </c>
      <c r="AO23" s="8" t="s">
        <v>30</v>
      </c>
      <c r="AP23">
        <v>125</v>
      </c>
      <c r="AQ23">
        <v>1169</v>
      </c>
      <c r="AR23" s="17">
        <v>414</v>
      </c>
      <c r="AS23">
        <v>80</v>
      </c>
      <c r="AT23">
        <v>400</v>
      </c>
      <c r="AU23">
        <v>160</v>
      </c>
      <c r="AV23" s="17" t="s">
        <v>45</v>
      </c>
      <c r="AW23">
        <v>16</v>
      </c>
      <c r="AX23">
        <v>384</v>
      </c>
      <c r="AY23">
        <v>120</v>
      </c>
      <c r="AZ23" s="17" t="s">
        <v>45</v>
      </c>
      <c r="BD23" t="s">
        <v>63</v>
      </c>
      <c r="BE23" t="s">
        <v>68</v>
      </c>
      <c r="BF23">
        <v>0</v>
      </c>
      <c r="BG23" t="s">
        <v>8</v>
      </c>
      <c r="BH23" t="s">
        <v>8</v>
      </c>
    </row>
    <row r="24" spans="1:60" hidden="1" outlineLevel="1" x14ac:dyDescent="0.25">
      <c r="A24" t="s">
        <v>62</v>
      </c>
      <c r="D24" t="s">
        <v>67</v>
      </c>
      <c r="E24" t="s">
        <v>400</v>
      </c>
      <c r="F24" t="s">
        <v>406</v>
      </c>
      <c r="G24" t="s">
        <v>409</v>
      </c>
      <c r="H24" s="38" t="s">
        <v>60</v>
      </c>
      <c r="I24" t="s">
        <v>91</v>
      </c>
      <c r="J24" t="s">
        <v>45</v>
      </c>
      <c r="K24" s="4">
        <v>0</v>
      </c>
      <c r="L24">
        <v>0</v>
      </c>
      <c r="M24" t="s">
        <v>8</v>
      </c>
      <c r="N24">
        <v>1</v>
      </c>
      <c r="O24" t="s">
        <v>136</v>
      </c>
      <c r="P24">
        <v>0</v>
      </c>
      <c r="Q24">
        <v>0</v>
      </c>
      <c r="R24">
        <v>0</v>
      </c>
      <c r="S24">
        <v>0</v>
      </c>
      <c r="T24">
        <v>0</v>
      </c>
      <c r="U24" t="s">
        <v>8</v>
      </c>
      <c r="V24" t="s">
        <v>8</v>
      </c>
      <c r="W24" s="17">
        <v>1</v>
      </c>
      <c r="X24">
        <v>5</v>
      </c>
      <c r="Y24">
        <v>3</v>
      </c>
      <c r="Z24">
        <v>2</v>
      </c>
      <c r="AA24">
        <v>2</v>
      </c>
      <c r="AB24">
        <f t="shared" si="0"/>
        <v>5</v>
      </c>
      <c r="AC24">
        <v>5</v>
      </c>
      <c r="AE24">
        <v>3</v>
      </c>
      <c r="AF24">
        <v>16</v>
      </c>
      <c r="AG24" t="s">
        <v>94</v>
      </c>
      <c r="AH24">
        <v>1</v>
      </c>
      <c r="AI24">
        <v>8</v>
      </c>
      <c r="AJ24" s="8" t="s">
        <v>96</v>
      </c>
      <c r="AK24">
        <v>14443</v>
      </c>
      <c r="AL24" s="11">
        <v>18057</v>
      </c>
      <c r="AM24">
        <f t="shared" si="1"/>
        <v>32500</v>
      </c>
      <c r="AN24" t="s">
        <v>8</v>
      </c>
      <c r="AO24" s="8" t="s">
        <v>30</v>
      </c>
      <c r="AP24">
        <v>125</v>
      </c>
      <c r="AQ24">
        <v>1169</v>
      </c>
      <c r="AR24" s="17">
        <v>414</v>
      </c>
      <c r="AS24">
        <v>96</v>
      </c>
      <c r="AT24">
        <v>400</v>
      </c>
      <c r="AU24">
        <v>160</v>
      </c>
      <c r="AV24" s="17" t="s">
        <v>45</v>
      </c>
      <c r="AW24">
        <v>8</v>
      </c>
      <c r="AX24">
        <v>384</v>
      </c>
      <c r="AY24">
        <v>120</v>
      </c>
      <c r="AZ24" s="17" t="s">
        <v>45</v>
      </c>
      <c r="BD24" t="s">
        <v>63</v>
      </c>
      <c r="BE24" t="s">
        <v>68</v>
      </c>
      <c r="BF24">
        <v>0</v>
      </c>
      <c r="BG24" t="s">
        <v>8</v>
      </c>
      <c r="BH24" t="s">
        <v>8</v>
      </c>
    </row>
    <row r="25" spans="1:60" hidden="1" outlineLevel="1" x14ac:dyDescent="0.25">
      <c r="A25" t="s">
        <v>99</v>
      </c>
      <c r="D25" t="s">
        <v>8</v>
      </c>
      <c r="E25" t="s">
        <v>8</v>
      </c>
      <c r="H25" s="38" t="s">
        <v>8</v>
      </c>
      <c r="I25" t="s">
        <v>101</v>
      </c>
      <c r="J25" t="s">
        <v>102</v>
      </c>
      <c r="K25" s="4" t="s">
        <v>8</v>
      </c>
      <c r="L25" t="s">
        <v>8</v>
      </c>
      <c r="M25" t="s">
        <v>8</v>
      </c>
      <c r="N25" t="s">
        <v>8</v>
      </c>
      <c r="O25" t="s">
        <v>8</v>
      </c>
      <c r="P25" t="s">
        <v>8</v>
      </c>
      <c r="Q25" t="s">
        <v>8</v>
      </c>
      <c r="R25" t="s">
        <v>8</v>
      </c>
      <c r="S25" t="s">
        <v>8</v>
      </c>
      <c r="T25" t="s">
        <v>8</v>
      </c>
      <c r="U25" t="s">
        <v>8</v>
      </c>
      <c r="V25" t="s">
        <v>8</v>
      </c>
      <c r="W25" s="17" t="s">
        <v>8</v>
      </c>
      <c r="X25" t="s">
        <v>8</v>
      </c>
      <c r="Y25" t="s">
        <v>8</v>
      </c>
      <c r="Z25" t="s">
        <v>8</v>
      </c>
      <c r="AA25" t="s">
        <v>8</v>
      </c>
      <c r="AB25" t="s">
        <v>8</v>
      </c>
      <c r="AC25" t="s">
        <v>8</v>
      </c>
      <c r="AE25" t="s">
        <v>8</v>
      </c>
      <c r="AF25" t="s">
        <v>8</v>
      </c>
      <c r="AG25" t="s">
        <v>8</v>
      </c>
      <c r="AH25" t="s">
        <v>8</v>
      </c>
      <c r="AI25" t="s">
        <v>8</v>
      </c>
      <c r="AJ25" s="8" t="s">
        <v>8</v>
      </c>
      <c r="AK25" t="s">
        <v>8</v>
      </c>
      <c r="AL25" t="s">
        <v>8</v>
      </c>
      <c r="AM25" t="s">
        <v>8</v>
      </c>
      <c r="AN25" t="s">
        <v>8</v>
      </c>
      <c r="AO25" s="8" t="s">
        <v>8</v>
      </c>
      <c r="AP25" t="s">
        <v>8</v>
      </c>
      <c r="AQ25" t="s">
        <v>8</v>
      </c>
      <c r="AR25" s="17" t="s">
        <v>8</v>
      </c>
      <c r="AS25" t="s">
        <v>8</v>
      </c>
      <c r="AT25" t="s">
        <v>8</v>
      </c>
      <c r="AU25" t="s">
        <v>8</v>
      </c>
      <c r="AV25" s="17" t="s">
        <v>8</v>
      </c>
      <c r="AW25" t="s">
        <v>8</v>
      </c>
      <c r="AX25" t="s">
        <v>8</v>
      </c>
      <c r="AY25" t="s">
        <v>8</v>
      </c>
      <c r="AZ25" s="17" t="s">
        <v>8</v>
      </c>
      <c r="BA25" t="s">
        <v>8</v>
      </c>
      <c r="BB25" t="s">
        <v>8</v>
      </c>
      <c r="BC25" s="8" t="s">
        <v>8</v>
      </c>
      <c r="BD25" t="s">
        <v>8</v>
      </c>
      <c r="BE25" t="s">
        <v>8</v>
      </c>
      <c r="BF25">
        <v>0</v>
      </c>
      <c r="BG25" t="s">
        <v>8</v>
      </c>
      <c r="BH25" t="s">
        <v>8</v>
      </c>
    </row>
    <row r="26" spans="1:60" s="3" customFormat="1" hidden="1" outlineLevel="1" x14ac:dyDescent="0.25">
      <c r="A26" s="3" t="s">
        <v>99</v>
      </c>
      <c r="D26" s="3" t="s">
        <v>8</v>
      </c>
      <c r="E26" s="3" t="s">
        <v>8</v>
      </c>
      <c r="H26" s="37" t="s">
        <v>8</v>
      </c>
      <c r="I26" s="3" t="s">
        <v>65</v>
      </c>
      <c r="J26" s="3" t="s">
        <v>103</v>
      </c>
      <c r="K26" s="5" t="s">
        <v>8</v>
      </c>
      <c r="L26" s="3" t="s">
        <v>8</v>
      </c>
      <c r="M26" s="3" t="s">
        <v>8</v>
      </c>
      <c r="N26" s="3" t="s">
        <v>8</v>
      </c>
      <c r="O26" s="3" t="s">
        <v>8</v>
      </c>
      <c r="P26" s="3" t="s">
        <v>8</v>
      </c>
      <c r="Q26" s="3" t="s">
        <v>8</v>
      </c>
      <c r="R26" s="3" t="s">
        <v>8</v>
      </c>
      <c r="S26" s="3" t="s">
        <v>8</v>
      </c>
      <c r="T26" s="3" t="s">
        <v>8</v>
      </c>
      <c r="U26" s="3" t="s">
        <v>8</v>
      </c>
      <c r="V26" s="3" t="s">
        <v>8</v>
      </c>
      <c r="W26" s="19" t="s">
        <v>8</v>
      </c>
      <c r="X26" s="3" t="s">
        <v>8</v>
      </c>
      <c r="Y26" s="3" t="s">
        <v>8</v>
      </c>
      <c r="Z26" s="3" t="s">
        <v>8</v>
      </c>
      <c r="AA26" s="3" t="s">
        <v>8</v>
      </c>
      <c r="AB26" s="3" t="s">
        <v>8</v>
      </c>
      <c r="AC26" s="3" t="s">
        <v>8</v>
      </c>
      <c r="AE26" s="3" t="s">
        <v>8</v>
      </c>
      <c r="AF26" s="3" t="s">
        <v>8</v>
      </c>
      <c r="AG26" s="3" t="s">
        <v>8</v>
      </c>
      <c r="AH26" s="3" t="s">
        <v>8</v>
      </c>
      <c r="AI26" s="3" t="s">
        <v>8</v>
      </c>
      <c r="AJ26" s="23" t="s">
        <v>8</v>
      </c>
      <c r="AK26" s="3" t="s">
        <v>8</v>
      </c>
      <c r="AL26" s="3" t="s">
        <v>8</v>
      </c>
      <c r="AM26" s="3" t="s">
        <v>8</v>
      </c>
      <c r="AN26" s="3" t="s">
        <v>8</v>
      </c>
      <c r="AO26" s="23" t="s">
        <v>8</v>
      </c>
      <c r="AP26" s="3" t="s">
        <v>8</v>
      </c>
      <c r="AQ26" s="3" t="s">
        <v>8</v>
      </c>
      <c r="AR26" s="19" t="s">
        <v>8</v>
      </c>
      <c r="AS26" s="3" t="s">
        <v>8</v>
      </c>
      <c r="AT26" s="3" t="s">
        <v>8</v>
      </c>
      <c r="AU26" s="3" t="s">
        <v>8</v>
      </c>
      <c r="AV26" s="19" t="s">
        <v>8</v>
      </c>
      <c r="AW26" s="3" t="s">
        <v>8</v>
      </c>
      <c r="AX26" s="3" t="s">
        <v>8</v>
      </c>
      <c r="AY26" s="3" t="s">
        <v>8</v>
      </c>
      <c r="AZ26" s="19" t="s">
        <v>8</v>
      </c>
      <c r="BA26" s="3" t="s">
        <v>8</v>
      </c>
      <c r="BB26" s="3" t="s">
        <v>8</v>
      </c>
      <c r="BC26" s="23" t="s">
        <v>8</v>
      </c>
      <c r="BD26" s="3" t="s">
        <v>8</v>
      </c>
      <c r="BE26" s="3" t="s">
        <v>8</v>
      </c>
      <c r="BF26" s="3">
        <v>0</v>
      </c>
      <c r="BG26" s="3" t="s">
        <v>8</v>
      </c>
      <c r="BH26" s="3" t="s">
        <v>8</v>
      </c>
    </row>
    <row r="27" spans="1:60" hidden="1" outlineLevel="1" x14ac:dyDescent="0.25">
      <c r="A27" t="s">
        <v>100</v>
      </c>
      <c r="D27" t="s">
        <v>67</v>
      </c>
      <c r="E27" t="s">
        <v>400</v>
      </c>
      <c r="F27" t="s">
        <v>406</v>
      </c>
      <c r="G27" t="s">
        <v>409</v>
      </c>
      <c r="H27" s="38" t="s">
        <v>120</v>
      </c>
      <c r="I27" t="s">
        <v>107</v>
      </c>
      <c r="J27" t="s">
        <v>112</v>
      </c>
      <c r="K27" s="4">
        <v>0</v>
      </c>
      <c r="L27">
        <v>0</v>
      </c>
      <c r="M27" t="s">
        <v>8</v>
      </c>
      <c r="N27">
        <v>1</v>
      </c>
      <c r="O27" t="s">
        <v>133</v>
      </c>
      <c r="P27">
        <v>0</v>
      </c>
      <c r="Q27">
        <v>0</v>
      </c>
      <c r="R27">
        <v>0</v>
      </c>
      <c r="S27">
        <v>0</v>
      </c>
      <c r="T27">
        <v>0</v>
      </c>
      <c r="U27" t="s">
        <v>8</v>
      </c>
      <c r="V27" t="s">
        <v>8</v>
      </c>
      <c r="W27" s="17">
        <v>0</v>
      </c>
      <c r="X27">
        <v>5</v>
      </c>
      <c r="Y27">
        <v>3</v>
      </c>
      <c r="Z27">
        <v>2</v>
      </c>
      <c r="AA27">
        <v>2</v>
      </c>
      <c r="AB27">
        <f t="shared" ref="AB27:AB63" si="2" xml:space="preserve"> Y27 + Z27</f>
        <v>5</v>
      </c>
      <c r="AC27">
        <v>5</v>
      </c>
      <c r="AE27">
        <v>3</v>
      </c>
      <c r="AF27">
        <v>16</v>
      </c>
      <c r="AG27" t="s">
        <v>94</v>
      </c>
      <c r="AH27">
        <v>1</v>
      </c>
      <c r="AI27">
        <v>8</v>
      </c>
      <c r="AJ27" s="8" t="s">
        <v>96</v>
      </c>
      <c r="AK27" s="11">
        <v>80545</v>
      </c>
      <c r="AL27" s="11">
        <v>507</v>
      </c>
      <c r="AM27">
        <f>AK27+AL27</f>
        <v>81052</v>
      </c>
      <c r="AN27">
        <f t="shared" ref="AN27:AN33" si="3" xml:space="preserve"> 1508.06553301511 + 0.00210606006752809 * (AS27*AT27*AU27)</f>
        <v>83027.753778838392</v>
      </c>
      <c r="AO27" s="8" t="s">
        <v>105</v>
      </c>
      <c r="AP27">
        <v>125</v>
      </c>
      <c r="AQ27">
        <v>1169</v>
      </c>
      <c r="AR27" s="17">
        <v>414</v>
      </c>
      <c r="AS27">
        <v>112</v>
      </c>
      <c r="AT27">
        <v>864</v>
      </c>
      <c r="AU27">
        <v>400</v>
      </c>
      <c r="AV27" s="17" t="s">
        <v>45</v>
      </c>
      <c r="AW27">
        <f t="shared" ref="AW27:AW64" si="4" xml:space="preserve"> _xlfn.FLOOR.MATH((AP27 - AS27) / 2)</f>
        <v>6</v>
      </c>
      <c r="AX27">
        <f t="shared" ref="AX27:AX64" si="5" xml:space="preserve"> _xlfn.FLOOR.MATH((AQ27 - AT27) / 2)</f>
        <v>152</v>
      </c>
      <c r="AY27">
        <f t="shared" ref="AY27:AY64" si="6" xml:space="preserve"> _xlfn.FLOOR.MATH((AR27 - AU27) / 2)</f>
        <v>7</v>
      </c>
      <c r="AZ27" s="17" t="s">
        <v>45</v>
      </c>
      <c r="BD27" t="s">
        <v>63</v>
      </c>
      <c r="BE27" t="s">
        <v>160</v>
      </c>
      <c r="BF27">
        <v>0</v>
      </c>
      <c r="BG27" t="s">
        <v>8</v>
      </c>
      <c r="BH27" t="s">
        <v>8</v>
      </c>
    </row>
    <row r="28" spans="1:60" hidden="1" outlineLevel="1" x14ac:dyDescent="0.25">
      <c r="A28" t="s">
        <v>104</v>
      </c>
      <c r="D28" t="s">
        <v>67</v>
      </c>
      <c r="E28" t="s">
        <v>400</v>
      </c>
      <c r="F28" t="s">
        <v>406</v>
      </c>
      <c r="G28" t="s">
        <v>409</v>
      </c>
      <c r="H28" s="38" t="s">
        <v>142</v>
      </c>
      <c r="I28" t="s">
        <v>106</v>
      </c>
      <c r="J28" t="s">
        <v>113</v>
      </c>
      <c r="K28" s="4">
        <v>0</v>
      </c>
      <c r="L28">
        <v>1</v>
      </c>
      <c r="M28" t="s">
        <v>79</v>
      </c>
      <c r="N28">
        <v>0</v>
      </c>
      <c r="O28" t="s">
        <v>8</v>
      </c>
      <c r="P28" t="s">
        <v>8</v>
      </c>
      <c r="Q28" t="s">
        <v>8</v>
      </c>
      <c r="R28" t="s">
        <v>8</v>
      </c>
      <c r="S28" t="s">
        <v>8</v>
      </c>
      <c r="T28" t="s">
        <v>8</v>
      </c>
      <c r="U28" t="s">
        <v>8</v>
      </c>
      <c r="V28" t="s">
        <v>8</v>
      </c>
      <c r="W28" s="17">
        <v>0</v>
      </c>
      <c r="X28">
        <v>5</v>
      </c>
      <c r="Y28">
        <v>3</v>
      </c>
      <c r="Z28">
        <v>2</v>
      </c>
      <c r="AA28">
        <v>2</v>
      </c>
      <c r="AB28">
        <f t="shared" si="2"/>
        <v>5</v>
      </c>
      <c r="AC28">
        <v>5</v>
      </c>
      <c r="AE28">
        <v>3</v>
      </c>
      <c r="AF28">
        <v>16</v>
      </c>
      <c r="AG28" t="s">
        <v>94</v>
      </c>
      <c r="AH28">
        <v>1</v>
      </c>
      <c r="AI28">
        <v>8</v>
      </c>
      <c r="AJ28" s="8" t="s">
        <v>96</v>
      </c>
      <c r="AK28" s="11">
        <v>-1</v>
      </c>
      <c r="AL28" s="11">
        <v>-1</v>
      </c>
      <c r="AM28">
        <v>81052</v>
      </c>
      <c r="AN28">
        <f t="shared" si="3"/>
        <v>81518.129922434266</v>
      </c>
      <c r="AO28" s="8" t="s">
        <v>105</v>
      </c>
      <c r="AP28">
        <v>125</v>
      </c>
      <c r="AQ28">
        <v>1169</v>
      </c>
      <c r="AR28" s="17">
        <v>414</v>
      </c>
      <c r="AS28">
        <v>112</v>
      </c>
      <c r="AT28">
        <v>848</v>
      </c>
      <c r="AU28">
        <v>400</v>
      </c>
      <c r="AV28" s="17" t="s">
        <v>45</v>
      </c>
      <c r="AW28">
        <f t="shared" si="4"/>
        <v>6</v>
      </c>
      <c r="AX28">
        <f t="shared" si="5"/>
        <v>160</v>
      </c>
      <c r="AY28">
        <f t="shared" si="6"/>
        <v>7</v>
      </c>
      <c r="AZ28" s="17" t="s">
        <v>45</v>
      </c>
      <c r="BD28" t="s">
        <v>63</v>
      </c>
      <c r="BE28" t="s">
        <v>160</v>
      </c>
      <c r="BF28">
        <v>1</v>
      </c>
      <c r="BG28" t="s">
        <v>108</v>
      </c>
      <c r="BH28" t="s">
        <v>109</v>
      </c>
    </row>
    <row r="29" spans="1:60" hidden="1" outlineLevel="1" x14ac:dyDescent="0.25">
      <c r="A29" t="s">
        <v>111</v>
      </c>
      <c r="D29" t="s">
        <v>67</v>
      </c>
      <c r="E29" t="s">
        <v>400</v>
      </c>
      <c r="F29" t="s">
        <v>406</v>
      </c>
      <c r="G29" t="s">
        <v>409</v>
      </c>
      <c r="H29" s="38" t="s">
        <v>121</v>
      </c>
      <c r="I29" t="s">
        <v>140</v>
      </c>
      <c r="J29" t="s">
        <v>139</v>
      </c>
      <c r="K29" s="4">
        <v>0</v>
      </c>
      <c r="L29">
        <v>1</v>
      </c>
      <c r="M29" t="s">
        <v>158</v>
      </c>
      <c r="N29">
        <v>0</v>
      </c>
      <c r="O29" t="s">
        <v>8</v>
      </c>
      <c r="P29">
        <v>1</v>
      </c>
      <c r="Q29">
        <v>1</v>
      </c>
      <c r="R29" t="s">
        <v>8</v>
      </c>
      <c r="S29" t="s">
        <v>8</v>
      </c>
      <c r="T29" t="s">
        <v>8</v>
      </c>
      <c r="U29" t="s">
        <v>8</v>
      </c>
      <c r="V29" t="s">
        <v>8</v>
      </c>
      <c r="W29" s="17">
        <v>1</v>
      </c>
      <c r="X29">
        <v>5</v>
      </c>
      <c r="Y29">
        <v>3</v>
      </c>
      <c r="Z29">
        <v>2</v>
      </c>
      <c r="AA29">
        <v>2</v>
      </c>
      <c r="AB29">
        <f t="shared" si="2"/>
        <v>5</v>
      </c>
      <c r="AC29">
        <v>5</v>
      </c>
      <c r="AE29">
        <v>3</v>
      </c>
      <c r="AF29">
        <v>16</v>
      </c>
      <c r="AG29" t="s">
        <v>94</v>
      </c>
      <c r="AH29">
        <v>1</v>
      </c>
      <c r="AI29">
        <v>8</v>
      </c>
      <c r="AJ29" s="8" t="s">
        <v>96</v>
      </c>
      <c r="AK29" s="11">
        <v>78019</v>
      </c>
      <c r="AL29" s="11">
        <v>3033</v>
      </c>
      <c r="AM29">
        <f>AK29+AL29</f>
        <v>81052</v>
      </c>
      <c r="AN29">
        <f t="shared" si="3"/>
        <v>76989.258353221856</v>
      </c>
      <c r="AO29" s="8" t="s">
        <v>105</v>
      </c>
      <c r="AP29">
        <v>125</v>
      </c>
      <c r="AQ29">
        <v>1169</v>
      </c>
      <c r="AR29" s="17">
        <v>414</v>
      </c>
      <c r="AS29">
        <v>112</v>
      </c>
      <c r="AT29">
        <v>800</v>
      </c>
      <c r="AU29">
        <v>400</v>
      </c>
      <c r="AV29" s="17" t="s">
        <v>45</v>
      </c>
      <c r="AW29">
        <f t="shared" si="4"/>
        <v>6</v>
      </c>
      <c r="AX29">
        <f t="shared" si="5"/>
        <v>184</v>
      </c>
      <c r="AY29">
        <f t="shared" si="6"/>
        <v>7</v>
      </c>
      <c r="AZ29" s="17" t="s">
        <v>45</v>
      </c>
      <c r="BD29" t="s">
        <v>162</v>
      </c>
      <c r="BE29" t="s">
        <v>160</v>
      </c>
      <c r="BF29">
        <v>0</v>
      </c>
      <c r="BG29" t="s">
        <v>8</v>
      </c>
      <c r="BH29" t="s">
        <v>8</v>
      </c>
    </row>
    <row r="30" spans="1:60" hidden="1" outlineLevel="1" x14ac:dyDescent="0.25">
      <c r="A30" t="s">
        <v>141</v>
      </c>
      <c r="D30" t="s">
        <v>67</v>
      </c>
      <c r="E30" t="s">
        <v>400</v>
      </c>
      <c r="F30" t="s">
        <v>406</v>
      </c>
      <c r="G30" t="s">
        <v>409</v>
      </c>
      <c r="H30" s="38" t="s">
        <v>150</v>
      </c>
      <c r="I30" t="s">
        <v>146</v>
      </c>
      <c r="J30" t="s">
        <v>151</v>
      </c>
      <c r="K30" s="4">
        <v>0</v>
      </c>
      <c r="L30">
        <v>0</v>
      </c>
      <c r="M30" t="s">
        <v>8</v>
      </c>
      <c r="N30">
        <v>1</v>
      </c>
      <c r="O30" t="s">
        <v>137</v>
      </c>
      <c r="P30">
        <v>0</v>
      </c>
      <c r="Q30">
        <v>0</v>
      </c>
      <c r="R30">
        <v>0</v>
      </c>
      <c r="S30">
        <v>0</v>
      </c>
      <c r="T30">
        <v>0</v>
      </c>
      <c r="U30" t="s">
        <v>8</v>
      </c>
      <c r="V30" t="s">
        <v>8</v>
      </c>
      <c r="W30" s="17">
        <v>1</v>
      </c>
      <c r="X30">
        <v>5</v>
      </c>
      <c r="Y30">
        <v>3</v>
      </c>
      <c r="Z30">
        <v>2</v>
      </c>
      <c r="AA30">
        <v>2</v>
      </c>
      <c r="AB30">
        <f t="shared" si="2"/>
        <v>5</v>
      </c>
      <c r="AC30">
        <v>5</v>
      </c>
      <c r="AE30">
        <v>3</v>
      </c>
      <c r="AF30">
        <v>16</v>
      </c>
      <c r="AG30" t="s">
        <v>94</v>
      </c>
      <c r="AH30">
        <v>1</v>
      </c>
      <c r="AI30">
        <v>8</v>
      </c>
      <c r="AJ30" s="8" t="s">
        <v>96</v>
      </c>
      <c r="AK30" s="11">
        <v>78019</v>
      </c>
      <c r="AL30" s="11">
        <v>3033</v>
      </c>
      <c r="AM30">
        <f>AK30+AL30</f>
        <v>81052</v>
      </c>
      <c r="AN30">
        <f t="shared" si="3"/>
        <v>76989.258353221856</v>
      </c>
      <c r="AO30" s="8" t="s">
        <v>105</v>
      </c>
      <c r="AP30">
        <v>125</v>
      </c>
      <c r="AQ30">
        <v>1169</v>
      </c>
      <c r="AR30" s="17">
        <v>414</v>
      </c>
      <c r="AS30">
        <v>112</v>
      </c>
      <c r="AT30">
        <v>800</v>
      </c>
      <c r="AU30">
        <v>400</v>
      </c>
      <c r="AV30" s="17" t="s">
        <v>45</v>
      </c>
      <c r="AW30">
        <f t="shared" si="4"/>
        <v>6</v>
      </c>
      <c r="AX30">
        <f t="shared" si="5"/>
        <v>184</v>
      </c>
      <c r="AY30">
        <f t="shared" si="6"/>
        <v>7</v>
      </c>
      <c r="AZ30" s="17" t="s">
        <v>45</v>
      </c>
      <c r="BD30" t="s">
        <v>162</v>
      </c>
      <c r="BE30" t="s">
        <v>160</v>
      </c>
      <c r="BF30">
        <v>0</v>
      </c>
      <c r="BG30" t="s">
        <v>8</v>
      </c>
      <c r="BH30" t="s">
        <v>8</v>
      </c>
    </row>
    <row r="31" spans="1:60" hidden="1" outlineLevel="1" x14ac:dyDescent="0.25">
      <c r="A31" t="s">
        <v>145</v>
      </c>
      <c r="D31" t="s">
        <v>67</v>
      </c>
      <c r="E31" t="s">
        <v>400</v>
      </c>
      <c r="F31" t="s">
        <v>406</v>
      </c>
      <c r="G31" t="s">
        <v>409</v>
      </c>
      <c r="H31" s="38" t="s">
        <v>143</v>
      </c>
      <c r="I31" t="s">
        <v>144</v>
      </c>
      <c r="J31" t="s">
        <v>155</v>
      </c>
      <c r="K31" s="4">
        <v>0</v>
      </c>
      <c r="L31">
        <v>1</v>
      </c>
      <c r="M31" t="s">
        <v>158</v>
      </c>
      <c r="N31">
        <v>0</v>
      </c>
      <c r="O31" t="s">
        <v>8</v>
      </c>
      <c r="P31">
        <v>1</v>
      </c>
      <c r="Q31">
        <v>1</v>
      </c>
      <c r="R31">
        <v>1</v>
      </c>
      <c r="S31">
        <v>0</v>
      </c>
      <c r="T31">
        <v>0</v>
      </c>
      <c r="U31" t="s">
        <v>8</v>
      </c>
      <c r="V31" t="s">
        <v>8</v>
      </c>
      <c r="W31" s="17">
        <v>1</v>
      </c>
      <c r="X31">
        <v>5</v>
      </c>
      <c r="Y31">
        <v>3</v>
      </c>
      <c r="Z31">
        <v>2</v>
      </c>
      <c r="AA31">
        <v>2</v>
      </c>
      <c r="AB31">
        <f t="shared" si="2"/>
        <v>5</v>
      </c>
      <c r="AC31">
        <v>5</v>
      </c>
      <c r="AE31">
        <v>3</v>
      </c>
      <c r="AF31">
        <v>16</v>
      </c>
      <c r="AG31" t="s">
        <v>94</v>
      </c>
      <c r="AH31">
        <v>1</v>
      </c>
      <c r="AI31">
        <v>8</v>
      </c>
      <c r="AJ31" s="8" t="s">
        <v>96</v>
      </c>
      <c r="AK31" s="11">
        <v>78019</v>
      </c>
      <c r="AL31" s="11">
        <v>3033</v>
      </c>
      <c r="AM31">
        <f>AK31+AL31</f>
        <v>81052</v>
      </c>
      <c r="AN31">
        <f t="shared" si="3"/>
        <v>76989.258353221856</v>
      </c>
      <c r="AO31" s="8" t="s">
        <v>105</v>
      </c>
      <c r="AP31">
        <v>125</v>
      </c>
      <c r="AQ31">
        <v>1169</v>
      </c>
      <c r="AR31" s="17">
        <v>414</v>
      </c>
      <c r="AS31">
        <v>112</v>
      </c>
      <c r="AT31">
        <v>800</v>
      </c>
      <c r="AU31">
        <v>400</v>
      </c>
      <c r="AV31" s="17" t="s">
        <v>45</v>
      </c>
      <c r="AW31">
        <f t="shared" si="4"/>
        <v>6</v>
      </c>
      <c r="AX31">
        <f t="shared" si="5"/>
        <v>184</v>
      </c>
      <c r="AY31">
        <f t="shared" si="6"/>
        <v>7</v>
      </c>
      <c r="AZ31" s="17" t="s">
        <v>45</v>
      </c>
      <c r="BD31" t="s">
        <v>162</v>
      </c>
      <c r="BE31" t="s">
        <v>160</v>
      </c>
      <c r="BF31">
        <v>0</v>
      </c>
      <c r="BG31" t="s">
        <v>8</v>
      </c>
      <c r="BH31" t="s">
        <v>8</v>
      </c>
    </row>
    <row r="32" spans="1:60" hidden="1" outlineLevel="1" x14ac:dyDescent="0.25">
      <c r="A32" t="s">
        <v>152</v>
      </c>
      <c r="D32" t="s">
        <v>67</v>
      </c>
      <c r="E32" t="s">
        <v>400</v>
      </c>
      <c r="F32" t="s">
        <v>406</v>
      </c>
      <c r="G32" t="s">
        <v>409</v>
      </c>
      <c r="H32" s="38" t="s">
        <v>153</v>
      </c>
      <c r="I32" t="s">
        <v>154</v>
      </c>
      <c r="J32" t="s">
        <v>156</v>
      </c>
      <c r="K32" s="4">
        <v>0</v>
      </c>
      <c r="L32">
        <v>0</v>
      </c>
      <c r="M32" t="s">
        <v>8</v>
      </c>
      <c r="N32">
        <v>1</v>
      </c>
      <c r="O32" t="s">
        <v>159</v>
      </c>
      <c r="P32">
        <v>1</v>
      </c>
      <c r="Q32">
        <v>1</v>
      </c>
      <c r="R32">
        <v>1</v>
      </c>
      <c r="S32">
        <v>1</v>
      </c>
      <c r="T32">
        <v>0</v>
      </c>
      <c r="U32" t="s">
        <v>8</v>
      </c>
      <c r="V32" t="s">
        <v>8</v>
      </c>
      <c r="W32" s="17">
        <v>0</v>
      </c>
      <c r="X32">
        <v>5</v>
      </c>
      <c r="Y32">
        <v>3</v>
      </c>
      <c r="Z32">
        <v>2</v>
      </c>
      <c r="AA32">
        <v>2</v>
      </c>
      <c r="AB32">
        <f t="shared" si="2"/>
        <v>5</v>
      </c>
      <c r="AC32">
        <v>5</v>
      </c>
      <c r="AE32">
        <v>3</v>
      </c>
      <c r="AF32">
        <v>16</v>
      </c>
      <c r="AG32" t="s">
        <v>94</v>
      </c>
      <c r="AH32">
        <v>1</v>
      </c>
      <c r="AI32">
        <v>8</v>
      </c>
      <c r="AJ32" s="8" t="s">
        <v>96</v>
      </c>
      <c r="AK32" s="11" t="s">
        <v>8</v>
      </c>
      <c r="AL32" s="11" t="s">
        <v>8</v>
      </c>
      <c r="AM32">
        <v>81052</v>
      </c>
      <c r="AN32">
        <f t="shared" si="3"/>
        <v>76989.258353221856</v>
      </c>
      <c r="AO32" s="8" t="s">
        <v>105</v>
      </c>
      <c r="AP32">
        <v>125</v>
      </c>
      <c r="AQ32">
        <v>1169</v>
      </c>
      <c r="AR32" s="17">
        <v>414</v>
      </c>
      <c r="AS32">
        <v>112</v>
      </c>
      <c r="AT32">
        <v>800</v>
      </c>
      <c r="AU32">
        <v>400</v>
      </c>
      <c r="AV32" s="17" t="s">
        <v>45</v>
      </c>
      <c r="AW32">
        <f t="shared" si="4"/>
        <v>6</v>
      </c>
      <c r="AX32">
        <f t="shared" si="5"/>
        <v>184</v>
      </c>
      <c r="AY32">
        <f t="shared" si="6"/>
        <v>7</v>
      </c>
      <c r="AZ32" s="17" t="s">
        <v>45</v>
      </c>
      <c r="BD32" t="s">
        <v>162</v>
      </c>
      <c r="BE32" t="s">
        <v>160</v>
      </c>
      <c r="BF32">
        <v>0</v>
      </c>
      <c r="BG32" t="s">
        <v>8</v>
      </c>
      <c r="BH32" t="s">
        <v>8</v>
      </c>
    </row>
    <row r="33" spans="1:60" hidden="1" outlineLevel="1" x14ac:dyDescent="0.25">
      <c r="A33" t="s">
        <v>165</v>
      </c>
      <c r="D33" t="s">
        <v>161</v>
      </c>
      <c r="E33" t="s">
        <v>400</v>
      </c>
      <c r="F33" t="s">
        <v>406</v>
      </c>
      <c r="G33" t="s">
        <v>409</v>
      </c>
      <c r="H33" s="38" t="s">
        <v>167</v>
      </c>
      <c r="I33" t="s">
        <v>168</v>
      </c>
      <c r="J33" t="s">
        <v>169</v>
      </c>
      <c r="K33" s="4">
        <v>0</v>
      </c>
      <c r="L33">
        <v>1</v>
      </c>
      <c r="M33" t="s">
        <v>254</v>
      </c>
      <c r="N33">
        <v>0</v>
      </c>
      <c r="O33" t="s">
        <v>8</v>
      </c>
      <c r="P33" t="s">
        <v>8</v>
      </c>
      <c r="Q33" t="s">
        <v>8</v>
      </c>
      <c r="R33" t="s">
        <v>8</v>
      </c>
      <c r="S33" t="s">
        <v>8</v>
      </c>
      <c r="T33" t="s">
        <v>8</v>
      </c>
      <c r="U33" t="s">
        <v>8</v>
      </c>
      <c r="V33" t="s">
        <v>8</v>
      </c>
      <c r="W33" s="17">
        <v>0</v>
      </c>
      <c r="X33">
        <v>6</v>
      </c>
      <c r="Y33">
        <v>5</v>
      </c>
      <c r="Z33">
        <v>1</v>
      </c>
      <c r="AA33">
        <v>1</v>
      </c>
      <c r="AB33">
        <f t="shared" si="2"/>
        <v>6</v>
      </c>
      <c r="AC33">
        <v>6</v>
      </c>
      <c r="AE33">
        <v>3</v>
      </c>
      <c r="AF33">
        <v>16</v>
      </c>
      <c r="AG33" t="s">
        <v>94</v>
      </c>
      <c r="AH33">
        <v>1</v>
      </c>
      <c r="AI33">
        <v>8</v>
      </c>
      <c r="AJ33" s="8" t="s">
        <v>96</v>
      </c>
      <c r="AK33" t="s">
        <v>8</v>
      </c>
      <c r="AL33" s="11" t="s">
        <v>8</v>
      </c>
      <c r="AM33">
        <v>81052</v>
      </c>
      <c r="AN33">
        <f t="shared" si="3"/>
        <v>76989.258353221856</v>
      </c>
      <c r="AO33" s="8" t="s">
        <v>105</v>
      </c>
      <c r="AP33">
        <v>125</v>
      </c>
      <c r="AQ33">
        <v>1169</v>
      </c>
      <c r="AR33" s="17">
        <v>414</v>
      </c>
      <c r="AS33">
        <v>112</v>
      </c>
      <c r="AT33">
        <v>800</v>
      </c>
      <c r="AU33">
        <v>400</v>
      </c>
      <c r="AV33" s="17" t="s">
        <v>45</v>
      </c>
      <c r="AW33">
        <f t="shared" si="4"/>
        <v>6</v>
      </c>
      <c r="AX33">
        <f t="shared" si="5"/>
        <v>184</v>
      </c>
      <c r="AY33">
        <f t="shared" si="6"/>
        <v>7</v>
      </c>
      <c r="AZ33" s="17" t="s">
        <v>45</v>
      </c>
      <c r="BD33" t="s">
        <v>162</v>
      </c>
      <c r="BE33" t="s">
        <v>160</v>
      </c>
      <c r="BF33">
        <v>1</v>
      </c>
      <c r="BG33" t="s">
        <v>170</v>
      </c>
      <c r="BH33" t="s">
        <v>8</v>
      </c>
    </row>
    <row r="34" spans="1:60" hidden="1" outlineLevel="1" x14ac:dyDescent="0.25">
      <c r="A34" t="s">
        <v>166</v>
      </c>
      <c r="D34" t="s">
        <v>161</v>
      </c>
      <c r="E34" t="s">
        <v>400</v>
      </c>
      <c r="F34" t="s">
        <v>406</v>
      </c>
      <c r="G34" t="s">
        <v>409</v>
      </c>
      <c r="H34" s="38" t="s">
        <v>163</v>
      </c>
      <c r="I34" t="s">
        <v>164</v>
      </c>
      <c r="J34" t="s">
        <v>174</v>
      </c>
      <c r="K34" s="4">
        <v>0</v>
      </c>
      <c r="L34">
        <v>0</v>
      </c>
      <c r="M34" t="s">
        <v>8</v>
      </c>
      <c r="N34">
        <v>1</v>
      </c>
      <c r="O34" t="s">
        <v>172</v>
      </c>
      <c r="P34" t="s">
        <v>8</v>
      </c>
      <c r="Q34" t="s">
        <v>8</v>
      </c>
      <c r="R34" t="s">
        <v>8</v>
      </c>
      <c r="S34" t="s">
        <v>8</v>
      </c>
      <c r="T34" t="s">
        <v>8</v>
      </c>
      <c r="U34" t="s">
        <v>8</v>
      </c>
      <c r="V34" t="s">
        <v>8</v>
      </c>
      <c r="W34" s="17">
        <v>0</v>
      </c>
      <c r="X34">
        <v>6</v>
      </c>
      <c r="Y34">
        <v>5</v>
      </c>
      <c r="Z34">
        <v>1</v>
      </c>
      <c r="AA34">
        <v>1</v>
      </c>
      <c r="AB34">
        <f t="shared" si="2"/>
        <v>6</v>
      </c>
      <c r="AC34" t="s">
        <v>8</v>
      </c>
      <c r="AE34">
        <v>3</v>
      </c>
      <c r="AF34">
        <v>16</v>
      </c>
      <c r="AG34" t="s">
        <v>94</v>
      </c>
      <c r="AH34">
        <v>1</v>
      </c>
      <c r="AI34">
        <v>8</v>
      </c>
      <c r="AJ34" s="8" t="s">
        <v>96</v>
      </c>
      <c r="AK34" t="s">
        <v>8</v>
      </c>
      <c r="AL34" t="s">
        <v>8</v>
      </c>
      <c r="AM34">
        <v>81052</v>
      </c>
      <c r="AN34">
        <f t="shared" ref="AN34:AN45" si="7" xml:space="preserve"> 1508.06553301511 + 0.00210606006752809 * (AS34*AT34*AU34) / 5 * AB34</f>
        <v>74549.706201272784</v>
      </c>
      <c r="AO34" s="8" t="s">
        <v>105</v>
      </c>
      <c r="AP34">
        <v>125</v>
      </c>
      <c r="AQ34">
        <v>1169</v>
      </c>
      <c r="AR34" s="17">
        <v>414</v>
      </c>
      <c r="AS34">
        <v>96</v>
      </c>
      <c r="AT34">
        <v>784</v>
      </c>
      <c r="AU34">
        <v>384</v>
      </c>
      <c r="AV34" s="17" t="s">
        <v>45</v>
      </c>
      <c r="AW34">
        <f t="shared" si="4"/>
        <v>14</v>
      </c>
      <c r="AX34">
        <f t="shared" si="5"/>
        <v>192</v>
      </c>
      <c r="AY34">
        <f t="shared" si="6"/>
        <v>15</v>
      </c>
      <c r="AZ34" s="17" t="s">
        <v>45</v>
      </c>
      <c r="BD34" t="s">
        <v>162</v>
      </c>
      <c r="BE34" t="s">
        <v>160</v>
      </c>
      <c r="BF34">
        <v>1</v>
      </c>
      <c r="BG34" t="s">
        <v>173</v>
      </c>
      <c r="BH34" t="s">
        <v>8</v>
      </c>
    </row>
    <row r="35" spans="1:60" hidden="1" outlineLevel="1" x14ac:dyDescent="0.25">
      <c r="A35" t="s">
        <v>175</v>
      </c>
      <c r="D35" t="s">
        <v>161</v>
      </c>
      <c r="E35" t="s">
        <v>400</v>
      </c>
      <c r="F35" t="s">
        <v>406</v>
      </c>
      <c r="G35" t="s">
        <v>409</v>
      </c>
      <c r="H35" s="38" t="s">
        <v>176</v>
      </c>
      <c r="I35" t="s">
        <v>164</v>
      </c>
      <c r="J35" t="s">
        <v>177</v>
      </c>
      <c r="K35" s="4">
        <v>0</v>
      </c>
      <c r="L35">
        <v>1</v>
      </c>
      <c r="M35" t="s">
        <v>179</v>
      </c>
      <c r="N35">
        <v>0</v>
      </c>
      <c r="O35" t="s">
        <v>8</v>
      </c>
      <c r="P35" t="s">
        <v>8</v>
      </c>
      <c r="Q35" t="s">
        <v>8</v>
      </c>
      <c r="R35" t="s">
        <v>8</v>
      </c>
      <c r="S35" t="s">
        <v>8</v>
      </c>
      <c r="T35" t="s">
        <v>8</v>
      </c>
      <c r="U35" t="s">
        <v>8</v>
      </c>
      <c r="V35" t="s">
        <v>8</v>
      </c>
      <c r="W35" s="17">
        <v>0</v>
      </c>
      <c r="X35">
        <v>6</v>
      </c>
      <c r="Y35">
        <v>5</v>
      </c>
      <c r="Z35">
        <v>1</v>
      </c>
      <c r="AA35">
        <v>1</v>
      </c>
      <c r="AB35">
        <f t="shared" si="2"/>
        <v>6</v>
      </c>
      <c r="AC35">
        <v>6</v>
      </c>
      <c r="AE35">
        <v>3</v>
      </c>
      <c r="AF35">
        <v>16</v>
      </c>
      <c r="AG35" t="s">
        <v>94</v>
      </c>
      <c r="AH35">
        <v>1</v>
      </c>
      <c r="AI35">
        <v>8</v>
      </c>
      <c r="AJ35" s="8" t="s">
        <v>96</v>
      </c>
      <c r="AK35" t="s">
        <v>8</v>
      </c>
      <c r="AL35" t="s">
        <v>8</v>
      </c>
      <c r="AM35">
        <v>81052</v>
      </c>
      <c r="AN35">
        <f t="shared" si="7"/>
        <v>76071.407048528155</v>
      </c>
      <c r="AO35" s="8" t="s">
        <v>105</v>
      </c>
      <c r="AP35">
        <v>125</v>
      </c>
      <c r="AQ35">
        <v>1169</v>
      </c>
      <c r="AR35" s="17">
        <v>414</v>
      </c>
      <c r="AS35">
        <v>98</v>
      </c>
      <c r="AT35">
        <v>784</v>
      </c>
      <c r="AU35">
        <v>384</v>
      </c>
      <c r="AV35" s="17" t="s">
        <v>45</v>
      </c>
      <c r="AW35">
        <f t="shared" si="4"/>
        <v>13</v>
      </c>
      <c r="AX35">
        <f t="shared" si="5"/>
        <v>192</v>
      </c>
      <c r="AY35">
        <f t="shared" si="6"/>
        <v>15</v>
      </c>
      <c r="AZ35" s="17" t="s">
        <v>45</v>
      </c>
      <c r="BD35" t="s">
        <v>162</v>
      </c>
      <c r="BE35" t="s">
        <v>160</v>
      </c>
      <c r="BF35">
        <v>1</v>
      </c>
      <c r="BG35" t="s">
        <v>181</v>
      </c>
      <c r="BH35" t="s">
        <v>8</v>
      </c>
    </row>
    <row r="36" spans="1:60" hidden="1" outlineLevel="1" x14ac:dyDescent="0.25">
      <c r="A36" t="s">
        <v>180</v>
      </c>
      <c r="D36" t="s">
        <v>161</v>
      </c>
      <c r="E36" t="s">
        <v>400</v>
      </c>
      <c r="F36" t="s">
        <v>406</v>
      </c>
      <c r="G36" t="s">
        <v>409</v>
      </c>
      <c r="H36" s="38" t="s">
        <v>178</v>
      </c>
      <c r="I36" t="s">
        <v>164</v>
      </c>
      <c r="J36" t="s">
        <v>182</v>
      </c>
      <c r="K36" s="4">
        <v>0</v>
      </c>
      <c r="L36">
        <v>1</v>
      </c>
      <c r="M36" t="s">
        <v>185</v>
      </c>
      <c r="N36">
        <v>0</v>
      </c>
      <c r="O36" t="s">
        <v>8</v>
      </c>
      <c r="P36" t="s">
        <v>8</v>
      </c>
      <c r="Q36" t="s">
        <v>8</v>
      </c>
      <c r="R36" t="s">
        <v>8</v>
      </c>
      <c r="S36" t="s">
        <v>8</v>
      </c>
      <c r="T36" t="s">
        <v>8</v>
      </c>
      <c r="U36" t="s">
        <v>8</v>
      </c>
      <c r="V36" t="s">
        <v>8</v>
      </c>
      <c r="W36" s="17">
        <v>0</v>
      </c>
      <c r="X36">
        <v>6</v>
      </c>
      <c r="Y36">
        <v>5</v>
      </c>
      <c r="Z36">
        <v>1</v>
      </c>
      <c r="AA36">
        <v>1</v>
      </c>
      <c r="AB36">
        <f t="shared" si="2"/>
        <v>6</v>
      </c>
      <c r="AC36">
        <v>6</v>
      </c>
      <c r="AE36">
        <v>3</v>
      </c>
      <c r="AF36">
        <v>16</v>
      </c>
      <c r="AG36" t="s">
        <v>94</v>
      </c>
      <c r="AH36">
        <v>1</v>
      </c>
      <c r="AI36">
        <v>8</v>
      </c>
      <c r="AJ36" s="8" t="s">
        <v>96</v>
      </c>
      <c r="AK36" t="s">
        <v>8</v>
      </c>
      <c r="AL36" t="s">
        <v>8</v>
      </c>
      <c r="AM36">
        <v>81052</v>
      </c>
      <c r="AN36">
        <f t="shared" si="7"/>
        <v>76071.407048528155</v>
      </c>
      <c r="AO36" s="8" t="s">
        <v>105</v>
      </c>
      <c r="AP36">
        <v>125</v>
      </c>
      <c r="AQ36">
        <v>1169</v>
      </c>
      <c r="AR36" s="17">
        <v>414</v>
      </c>
      <c r="AS36">
        <v>98</v>
      </c>
      <c r="AT36">
        <v>784</v>
      </c>
      <c r="AU36">
        <v>384</v>
      </c>
      <c r="AV36" s="17" t="s">
        <v>45</v>
      </c>
      <c r="AW36">
        <f t="shared" si="4"/>
        <v>13</v>
      </c>
      <c r="AX36">
        <f t="shared" si="5"/>
        <v>192</v>
      </c>
      <c r="AY36">
        <f t="shared" si="6"/>
        <v>15</v>
      </c>
      <c r="AZ36" s="17" t="s">
        <v>45</v>
      </c>
      <c r="BD36" t="s">
        <v>162</v>
      </c>
      <c r="BE36" t="s">
        <v>160</v>
      </c>
      <c r="BF36">
        <v>1</v>
      </c>
      <c r="BG36" t="s">
        <v>186</v>
      </c>
      <c r="BH36" t="s">
        <v>23</v>
      </c>
    </row>
    <row r="37" spans="1:60" hidden="1" outlineLevel="1" x14ac:dyDescent="0.25">
      <c r="A37" t="s">
        <v>183</v>
      </c>
      <c r="D37" t="s">
        <v>161</v>
      </c>
      <c r="E37" t="s">
        <v>400</v>
      </c>
      <c r="F37" t="s">
        <v>406</v>
      </c>
      <c r="G37" t="s">
        <v>409</v>
      </c>
      <c r="H37" s="38" t="s">
        <v>184</v>
      </c>
      <c r="I37" t="s">
        <v>164</v>
      </c>
      <c r="J37" t="s">
        <v>187</v>
      </c>
      <c r="K37" s="4">
        <v>0</v>
      </c>
      <c r="L37">
        <v>1</v>
      </c>
      <c r="M37" t="s">
        <v>254</v>
      </c>
      <c r="N37">
        <v>0</v>
      </c>
      <c r="O37" t="s">
        <v>8</v>
      </c>
      <c r="P37" t="s">
        <v>8</v>
      </c>
      <c r="Q37" t="s">
        <v>8</v>
      </c>
      <c r="R37" t="s">
        <v>8</v>
      </c>
      <c r="S37" t="s">
        <v>8</v>
      </c>
      <c r="T37" t="s">
        <v>8</v>
      </c>
      <c r="U37" t="s">
        <v>8</v>
      </c>
      <c r="V37" t="s">
        <v>8</v>
      </c>
      <c r="W37" s="17">
        <v>0</v>
      </c>
      <c r="X37">
        <v>6</v>
      </c>
      <c r="Y37">
        <v>5</v>
      </c>
      <c r="Z37">
        <v>1</v>
      </c>
      <c r="AA37">
        <v>1</v>
      </c>
      <c r="AB37">
        <f t="shared" si="2"/>
        <v>6</v>
      </c>
      <c r="AC37">
        <v>6</v>
      </c>
      <c r="AE37">
        <v>3</v>
      </c>
      <c r="AF37">
        <v>16</v>
      </c>
      <c r="AG37" t="s">
        <v>94</v>
      </c>
      <c r="AH37">
        <v>1</v>
      </c>
      <c r="AI37">
        <v>8</v>
      </c>
      <c r="AJ37" s="8" t="s">
        <v>96</v>
      </c>
      <c r="AK37" t="s">
        <v>8</v>
      </c>
      <c r="AL37" t="s">
        <v>8</v>
      </c>
      <c r="AM37">
        <v>81052</v>
      </c>
      <c r="AN37">
        <f t="shared" si="7"/>
        <v>74549.706201272784</v>
      </c>
      <c r="AO37" s="8" t="s">
        <v>105</v>
      </c>
      <c r="AP37">
        <v>125</v>
      </c>
      <c r="AQ37">
        <v>1169</v>
      </c>
      <c r="AR37" s="17">
        <v>414</v>
      </c>
      <c r="AS37">
        <v>96</v>
      </c>
      <c r="AT37">
        <v>784</v>
      </c>
      <c r="AU37">
        <v>384</v>
      </c>
      <c r="AV37" s="17" t="s">
        <v>45</v>
      </c>
      <c r="AW37">
        <f t="shared" si="4"/>
        <v>14</v>
      </c>
      <c r="AX37">
        <f t="shared" si="5"/>
        <v>192</v>
      </c>
      <c r="AY37">
        <f t="shared" si="6"/>
        <v>15</v>
      </c>
      <c r="AZ37" s="17" t="s">
        <v>45</v>
      </c>
      <c r="BD37" t="s">
        <v>162</v>
      </c>
      <c r="BE37" t="s">
        <v>160</v>
      </c>
      <c r="BF37">
        <v>1</v>
      </c>
      <c r="BG37" t="s">
        <v>190</v>
      </c>
      <c r="BH37" t="s">
        <v>8</v>
      </c>
    </row>
    <row r="38" spans="1:60" hidden="1" outlineLevel="1" x14ac:dyDescent="0.25">
      <c r="A38" t="s">
        <v>188</v>
      </c>
      <c r="D38" t="s">
        <v>161</v>
      </c>
      <c r="E38" t="s">
        <v>400</v>
      </c>
      <c r="F38" t="s">
        <v>406</v>
      </c>
      <c r="G38" t="s">
        <v>409</v>
      </c>
      <c r="H38" s="38" t="s">
        <v>189</v>
      </c>
      <c r="I38" t="s">
        <v>164</v>
      </c>
      <c r="J38" t="s">
        <v>193</v>
      </c>
      <c r="K38" s="4">
        <v>0</v>
      </c>
      <c r="L38">
        <v>0</v>
      </c>
      <c r="M38" t="s">
        <v>8</v>
      </c>
      <c r="N38">
        <v>1</v>
      </c>
      <c r="O38" t="s">
        <v>194</v>
      </c>
      <c r="P38" t="s">
        <v>8</v>
      </c>
      <c r="Q38" t="s">
        <v>8</v>
      </c>
      <c r="R38" t="s">
        <v>8</v>
      </c>
      <c r="S38" t="s">
        <v>8</v>
      </c>
      <c r="T38" t="s">
        <v>8</v>
      </c>
      <c r="U38" t="s">
        <v>8</v>
      </c>
      <c r="V38" t="s">
        <v>8</v>
      </c>
      <c r="W38" s="17">
        <v>0</v>
      </c>
      <c r="X38">
        <v>6</v>
      </c>
      <c r="Y38">
        <v>5</v>
      </c>
      <c r="Z38">
        <v>1</v>
      </c>
      <c r="AA38">
        <v>1</v>
      </c>
      <c r="AB38">
        <f t="shared" si="2"/>
        <v>6</v>
      </c>
      <c r="AC38">
        <v>6</v>
      </c>
      <c r="AE38">
        <v>3</v>
      </c>
      <c r="AF38">
        <v>16</v>
      </c>
      <c r="AG38" t="s">
        <v>94</v>
      </c>
      <c r="AH38">
        <v>1</v>
      </c>
      <c r="AI38">
        <v>8</v>
      </c>
      <c r="AJ38" s="8" t="s">
        <v>96</v>
      </c>
      <c r="AK38" t="s">
        <v>8</v>
      </c>
      <c r="AL38" t="s">
        <v>8</v>
      </c>
      <c r="AM38">
        <v>81052</v>
      </c>
      <c r="AN38">
        <f t="shared" si="7"/>
        <v>74549.706201272784</v>
      </c>
      <c r="AO38" s="8" t="s">
        <v>105</v>
      </c>
      <c r="AP38">
        <v>125</v>
      </c>
      <c r="AQ38">
        <v>1169</v>
      </c>
      <c r="AR38" s="17">
        <v>414</v>
      </c>
      <c r="AS38">
        <v>96</v>
      </c>
      <c r="AT38">
        <v>784</v>
      </c>
      <c r="AU38">
        <v>384</v>
      </c>
      <c r="AV38" s="17" t="s">
        <v>45</v>
      </c>
      <c r="AW38">
        <f t="shared" si="4"/>
        <v>14</v>
      </c>
      <c r="AX38">
        <f t="shared" si="5"/>
        <v>192</v>
      </c>
      <c r="AY38">
        <f t="shared" si="6"/>
        <v>15</v>
      </c>
      <c r="AZ38" s="17" t="s">
        <v>45</v>
      </c>
      <c r="BD38" t="s">
        <v>162</v>
      </c>
      <c r="BE38" t="s">
        <v>160</v>
      </c>
      <c r="BF38">
        <v>0</v>
      </c>
      <c r="BG38" t="s">
        <v>8</v>
      </c>
      <c r="BH38" t="s">
        <v>8</v>
      </c>
    </row>
    <row r="39" spans="1:60" hidden="1" outlineLevel="1" x14ac:dyDescent="0.25">
      <c r="A39" t="s">
        <v>191</v>
      </c>
      <c r="D39" t="s">
        <v>161</v>
      </c>
      <c r="E39" t="s">
        <v>400</v>
      </c>
      <c r="F39" t="s">
        <v>406</v>
      </c>
      <c r="G39" t="s">
        <v>409</v>
      </c>
      <c r="H39" s="38" t="s">
        <v>192</v>
      </c>
      <c r="I39" t="s">
        <v>164</v>
      </c>
      <c r="J39" t="s">
        <v>193</v>
      </c>
      <c r="K39" s="4">
        <v>0</v>
      </c>
      <c r="L39">
        <v>0</v>
      </c>
      <c r="M39" t="s">
        <v>8</v>
      </c>
      <c r="N39">
        <v>1</v>
      </c>
      <c r="O39" t="s">
        <v>194</v>
      </c>
      <c r="P39" t="s">
        <v>8</v>
      </c>
      <c r="Q39" t="s">
        <v>8</v>
      </c>
      <c r="R39" t="s">
        <v>8</v>
      </c>
      <c r="S39" t="s">
        <v>8</v>
      </c>
      <c r="T39" t="s">
        <v>8</v>
      </c>
      <c r="U39" t="s">
        <v>8</v>
      </c>
      <c r="V39" t="s">
        <v>8</v>
      </c>
      <c r="W39" s="17">
        <v>0</v>
      </c>
      <c r="X39">
        <v>6</v>
      </c>
      <c r="Y39">
        <v>5</v>
      </c>
      <c r="Z39">
        <v>1</v>
      </c>
      <c r="AA39">
        <v>1</v>
      </c>
      <c r="AB39">
        <f t="shared" si="2"/>
        <v>6</v>
      </c>
      <c r="AC39">
        <v>6</v>
      </c>
      <c r="AE39">
        <v>3</v>
      </c>
      <c r="AF39">
        <v>16</v>
      </c>
      <c r="AG39" t="s">
        <v>94</v>
      </c>
      <c r="AH39">
        <v>1</v>
      </c>
      <c r="AI39">
        <v>8</v>
      </c>
      <c r="AJ39" s="8" t="s">
        <v>96</v>
      </c>
      <c r="AK39" t="s">
        <v>8</v>
      </c>
      <c r="AL39" t="s">
        <v>8</v>
      </c>
      <c r="AM39">
        <v>81052</v>
      </c>
      <c r="AN39">
        <f t="shared" si="7"/>
        <v>74549.706201272784</v>
      </c>
      <c r="AO39" s="8" t="s">
        <v>105</v>
      </c>
      <c r="AP39">
        <v>125</v>
      </c>
      <c r="AQ39">
        <v>1169</v>
      </c>
      <c r="AR39" s="17">
        <v>414</v>
      </c>
      <c r="AS39">
        <v>96</v>
      </c>
      <c r="AT39">
        <v>784</v>
      </c>
      <c r="AU39">
        <v>384</v>
      </c>
      <c r="AV39" s="17" t="s">
        <v>45</v>
      </c>
      <c r="AW39">
        <f t="shared" si="4"/>
        <v>14</v>
      </c>
      <c r="AX39">
        <f t="shared" si="5"/>
        <v>192</v>
      </c>
      <c r="AY39">
        <f t="shared" si="6"/>
        <v>15</v>
      </c>
      <c r="AZ39" s="17" t="s">
        <v>45</v>
      </c>
      <c r="BD39" t="s">
        <v>162</v>
      </c>
      <c r="BE39" t="s">
        <v>160</v>
      </c>
      <c r="BF39">
        <v>0</v>
      </c>
      <c r="BG39" s="11" t="s">
        <v>8</v>
      </c>
      <c r="BH39" s="11" t="s">
        <v>8</v>
      </c>
    </row>
    <row r="40" spans="1:60" hidden="1" outlineLevel="1" x14ac:dyDescent="0.25">
      <c r="A40" t="s">
        <v>195</v>
      </c>
      <c r="D40" t="s">
        <v>161</v>
      </c>
      <c r="E40" t="s">
        <v>400</v>
      </c>
      <c r="F40" t="s">
        <v>406</v>
      </c>
      <c r="G40" t="s">
        <v>409</v>
      </c>
      <c r="H40" s="38" t="s">
        <v>192</v>
      </c>
      <c r="I40" t="s">
        <v>164</v>
      </c>
      <c r="J40" t="s">
        <v>197</v>
      </c>
      <c r="K40" s="4">
        <v>0</v>
      </c>
      <c r="L40">
        <v>0</v>
      </c>
      <c r="M40" t="s">
        <v>8</v>
      </c>
      <c r="N40">
        <v>1</v>
      </c>
      <c r="O40" t="s">
        <v>194</v>
      </c>
      <c r="P40" t="s">
        <v>8</v>
      </c>
      <c r="Q40" t="s">
        <v>8</v>
      </c>
      <c r="R40" t="s">
        <v>8</v>
      </c>
      <c r="S40" t="s">
        <v>8</v>
      </c>
      <c r="T40" t="s">
        <v>8</v>
      </c>
      <c r="U40" t="s">
        <v>8</v>
      </c>
      <c r="V40" t="s">
        <v>8</v>
      </c>
      <c r="W40" s="17">
        <v>0</v>
      </c>
      <c r="X40">
        <v>6</v>
      </c>
      <c r="Y40">
        <v>5</v>
      </c>
      <c r="Z40">
        <v>1</v>
      </c>
      <c r="AA40">
        <v>1</v>
      </c>
      <c r="AB40">
        <f t="shared" si="2"/>
        <v>6</v>
      </c>
      <c r="AC40">
        <v>6</v>
      </c>
      <c r="AE40">
        <v>3</v>
      </c>
      <c r="AF40">
        <v>16</v>
      </c>
      <c r="AG40" t="s">
        <v>94</v>
      </c>
      <c r="AH40">
        <v>1</v>
      </c>
      <c r="AI40">
        <v>8</v>
      </c>
      <c r="AJ40" s="8" t="s">
        <v>96</v>
      </c>
      <c r="AK40" t="s">
        <v>8</v>
      </c>
      <c r="AL40" t="s">
        <v>8</v>
      </c>
      <c r="AM40">
        <v>81052</v>
      </c>
      <c r="AN40">
        <f t="shared" si="7"/>
        <v>74549.706201272784</v>
      </c>
      <c r="AO40" s="8" t="s">
        <v>105</v>
      </c>
      <c r="AP40">
        <v>125</v>
      </c>
      <c r="AQ40">
        <v>1169</v>
      </c>
      <c r="AR40" s="17">
        <v>414</v>
      </c>
      <c r="AS40">
        <v>96</v>
      </c>
      <c r="AT40">
        <v>784</v>
      </c>
      <c r="AU40">
        <v>384</v>
      </c>
      <c r="AV40" s="17" t="s">
        <v>45</v>
      </c>
      <c r="AW40">
        <f t="shared" si="4"/>
        <v>14</v>
      </c>
      <c r="AX40">
        <f t="shared" si="5"/>
        <v>192</v>
      </c>
      <c r="AY40">
        <f t="shared" si="6"/>
        <v>15</v>
      </c>
      <c r="AZ40" s="17" t="s">
        <v>45</v>
      </c>
      <c r="BD40" t="s">
        <v>162</v>
      </c>
      <c r="BE40" t="s">
        <v>160</v>
      </c>
      <c r="BF40">
        <v>0</v>
      </c>
      <c r="BG40" s="11" t="s">
        <v>8</v>
      </c>
      <c r="BH40" s="11" t="s">
        <v>8</v>
      </c>
    </row>
    <row r="41" spans="1:60" hidden="1" outlineLevel="1" x14ac:dyDescent="0.25">
      <c r="A41" t="s">
        <v>196</v>
      </c>
      <c r="D41" t="s">
        <v>161</v>
      </c>
      <c r="E41" t="s">
        <v>400</v>
      </c>
      <c r="F41" t="s">
        <v>406</v>
      </c>
      <c r="G41" t="s">
        <v>409</v>
      </c>
      <c r="H41" s="38" t="s">
        <v>192</v>
      </c>
      <c r="I41" t="s">
        <v>164</v>
      </c>
      <c r="J41" t="s">
        <v>199</v>
      </c>
      <c r="K41" s="4">
        <v>0</v>
      </c>
      <c r="L41">
        <v>0</v>
      </c>
      <c r="M41" t="s">
        <v>8</v>
      </c>
      <c r="N41">
        <v>1</v>
      </c>
      <c r="O41" t="s">
        <v>172</v>
      </c>
      <c r="P41" t="s">
        <v>8</v>
      </c>
      <c r="Q41" t="s">
        <v>8</v>
      </c>
      <c r="R41" t="s">
        <v>8</v>
      </c>
      <c r="S41" t="s">
        <v>8</v>
      </c>
      <c r="T41" t="s">
        <v>8</v>
      </c>
      <c r="U41" t="s">
        <v>8</v>
      </c>
      <c r="V41" t="s">
        <v>8</v>
      </c>
      <c r="W41" s="17">
        <v>0</v>
      </c>
      <c r="X41">
        <v>6</v>
      </c>
      <c r="Y41">
        <v>5</v>
      </c>
      <c r="Z41">
        <v>1</v>
      </c>
      <c r="AA41">
        <v>1</v>
      </c>
      <c r="AB41">
        <f t="shared" si="2"/>
        <v>6</v>
      </c>
      <c r="AC41" t="s">
        <v>8</v>
      </c>
      <c r="AE41">
        <v>3</v>
      </c>
      <c r="AF41">
        <v>16</v>
      </c>
      <c r="AG41" t="s">
        <v>94</v>
      </c>
      <c r="AH41">
        <v>1</v>
      </c>
      <c r="AI41">
        <v>8</v>
      </c>
      <c r="AJ41" s="8" t="s">
        <v>96</v>
      </c>
      <c r="AK41" t="s">
        <v>8</v>
      </c>
      <c r="AL41" t="s">
        <v>8</v>
      </c>
      <c r="AM41">
        <v>81052</v>
      </c>
      <c r="AN41">
        <f t="shared" si="7"/>
        <v>74549.706201272784</v>
      </c>
      <c r="AO41" s="8" t="s">
        <v>105</v>
      </c>
      <c r="AP41">
        <v>125</v>
      </c>
      <c r="AQ41">
        <v>1169</v>
      </c>
      <c r="AR41" s="17">
        <v>414</v>
      </c>
      <c r="AS41">
        <v>96</v>
      </c>
      <c r="AT41">
        <v>784</v>
      </c>
      <c r="AU41">
        <v>384</v>
      </c>
      <c r="AV41" s="17" t="s">
        <v>45</v>
      </c>
      <c r="AW41">
        <f t="shared" si="4"/>
        <v>14</v>
      </c>
      <c r="AX41">
        <f t="shared" si="5"/>
        <v>192</v>
      </c>
      <c r="AY41">
        <f t="shared" si="6"/>
        <v>15</v>
      </c>
      <c r="AZ41" s="17" t="s">
        <v>45</v>
      </c>
      <c r="BD41" t="s">
        <v>162</v>
      </c>
      <c r="BE41" t="s">
        <v>160</v>
      </c>
      <c r="BF41">
        <v>1</v>
      </c>
      <c r="BG41" s="11" t="s">
        <v>200</v>
      </c>
      <c r="BH41" s="11" t="s">
        <v>8</v>
      </c>
    </row>
    <row r="42" spans="1:60" hidden="1" outlineLevel="1" x14ac:dyDescent="0.25">
      <c r="A42" t="s">
        <v>198</v>
      </c>
      <c r="D42" t="s">
        <v>161</v>
      </c>
      <c r="E42" t="s">
        <v>400</v>
      </c>
      <c r="F42" t="s">
        <v>406</v>
      </c>
      <c r="G42" t="s">
        <v>409</v>
      </c>
      <c r="H42" s="38" t="s">
        <v>192</v>
      </c>
      <c r="I42" t="s">
        <v>164</v>
      </c>
      <c r="J42" t="s">
        <v>193</v>
      </c>
      <c r="K42" s="4">
        <v>0</v>
      </c>
      <c r="L42">
        <v>0</v>
      </c>
      <c r="M42" t="s">
        <v>8</v>
      </c>
      <c r="N42">
        <v>1</v>
      </c>
      <c r="O42" t="s">
        <v>194</v>
      </c>
      <c r="P42" t="s">
        <v>8</v>
      </c>
      <c r="Q42" t="s">
        <v>8</v>
      </c>
      <c r="R42" t="s">
        <v>8</v>
      </c>
      <c r="S42" t="s">
        <v>8</v>
      </c>
      <c r="T42" t="s">
        <v>8</v>
      </c>
      <c r="U42" t="s">
        <v>8</v>
      </c>
      <c r="V42" t="s">
        <v>8</v>
      </c>
      <c r="W42" s="17">
        <v>0</v>
      </c>
      <c r="X42">
        <v>6</v>
      </c>
      <c r="Y42">
        <v>5</v>
      </c>
      <c r="Z42">
        <v>1</v>
      </c>
      <c r="AA42">
        <v>1</v>
      </c>
      <c r="AB42">
        <f t="shared" si="2"/>
        <v>6</v>
      </c>
      <c r="AC42">
        <v>6</v>
      </c>
      <c r="AE42">
        <v>3</v>
      </c>
      <c r="AF42">
        <v>16</v>
      </c>
      <c r="AG42" t="s">
        <v>94</v>
      </c>
      <c r="AH42">
        <v>1</v>
      </c>
      <c r="AI42">
        <v>8</v>
      </c>
      <c r="AJ42" s="8" t="s">
        <v>96</v>
      </c>
      <c r="AK42" t="s">
        <v>8</v>
      </c>
      <c r="AL42" t="s">
        <v>8</v>
      </c>
      <c r="AM42">
        <v>81052</v>
      </c>
      <c r="AN42">
        <f t="shared" si="7"/>
        <v>74549.706201272784</v>
      </c>
      <c r="AO42" s="8" t="s">
        <v>105</v>
      </c>
      <c r="AP42">
        <v>125</v>
      </c>
      <c r="AQ42">
        <v>1169</v>
      </c>
      <c r="AR42" s="17">
        <v>414</v>
      </c>
      <c r="AS42">
        <v>96</v>
      </c>
      <c r="AT42">
        <v>784</v>
      </c>
      <c r="AU42">
        <v>384</v>
      </c>
      <c r="AV42" s="17" t="s">
        <v>45</v>
      </c>
      <c r="AW42">
        <f t="shared" si="4"/>
        <v>14</v>
      </c>
      <c r="AX42">
        <f t="shared" si="5"/>
        <v>192</v>
      </c>
      <c r="AY42">
        <f t="shared" si="6"/>
        <v>15</v>
      </c>
      <c r="AZ42" s="17" t="s">
        <v>45</v>
      </c>
      <c r="BD42" t="s">
        <v>162</v>
      </c>
      <c r="BE42" t="s">
        <v>160</v>
      </c>
      <c r="BF42">
        <v>0</v>
      </c>
      <c r="BG42" s="11" t="s">
        <v>8</v>
      </c>
      <c r="BH42" s="11" t="s">
        <v>8</v>
      </c>
    </row>
    <row r="43" spans="1:60" hidden="1" outlineLevel="1" x14ac:dyDescent="0.25">
      <c r="A43" t="s">
        <v>201</v>
      </c>
      <c r="D43" t="s">
        <v>161</v>
      </c>
      <c r="E43" t="s">
        <v>400</v>
      </c>
      <c r="F43" t="s">
        <v>406</v>
      </c>
      <c r="G43" t="s">
        <v>409</v>
      </c>
      <c r="H43" s="38" t="s">
        <v>192</v>
      </c>
      <c r="I43" t="s">
        <v>164</v>
      </c>
      <c r="J43" t="s">
        <v>193</v>
      </c>
      <c r="K43" s="4">
        <v>0</v>
      </c>
      <c r="L43">
        <v>0</v>
      </c>
      <c r="M43" t="s">
        <v>8</v>
      </c>
      <c r="N43">
        <v>1</v>
      </c>
      <c r="O43" t="s">
        <v>194</v>
      </c>
      <c r="P43" t="s">
        <v>8</v>
      </c>
      <c r="Q43" t="s">
        <v>8</v>
      </c>
      <c r="R43" t="s">
        <v>8</v>
      </c>
      <c r="S43" t="s">
        <v>8</v>
      </c>
      <c r="T43" t="s">
        <v>8</v>
      </c>
      <c r="U43" t="s">
        <v>8</v>
      </c>
      <c r="V43" t="s">
        <v>8</v>
      </c>
      <c r="W43" s="17">
        <v>0</v>
      </c>
      <c r="X43">
        <v>6</v>
      </c>
      <c r="Y43">
        <v>5</v>
      </c>
      <c r="Z43">
        <v>1</v>
      </c>
      <c r="AA43">
        <v>1</v>
      </c>
      <c r="AB43">
        <f t="shared" si="2"/>
        <v>6</v>
      </c>
      <c r="AC43">
        <v>6</v>
      </c>
      <c r="AE43">
        <v>3</v>
      </c>
      <c r="AF43">
        <v>16</v>
      </c>
      <c r="AG43" t="s">
        <v>94</v>
      </c>
      <c r="AH43">
        <v>1</v>
      </c>
      <c r="AI43">
        <v>8</v>
      </c>
      <c r="AJ43" s="8" t="s">
        <v>96</v>
      </c>
      <c r="AK43" t="s">
        <v>8</v>
      </c>
      <c r="AL43" t="s">
        <v>8</v>
      </c>
      <c r="AM43">
        <v>81052</v>
      </c>
      <c r="AN43">
        <f t="shared" si="7"/>
        <v>74549.706201272784</v>
      </c>
      <c r="AO43" s="8" t="s">
        <v>105</v>
      </c>
      <c r="AP43">
        <v>125</v>
      </c>
      <c r="AQ43">
        <v>1169</v>
      </c>
      <c r="AR43" s="17">
        <v>414</v>
      </c>
      <c r="AS43">
        <v>96</v>
      </c>
      <c r="AT43">
        <v>784</v>
      </c>
      <c r="AU43">
        <v>384</v>
      </c>
      <c r="AV43" s="17" t="s">
        <v>45</v>
      </c>
      <c r="AW43">
        <f t="shared" si="4"/>
        <v>14</v>
      </c>
      <c r="AX43">
        <f t="shared" si="5"/>
        <v>192</v>
      </c>
      <c r="AY43">
        <f t="shared" si="6"/>
        <v>15</v>
      </c>
      <c r="AZ43" s="17" t="s">
        <v>45</v>
      </c>
      <c r="BD43" t="s">
        <v>162</v>
      </c>
      <c r="BE43" t="s">
        <v>160</v>
      </c>
      <c r="BF43">
        <v>0</v>
      </c>
      <c r="BG43" s="11" t="s">
        <v>8</v>
      </c>
      <c r="BH43" s="11" t="s">
        <v>8</v>
      </c>
    </row>
    <row r="44" spans="1:60" hidden="1" outlineLevel="1" x14ac:dyDescent="0.25">
      <c r="A44" t="s">
        <v>202</v>
      </c>
      <c r="D44" t="s">
        <v>161</v>
      </c>
      <c r="E44" t="s">
        <v>400</v>
      </c>
      <c r="F44" t="s">
        <v>406</v>
      </c>
      <c r="G44" t="s">
        <v>409</v>
      </c>
      <c r="H44" s="38" t="s">
        <v>192</v>
      </c>
      <c r="I44" t="s">
        <v>164</v>
      </c>
      <c r="J44" t="s">
        <v>264</v>
      </c>
      <c r="K44" s="4">
        <v>1</v>
      </c>
      <c r="L44">
        <v>0</v>
      </c>
      <c r="M44" t="s">
        <v>8</v>
      </c>
      <c r="N44">
        <v>0</v>
      </c>
      <c r="O44" t="s">
        <v>8</v>
      </c>
      <c r="P44">
        <v>1</v>
      </c>
      <c r="Q44">
        <v>1</v>
      </c>
      <c r="R44">
        <v>1</v>
      </c>
      <c r="S44">
        <v>1</v>
      </c>
      <c r="T44">
        <v>0</v>
      </c>
      <c r="U44" t="s">
        <v>8</v>
      </c>
      <c r="V44" t="s">
        <v>8</v>
      </c>
      <c r="W44" s="17">
        <v>1</v>
      </c>
      <c r="X44">
        <v>6</v>
      </c>
      <c r="Y44">
        <v>5</v>
      </c>
      <c r="Z44">
        <v>1</v>
      </c>
      <c r="AA44">
        <v>1</v>
      </c>
      <c r="AB44">
        <f t="shared" si="2"/>
        <v>6</v>
      </c>
      <c r="AC44">
        <v>6</v>
      </c>
      <c r="AE44">
        <v>3</v>
      </c>
      <c r="AF44">
        <v>16</v>
      </c>
      <c r="AG44" t="s">
        <v>94</v>
      </c>
      <c r="AH44">
        <v>1</v>
      </c>
      <c r="AI44">
        <v>8</v>
      </c>
      <c r="AJ44" s="8" t="s">
        <v>96</v>
      </c>
      <c r="AK44">
        <v>74967</v>
      </c>
      <c r="AL44">
        <v>6085</v>
      </c>
      <c r="AM44">
        <f t="shared" ref="AM44:AM63" si="8">AK44+AL44</f>
        <v>81052</v>
      </c>
      <c r="AN44">
        <f t="shared" si="7"/>
        <v>74549.706201272784</v>
      </c>
      <c r="AO44" s="8" t="s">
        <v>105</v>
      </c>
      <c r="AP44">
        <v>125</v>
      </c>
      <c r="AQ44">
        <v>1169</v>
      </c>
      <c r="AR44" s="17">
        <v>414</v>
      </c>
      <c r="AS44">
        <v>96</v>
      </c>
      <c r="AT44">
        <v>784</v>
      </c>
      <c r="AU44">
        <v>384</v>
      </c>
      <c r="AV44" s="17" t="s">
        <v>45</v>
      </c>
      <c r="AW44">
        <f t="shared" si="4"/>
        <v>14</v>
      </c>
      <c r="AX44">
        <f t="shared" si="5"/>
        <v>192</v>
      </c>
      <c r="AY44">
        <f t="shared" si="6"/>
        <v>15</v>
      </c>
      <c r="AZ44" s="17" t="s">
        <v>45</v>
      </c>
      <c r="BD44" t="s">
        <v>162</v>
      </c>
      <c r="BE44" t="s">
        <v>160</v>
      </c>
      <c r="BF44">
        <v>0</v>
      </c>
      <c r="BG44" s="11" t="s">
        <v>8</v>
      </c>
      <c r="BH44" s="11" t="s">
        <v>8</v>
      </c>
    </row>
    <row r="45" spans="1:60" s="3" customFormat="1" hidden="1" outlineLevel="1" x14ac:dyDescent="0.25">
      <c r="A45" s="3" t="s">
        <v>203</v>
      </c>
      <c r="D45" s="3" t="s">
        <v>161</v>
      </c>
      <c r="E45" s="3" t="s">
        <v>400</v>
      </c>
      <c r="F45" s="3" t="s">
        <v>406</v>
      </c>
      <c r="G45" s="3" t="s">
        <v>409</v>
      </c>
      <c r="H45" s="37" t="s">
        <v>204</v>
      </c>
      <c r="I45" s="3" t="s">
        <v>205</v>
      </c>
      <c r="J45" s="3" t="s">
        <v>263</v>
      </c>
      <c r="K45" s="5">
        <v>0</v>
      </c>
      <c r="L45" s="3">
        <v>0</v>
      </c>
      <c r="M45" s="3" t="s">
        <v>8</v>
      </c>
      <c r="N45" s="3">
        <v>1</v>
      </c>
      <c r="O45" s="3" t="s">
        <v>206</v>
      </c>
      <c r="P45" s="3">
        <v>1</v>
      </c>
      <c r="Q45" s="3">
        <v>1</v>
      </c>
      <c r="R45" s="3">
        <v>1</v>
      </c>
      <c r="S45" s="3">
        <v>1</v>
      </c>
      <c r="T45" s="3">
        <v>0</v>
      </c>
      <c r="U45" s="3" t="s">
        <v>8</v>
      </c>
      <c r="V45" s="3" t="s">
        <v>8</v>
      </c>
      <c r="W45" s="19">
        <v>1</v>
      </c>
      <c r="X45" s="3">
        <v>6</v>
      </c>
      <c r="Y45" s="3">
        <v>5</v>
      </c>
      <c r="Z45" s="3">
        <v>1</v>
      </c>
      <c r="AA45" s="3">
        <v>1</v>
      </c>
      <c r="AB45" s="3">
        <f t="shared" si="2"/>
        <v>6</v>
      </c>
      <c r="AC45" s="3">
        <v>6</v>
      </c>
      <c r="AE45" s="3">
        <v>3</v>
      </c>
      <c r="AF45" s="3">
        <v>16</v>
      </c>
      <c r="AG45" s="3" t="s">
        <v>94</v>
      </c>
      <c r="AH45" s="3">
        <v>1</v>
      </c>
      <c r="AI45" s="3">
        <v>8</v>
      </c>
      <c r="AJ45" s="23" t="s">
        <v>96</v>
      </c>
      <c r="AK45" s="3">
        <v>74965</v>
      </c>
      <c r="AL45" s="3">
        <v>6087</v>
      </c>
      <c r="AM45" s="3">
        <f t="shared" si="8"/>
        <v>81052</v>
      </c>
      <c r="AN45" s="3">
        <f t="shared" si="7"/>
        <v>74549.706201272784</v>
      </c>
      <c r="AO45" s="23" t="s">
        <v>105</v>
      </c>
      <c r="AP45" s="3">
        <v>125</v>
      </c>
      <c r="AQ45" s="3">
        <v>1169</v>
      </c>
      <c r="AR45" s="19">
        <v>414</v>
      </c>
      <c r="AS45" s="3">
        <v>96</v>
      </c>
      <c r="AT45" s="3">
        <v>784</v>
      </c>
      <c r="AU45" s="3">
        <v>384</v>
      </c>
      <c r="AV45" s="19" t="s">
        <v>45</v>
      </c>
      <c r="AW45" s="3">
        <f t="shared" si="4"/>
        <v>14</v>
      </c>
      <c r="AX45" s="3">
        <f t="shared" si="5"/>
        <v>192</v>
      </c>
      <c r="AY45" s="3">
        <f t="shared" si="6"/>
        <v>15</v>
      </c>
      <c r="AZ45" s="19" t="s">
        <v>45</v>
      </c>
      <c r="BC45" s="23"/>
      <c r="BD45" s="3" t="s">
        <v>162</v>
      </c>
      <c r="BE45" s="3" t="s">
        <v>160</v>
      </c>
      <c r="BF45" s="3">
        <v>0</v>
      </c>
      <c r="BG45" s="12" t="s">
        <v>8</v>
      </c>
      <c r="BH45" s="12" t="s">
        <v>8</v>
      </c>
    </row>
    <row r="46" spans="1:60" hidden="1" outlineLevel="1" x14ac:dyDescent="0.25">
      <c r="A46" s="10" t="s">
        <v>235</v>
      </c>
      <c r="B46" s="10"/>
      <c r="C46" s="10"/>
      <c r="D46" t="s">
        <v>227</v>
      </c>
      <c r="E46" t="s">
        <v>400</v>
      </c>
      <c r="F46" t="s">
        <v>406</v>
      </c>
      <c r="G46" t="s">
        <v>409</v>
      </c>
      <c r="H46" s="40" t="s">
        <v>209</v>
      </c>
      <c r="K46" s="13">
        <v>0</v>
      </c>
      <c r="L46" s="11">
        <v>1</v>
      </c>
      <c r="M46" s="11" t="s">
        <v>255</v>
      </c>
      <c r="N46" s="11">
        <v>0</v>
      </c>
      <c r="O46" s="11" t="s">
        <v>8</v>
      </c>
      <c r="P46" s="11">
        <v>1</v>
      </c>
      <c r="Q46" s="11">
        <v>0</v>
      </c>
      <c r="R46" s="11" t="s">
        <v>8</v>
      </c>
      <c r="S46" s="11" t="s">
        <v>8</v>
      </c>
      <c r="T46" s="11" t="s">
        <v>8</v>
      </c>
      <c r="U46" s="11" t="s">
        <v>8</v>
      </c>
      <c r="V46" s="11" t="s">
        <v>8</v>
      </c>
      <c r="W46" s="17">
        <v>1</v>
      </c>
      <c r="X46">
        <v>6</v>
      </c>
      <c r="Y46">
        <v>5</v>
      </c>
      <c r="Z46">
        <v>1</v>
      </c>
      <c r="AA46">
        <v>1</v>
      </c>
      <c r="AB46">
        <f t="shared" si="2"/>
        <v>6</v>
      </c>
      <c r="AC46">
        <v>6</v>
      </c>
      <c r="AE46">
        <v>3</v>
      </c>
      <c r="AF46">
        <v>16</v>
      </c>
      <c r="AG46" t="s">
        <v>94</v>
      </c>
      <c r="AH46">
        <v>1</v>
      </c>
      <c r="AI46">
        <v>8</v>
      </c>
      <c r="AJ46" s="8" t="s">
        <v>96</v>
      </c>
      <c r="AK46">
        <v>74967</v>
      </c>
      <c r="AL46">
        <v>6085</v>
      </c>
      <c r="AM46">
        <f t="shared" si="8"/>
        <v>81052</v>
      </c>
      <c r="AN46">
        <f t="shared" ref="AN46:AN63" si="9" xml:space="preserve"> 1508.06553301511 + 0.00210606006752809 * (AS46*AT46*AU46) * ((AE46*AF46 + AH46*AI46) / (3*16 + 1*8)) * (AB46 / 5)</f>
        <v>74549.706201272769</v>
      </c>
      <c r="AO46" s="8" t="s">
        <v>105</v>
      </c>
      <c r="AP46">
        <v>125</v>
      </c>
      <c r="AQ46">
        <v>1169</v>
      </c>
      <c r="AR46" s="17">
        <v>414</v>
      </c>
      <c r="AS46">
        <v>96</v>
      </c>
      <c r="AT46">
        <v>784</v>
      </c>
      <c r="AU46">
        <v>384</v>
      </c>
      <c r="AV46" s="17" t="s">
        <v>45</v>
      </c>
      <c r="AW46">
        <f t="shared" si="4"/>
        <v>14</v>
      </c>
      <c r="AX46">
        <f t="shared" si="5"/>
        <v>192</v>
      </c>
      <c r="AY46">
        <f t="shared" si="6"/>
        <v>15</v>
      </c>
      <c r="AZ46" s="17" t="s">
        <v>45</v>
      </c>
      <c r="BD46" t="s">
        <v>233</v>
      </c>
      <c r="BE46" t="s">
        <v>160</v>
      </c>
      <c r="BF46" s="11">
        <v>0</v>
      </c>
      <c r="BG46" s="11" t="s">
        <v>8</v>
      </c>
      <c r="BH46" s="11" t="s">
        <v>8</v>
      </c>
    </row>
    <row r="47" spans="1:60" hidden="1" outlineLevel="1" x14ac:dyDescent="0.25">
      <c r="A47" s="10" t="s">
        <v>236</v>
      </c>
      <c r="B47" s="10"/>
      <c r="C47" s="10"/>
      <c r="D47" t="s">
        <v>227</v>
      </c>
      <c r="E47" t="s">
        <v>400</v>
      </c>
      <c r="F47" t="s">
        <v>406</v>
      </c>
      <c r="G47" t="s">
        <v>409</v>
      </c>
      <c r="H47" s="40" t="s">
        <v>210</v>
      </c>
      <c r="K47" s="13">
        <v>0</v>
      </c>
      <c r="L47" s="11">
        <v>1</v>
      </c>
      <c r="M47" s="11" t="s">
        <v>255</v>
      </c>
      <c r="N47" s="11">
        <v>0</v>
      </c>
      <c r="O47" s="11" t="s">
        <v>8</v>
      </c>
      <c r="P47" s="11">
        <v>1</v>
      </c>
      <c r="Q47" s="11">
        <v>1</v>
      </c>
      <c r="R47" s="11">
        <v>1</v>
      </c>
      <c r="S47" s="11">
        <v>0</v>
      </c>
      <c r="T47" s="11">
        <v>0</v>
      </c>
      <c r="U47" s="11" t="s">
        <v>8</v>
      </c>
      <c r="V47" s="11" t="s">
        <v>8</v>
      </c>
      <c r="W47" s="17">
        <v>1</v>
      </c>
      <c r="X47">
        <v>6</v>
      </c>
      <c r="Y47">
        <v>5</v>
      </c>
      <c r="Z47">
        <v>1</v>
      </c>
      <c r="AA47">
        <v>1</v>
      </c>
      <c r="AB47">
        <f t="shared" si="2"/>
        <v>6</v>
      </c>
      <c r="AC47">
        <v>6</v>
      </c>
      <c r="AE47">
        <v>3</v>
      </c>
      <c r="AF47">
        <v>16</v>
      </c>
      <c r="AG47" t="s">
        <v>94</v>
      </c>
      <c r="AH47">
        <v>1</v>
      </c>
      <c r="AI47">
        <v>8</v>
      </c>
      <c r="AJ47" s="8" t="s">
        <v>96</v>
      </c>
      <c r="AK47">
        <v>23033</v>
      </c>
      <c r="AL47">
        <v>58019</v>
      </c>
      <c r="AM47">
        <f t="shared" si="8"/>
        <v>81052</v>
      </c>
      <c r="AN47">
        <f t="shared" si="9"/>
        <v>22708.360330151121</v>
      </c>
      <c r="AO47" s="8" t="s">
        <v>105</v>
      </c>
      <c r="AP47">
        <v>125</v>
      </c>
      <c r="AQ47">
        <v>1169</v>
      </c>
      <c r="AR47" s="17">
        <v>414</v>
      </c>
      <c r="AS47">
        <v>64</v>
      </c>
      <c r="AT47">
        <v>512</v>
      </c>
      <c r="AU47">
        <v>256</v>
      </c>
      <c r="AV47" s="17" t="s">
        <v>45</v>
      </c>
      <c r="AW47">
        <f t="shared" si="4"/>
        <v>30</v>
      </c>
      <c r="AX47">
        <f t="shared" si="5"/>
        <v>328</v>
      </c>
      <c r="AY47">
        <f t="shared" si="6"/>
        <v>79</v>
      </c>
      <c r="AZ47" s="17" t="s">
        <v>45</v>
      </c>
      <c r="BD47" t="s">
        <v>234</v>
      </c>
      <c r="BE47" t="s">
        <v>160</v>
      </c>
      <c r="BF47" s="11">
        <v>0</v>
      </c>
      <c r="BG47" s="11" t="s">
        <v>8</v>
      </c>
      <c r="BH47" s="11" t="s">
        <v>8</v>
      </c>
    </row>
    <row r="48" spans="1:60" hidden="1" outlineLevel="1" x14ac:dyDescent="0.25">
      <c r="A48" s="10" t="s">
        <v>237</v>
      </c>
      <c r="B48" s="10"/>
      <c r="C48" s="10"/>
      <c r="D48" t="s">
        <v>227</v>
      </c>
      <c r="E48" t="s">
        <v>400</v>
      </c>
      <c r="F48" t="s">
        <v>406</v>
      </c>
      <c r="G48" t="s">
        <v>409</v>
      </c>
      <c r="H48" s="40" t="s">
        <v>211</v>
      </c>
      <c r="K48" s="13">
        <v>0</v>
      </c>
      <c r="L48" s="11">
        <v>1</v>
      </c>
      <c r="M48" s="11" t="s">
        <v>255</v>
      </c>
      <c r="N48" s="11">
        <v>0</v>
      </c>
      <c r="O48" s="11" t="s">
        <v>8</v>
      </c>
      <c r="P48" s="11">
        <v>1</v>
      </c>
      <c r="Q48" s="11">
        <v>1</v>
      </c>
      <c r="R48" s="11">
        <v>1</v>
      </c>
      <c r="S48" s="11">
        <v>0</v>
      </c>
      <c r="T48" s="11">
        <v>0</v>
      </c>
      <c r="U48" s="11" t="s">
        <v>8</v>
      </c>
      <c r="V48" s="11" t="s">
        <v>8</v>
      </c>
      <c r="W48" s="17">
        <v>1</v>
      </c>
      <c r="X48">
        <v>6</v>
      </c>
      <c r="Y48">
        <v>5</v>
      </c>
      <c r="Z48">
        <v>1</v>
      </c>
      <c r="AA48">
        <v>1</v>
      </c>
      <c r="AB48">
        <f t="shared" si="2"/>
        <v>6</v>
      </c>
      <c r="AC48">
        <v>6</v>
      </c>
      <c r="AE48">
        <v>3</v>
      </c>
      <c r="AF48">
        <v>16</v>
      </c>
      <c r="AG48" t="s">
        <v>94</v>
      </c>
      <c r="AH48">
        <v>1</v>
      </c>
      <c r="AI48">
        <v>8</v>
      </c>
      <c r="AJ48" s="8" t="s">
        <v>96</v>
      </c>
      <c r="AK48">
        <v>4739</v>
      </c>
      <c r="AL48">
        <v>76313</v>
      </c>
      <c r="AM48">
        <f t="shared" si="8"/>
        <v>81052</v>
      </c>
      <c r="AN48">
        <f t="shared" si="9"/>
        <v>4158.1023826571118</v>
      </c>
      <c r="AO48" s="8" t="s">
        <v>105</v>
      </c>
      <c r="AP48">
        <v>125</v>
      </c>
      <c r="AQ48">
        <v>1169</v>
      </c>
      <c r="AR48" s="17">
        <v>414</v>
      </c>
      <c r="AS48">
        <v>32</v>
      </c>
      <c r="AT48">
        <v>256</v>
      </c>
      <c r="AU48">
        <v>128</v>
      </c>
      <c r="AV48" s="17" t="s">
        <v>45</v>
      </c>
      <c r="AW48">
        <f t="shared" si="4"/>
        <v>46</v>
      </c>
      <c r="AX48">
        <f t="shared" si="5"/>
        <v>456</v>
      </c>
      <c r="AY48">
        <f t="shared" si="6"/>
        <v>143</v>
      </c>
      <c r="AZ48" s="17" t="s">
        <v>45</v>
      </c>
      <c r="BD48" t="s">
        <v>234</v>
      </c>
      <c r="BE48" t="s">
        <v>160</v>
      </c>
      <c r="BF48" s="11">
        <v>0</v>
      </c>
      <c r="BG48" s="11" t="s">
        <v>8</v>
      </c>
      <c r="BH48" s="11" t="s">
        <v>8</v>
      </c>
    </row>
    <row r="49" spans="1:60" hidden="1" outlineLevel="1" x14ac:dyDescent="0.25">
      <c r="A49" s="10" t="s">
        <v>238</v>
      </c>
      <c r="B49" s="10"/>
      <c r="C49" s="10"/>
      <c r="D49" t="s">
        <v>228</v>
      </c>
      <c r="E49" t="s">
        <v>400</v>
      </c>
      <c r="F49" t="s">
        <v>406</v>
      </c>
      <c r="G49" t="s">
        <v>409</v>
      </c>
      <c r="H49" s="40" t="s">
        <v>212</v>
      </c>
      <c r="K49" s="13">
        <v>0</v>
      </c>
      <c r="L49" s="11">
        <v>1</v>
      </c>
      <c r="M49" s="11" t="s">
        <v>255</v>
      </c>
      <c r="N49" s="11">
        <v>0</v>
      </c>
      <c r="O49" s="11" t="s">
        <v>8</v>
      </c>
      <c r="P49" s="11">
        <v>1</v>
      </c>
      <c r="Q49" s="11">
        <v>0</v>
      </c>
      <c r="R49" s="11">
        <v>1</v>
      </c>
      <c r="S49" s="11">
        <v>0</v>
      </c>
      <c r="T49" s="11">
        <v>0</v>
      </c>
      <c r="U49" s="11" t="s">
        <v>8</v>
      </c>
      <c r="V49" s="11" t="s">
        <v>8</v>
      </c>
      <c r="W49" s="17">
        <v>1</v>
      </c>
      <c r="X49">
        <v>6</v>
      </c>
      <c r="Y49">
        <v>5</v>
      </c>
      <c r="Z49">
        <v>1</v>
      </c>
      <c r="AA49">
        <v>1</v>
      </c>
      <c r="AB49">
        <f t="shared" si="2"/>
        <v>6</v>
      </c>
      <c r="AC49">
        <v>6</v>
      </c>
      <c r="AE49">
        <v>2</v>
      </c>
      <c r="AF49">
        <v>16</v>
      </c>
      <c r="AG49" t="s">
        <v>94</v>
      </c>
      <c r="AH49">
        <v>1</v>
      </c>
      <c r="AI49">
        <v>8</v>
      </c>
      <c r="AJ49" s="8" t="s">
        <v>96</v>
      </c>
      <c r="AK49">
        <v>74853</v>
      </c>
      <c r="AL49">
        <v>6199</v>
      </c>
      <c r="AM49">
        <f t="shared" si="8"/>
        <v>81052</v>
      </c>
      <c r="AN49">
        <f t="shared" si="9"/>
        <v>53680.666010342022</v>
      </c>
      <c r="AO49" s="8" t="s">
        <v>105</v>
      </c>
      <c r="AP49">
        <v>125</v>
      </c>
      <c r="AQ49">
        <v>1169</v>
      </c>
      <c r="AR49" s="17">
        <v>414</v>
      </c>
      <c r="AS49">
        <v>96</v>
      </c>
      <c r="AT49">
        <v>784</v>
      </c>
      <c r="AU49">
        <v>384</v>
      </c>
      <c r="AV49" s="17" t="s">
        <v>45</v>
      </c>
      <c r="AW49">
        <f t="shared" si="4"/>
        <v>14</v>
      </c>
      <c r="AX49">
        <f t="shared" si="5"/>
        <v>192</v>
      </c>
      <c r="AY49">
        <f t="shared" si="6"/>
        <v>15</v>
      </c>
      <c r="AZ49" s="17" t="s">
        <v>45</v>
      </c>
      <c r="BD49" t="s">
        <v>233</v>
      </c>
      <c r="BE49" t="s">
        <v>160</v>
      </c>
      <c r="BF49" s="11">
        <v>0</v>
      </c>
      <c r="BG49" s="11" t="s">
        <v>8</v>
      </c>
      <c r="BH49" s="11" t="s">
        <v>8</v>
      </c>
    </row>
    <row r="50" spans="1:60" hidden="1" outlineLevel="1" x14ac:dyDescent="0.25">
      <c r="A50" s="10" t="s">
        <v>239</v>
      </c>
      <c r="B50" s="10"/>
      <c r="C50" s="10"/>
      <c r="D50" t="s">
        <v>228</v>
      </c>
      <c r="E50" t="s">
        <v>400</v>
      </c>
      <c r="F50" t="s">
        <v>406</v>
      </c>
      <c r="G50" t="s">
        <v>409</v>
      </c>
      <c r="H50" s="40" t="s">
        <v>213</v>
      </c>
      <c r="K50" s="13">
        <v>0</v>
      </c>
      <c r="L50" s="11">
        <v>1</v>
      </c>
      <c r="M50" s="11" t="s">
        <v>255</v>
      </c>
      <c r="N50" s="11">
        <v>0</v>
      </c>
      <c r="O50" s="11" t="s">
        <v>8</v>
      </c>
      <c r="P50" s="11">
        <v>1</v>
      </c>
      <c r="Q50" s="11">
        <v>1</v>
      </c>
      <c r="R50" s="11">
        <v>1</v>
      </c>
      <c r="S50" s="11">
        <v>0</v>
      </c>
      <c r="T50" s="11">
        <v>0</v>
      </c>
      <c r="U50" s="11" t="s">
        <v>8</v>
      </c>
      <c r="V50" s="11" t="s">
        <v>8</v>
      </c>
      <c r="W50" s="17">
        <v>1</v>
      </c>
      <c r="X50">
        <v>6</v>
      </c>
      <c r="Y50">
        <v>5</v>
      </c>
      <c r="Z50">
        <v>1</v>
      </c>
      <c r="AA50">
        <v>1</v>
      </c>
      <c r="AB50">
        <f t="shared" si="2"/>
        <v>6</v>
      </c>
      <c r="AC50">
        <v>6</v>
      </c>
      <c r="AE50">
        <v>2</v>
      </c>
      <c r="AF50">
        <v>16</v>
      </c>
      <c r="AG50" t="s">
        <v>94</v>
      </c>
      <c r="AH50">
        <v>1</v>
      </c>
      <c r="AI50">
        <v>8</v>
      </c>
      <c r="AJ50" s="8" t="s">
        <v>96</v>
      </c>
      <c r="AK50">
        <v>22999</v>
      </c>
      <c r="AL50">
        <v>58053</v>
      </c>
      <c r="AM50">
        <f t="shared" si="8"/>
        <v>81052</v>
      </c>
      <c r="AN50">
        <f t="shared" si="9"/>
        <v>16651.133245255118</v>
      </c>
      <c r="AO50" s="8" t="s">
        <v>105</v>
      </c>
      <c r="AP50">
        <v>125</v>
      </c>
      <c r="AQ50">
        <v>1169</v>
      </c>
      <c r="AR50" s="17">
        <v>414</v>
      </c>
      <c r="AS50">
        <v>64</v>
      </c>
      <c r="AT50">
        <v>512</v>
      </c>
      <c r="AU50">
        <v>256</v>
      </c>
      <c r="AV50" s="17" t="s">
        <v>45</v>
      </c>
      <c r="AW50">
        <f t="shared" si="4"/>
        <v>30</v>
      </c>
      <c r="AX50">
        <f t="shared" si="5"/>
        <v>328</v>
      </c>
      <c r="AY50">
        <f t="shared" si="6"/>
        <v>79</v>
      </c>
      <c r="AZ50" s="17" t="s">
        <v>45</v>
      </c>
      <c r="BD50" t="s">
        <v>234</v>
      </c>
      <c r="BE50" t="s">
        <v>160</v>
      </c>
      <c r="BF50" s="11">
        <v>0</v>
      </c>
      <c r="BG50" s="11" t="s">
        <v>8</v>
      </c>
      <c r="BH50" s="11" t="s">
        <v>8</v>
      </c>
    </row>
    <row r="51" spans="1:60" hidden="1" outlineLevel="1" x14ac:dyDescent="0.25">
      <c r="A51" s="10" t="s">
        <v>240</v>
      </c>
      <c r="B51" s="10"/>
      <c r="C51" s="10"/>
      <c r="D51" t="s">
        <v>228</v>
      </c>
      <c r="E51" t="s">
        <v>400</v>
      </c>
      <c r="F51" t="s">
        <v>406</v>
      </c>
      <c r="G51" t="s">
        <v>409</v>
      </c>
      <c r="H51" s="40" t="s">
        <v>214</v>
      </c>
      <c r="K51" s="13">
        <v>0</v>
      </c>
      <c r="L51" s="11">
        <v>1</v>
      </c>
      <c r="M51" s="11" t="s">
        <v>255</v>
      </c>
      <c r="N51" s="11">
        <v>0</v>
      </c>
      <c r="O51" s="11" t="s">
        <v>8</v>
      </c>
      <c r="P51" s="11">
        <v>1</v>
      </c>
      <c r="Q51" s="11">
        <v>1</v>
      </c>
      <c r="R51" s="11">
        <v>1</v>
      </c>
      <c r="S51" s="11">
        <v>1</v>
      </c>
      <c r="T51" s="11">
        <v>0</v>
      </c>
      <c r="U51" s="11" t="s">
        <v>8</v>
      </c>
      <c r="V51" s="11" t="s">
        <v>8</v>
      </c>
      <c r="W51" s="17">
        <v>1</v>
      </c>
      <c r="X51">
        <v>6</v>
      </c>
      <c r="Y51">
        <v>5</v>
      </c>
      <c r="Z51">
        <v>1</v>
      </c>
      <c r="AA51">
        <v>1</v>
      </c>
      <c r="AB51">
        <f t="shared" si="2"/>
        <v>6</v>
      </c>
      <c r="AC51">
        <v>6</v>
      </c>
      <c r="AE51">
        <v>2</v>
      </c>
      <c r="AF51">
        <v>16</v>
      </c>
      <c r="AG51" t="s">
        <v>94</v>
      </c>
      <c r="AH51">
        <v>1</v>
      </c>
      <c r="AI51">
        <v>8</v>
      </c>
      <c r="AJ51" s="8" t="s">
        <v>96</v>
      </c>
      <c r="AK51">
        <v>4727</v>
      </c>
      <c r="AL51">
        <v>76325</v>
      </c>
      <c r="AM51">
        <f t="shared" si="8"/>
        <v>81052</v>
      </c>
      <c r="AN51">
        <f t="shared" si="9"/>
        <v>3400.9489970451114</v>
      </c>
      <c r="AO51" s="8" t="s">
        <v>105</v>
      </c>
      <c r="AP51">
        <v>125</v>
      </c>
      <c r="AQ51">
        <v>1169</v>
      </c>
      <c r="AR51" s="17">
        <v>414</v>
      </c>
      <c r="AS51">
        <v>32</v>
      </c>
      <c r="AT51">
        <v>256</v>
      </c>
      <c r="AU51">
        <v>128</v>
      </c>
      <c r="AV51" s="17" t="s">
        <v>45</v>
      </c>
      <c r="AW51">
        <f t="shared" si="4"/>
        <v>46</v>
      </c>
      <c r="AX51">
        <f t="shared" si="5"/>
        <v>456</v>
      </c>
      <c r="AY51">
        <f t="shared" si="6"/>
        <v>143</v>
      </c>
      <c r="AZ51" s="17" t="s">
        <v>45</v>
      </c>
      <c r="BD51" t="s">
        <v>234</v>
      </c>
      <c r="BE51" t="s">
        <v>160</v>
      </c>
      <c r="BF51" s="11">
        <v>0</v>
      </c>
      <c r="BG51" s="11" t="s">
        <v>8</v>
      </c>
      <c r="BH51" s="11" t="s">
        <v>8</v>
      </c>
    </row>
    <row r="52" spans="1:60" hidden="1" outlineLevel="1" x14ac:dyDescent="0.25">
      <c r="A52" s="10" t="s">
        <v>241</v>
      </c>
      <c r="B52" s="10"/>
      <c r="C52" s="10"/>
      <c r="D52" t="s">
        <v>229</v>
      </c>
      <c r="E52" t="s">
        <v>400</v>
      </c>
      <c r="F52" t="s">
        <v>406</v>
      </c>
      <c r="G52" t="s">
        <v>409</v>
      </c>
      <c r="H52" s="40" t="s">
        <v>215</v>
      </c>
      <c r="K52" s="13">
        <v>0</v>
      </c>
      <c r="L52" s="11">
        <v>1</v>
      </c>
      <c r="M52" s="11" t="s">
        <v>255</v>
      </c>
      <c r="N52" s="11">
        <v>0</v>
      </c>
      <c r="O52" s="11" t="s">
        <v>8</v>
      </c>
      <c r="P52" s="11">
        <v>1</v>
      </c>
      <c r="Q52" s="11">
        <v>0</v>
      </c>
      <c r="R52" s="11">
        <v>0</v>
      </c>
      <c r="S52" s="11">
        <v>0</v>
      </c>
      <c r="T52" s="11">
        <v>0</v>
      </c>
      <c r="U52" s="11" t="s">
        <v>8</v>
      </c>
      <c r="V52" s="11" t="s">
        <v>8</v>
      </c>
      <c r="W52" s="17">
        <v>1</v>
      </c>
      <c r="X52">
        <v>6</v>
      </c>
      <c r="Y52">
        <v>5</v>
      </c>
      <c r="Z52">
        <v>1</v>
      </c>
      <c r="AA52">
        <v>1</v>
      </c>
      <c r="AB52">
        <f t="shared" si="2"/>
        <v>6</v>
      </c>
      <c r="AC52">
        <v>6</v>
      </c>
      <c r="AE52">
        <v>1</v>
      </c>
      <c r="AF52">
        <v>16</v>
      </c>
      <c r="AG52" t="s">
        <v>94</v>
      </c>
      <c r="AH52">
        <v>1</v>
      </c>
      <c r="AI52">
        <v>8</v>
      </c>
      <c r="AJ52" s="8" t="s">
        <v>96</v>
      </c>
      <c r="AK52">
        <v>74743</v>
      </c>
      <c r="AL52">
        <v>6309</v>
      </c>
      <c r="AM52">
        <f t="shared" si="8"/>
        <v>81052</v>
      </c>
      <c r="AN52">
        <f t="shared" si="9"/>
        <v>32811.625819411252</v>
      </c>
      <c r="AO52" s="8" t="s">
        <v>105</v>
      </c>
      <c r="AP52">
        <v>125</v>
      </c>
      <c r="AQ52">
        <v>1169</v>
      </c>
      <c r="AR52" s="17">
        <v>414</v>
      </c>
      <c r="AS52">
        <v>96</v>
      </c>
      <c r="AT52">
        <v>784</v>
      </c>
      <c r="AU52">
        <v>384</v>
      </c>
      <c r="AV52" s="17" t="s">
        <v>45</v>
      </c>
      <c r="AW52">
        <f t="shared" si="4"/>
        <v>14</v>
      </c>
      <c r="AX52">
        <f t="shared" si="5"/>
        <v>192</v>
      </c>
      <c r="AY52">
        <f t="shared" si="6"/>
        <v>15</v>
      </c>
      <c r="AZ52" s="17" t="s">
        <v>45</v>
      </c>
      <c r="BD52" t="s">
        <v>233</v>
      </c>
      <c r="BE52" t="s">
        <v>160</v>
      </c>
      <c r="BF52" s="11">
        <v>0</v>
      </c>
      <c r="BG52" s="11" t="s">
        <v>8</v>
      </c>
      <c r="BH52" s="11" t="s">
        <v>8</v>
      </c>
    </row>
    <row r="53" spans="1:60" hidden="1" outlineLevel="1" x14ac:dyDescent="0.25">
      <c r="A53" s="10" t="s">
        <v>242</v>
      </c>
      <c r="B53" s="10"/>
      <c r="C53" s="10"/>
      <c r="D53" t="s">
        <v>229</v>
      </c>
      <c r="E53" t="s">
        <v>400</v>
      </c>
      <c r="F53" t="s">
        <v>406</v>
      </c>
      <c r="G53" t="s">
        <v>409</v>
      </c>
      <c r="H53" s="40" t="s">
        <v>216</v>
      </c>
      <c r="K53" s="13">
        <v>0</v>
      </c>
      <c r="L53" s="11">
        <v>1</v>
      </c>
      <c r="M53" s="11" t="s">
        <v>255</v>
      </c>
      <c r="N53" s="11">
        <v>0</v>
      </c>
      <c r="O53" s="11" t="s">
        <v>8</v>
      </c>
      <c r="P53" s="11">
        <v>1</v>
      </c>
      <c r="Q53" s="11">
        <v>1</v>
      </c>
      <c r="R53" s="11">
        <v>1</v>
      </c>
      <c r="S53" s="11">
        <v>0</v>
      </c>
      <c r="T53" s="11">
        <v>0</v>
      </c>
      <c r="U53" s="11" t="s">
        <v>8</v>
      </c>
      <c r="V53" s="11" t="s">
        <v>8</v>
      </c>
      <c r="W53" s="17">
        <v>1</v>
      </c>
      <c r="X53">
        <v>6</v>
      </c>
      <c r="Y53">
        <v>5</v>
      </c>
      <c r="Z53">
        <v>1</v>
      </c>
      <c r="AA53">
        <v>1</v>
      </c>
      <c r="AB53">
        <f t="shared" si="2"/>
        <v>6</v>
      </c>
      <c r="AC53">
        <v>6</v>
      </c>
      <c r="AE53">
        <v>1</v>
      </c>
      <c r="AF53">
        <v>16</v>
      </c>
      <c r="AG53" t="s">
        <v>94</v>
      </c>
      <c r="AH53">
        <v>1</v>
      </c>
      <c r="AI53">
        <v>8</v>
      </c>
      <c r="AJ53" s="8" t="s">
        <v>96</v>
      </c>
      <c r="AK53">
        <v>22967</v>
      </c>
      <c r="AL53">
        <v>58085</v>
      </c>
      <c r="AM53">
        <f t="shared" si="8"/>
        <v>81052</v>
      </c>
      <c r="AN53">
        <f t="shared" si="9"/>
        <v>10593.906160359114</v>
      </c>
      <c r="AO53" s="8" t="s">
        <v>105</v>
      </c>
      <c r="AP53">
        <v>125</v>
      </c>
      <c r="AQ53">
        <v>1169</v>
      </c>
      <c r="AR53" s="17">
        <v>414</v>
      </c>
      <c r="AS53">
        <v>64</v>
      </c>
      <c r="AT53">
        <v>512</v>
      </c>
      <c r="AU53">
        <v>256</v>
      </c>
      <c r="AV53" s="17" t="s">
        <v>45</v>
      </c>
      <c r="AW53">
        <f t="shared" si="4"/>
        <v>30</v>
      </c>
      <c r="AX53">
        <f t="shared" si="5"/>
        <v>328</v>
      </c>
      <c r="AY53">
        <f t="shared" si="6"/>
        <v>79</v>
      </c>
      <c r="AZ53" s="17" t="s">
        <v>45</v>
      </c>
      <c r="BD53" t="s">
        <v>234</v>
      </c>
      <c r="BE53" t="s">
        <v>160</v>
      </c>
      <c r="BF53" s="11">
        <v>0</v>
      </c>
      <c r="BG53" s="11" t="s">
        <v>8</v>
      </c>
      <c r="BH53" s="11" t="s">
        <v>8</v>
      </c>
    </row>
    <row r="54" spans="1:60" hidden="1" outlineLevel="1" x14ac:dyDescent="0.25">
      <c r="A54" s="10" t="s">
        <v>243</v>
      </c>
      <c r="B54" s="10"/>
      <c r="C54" s="10"/>
      <c r="D54" t="s">
        <v>229</v>
      </c>
      <c r="E54" t="s">
        <v>400</v>
      </c>
      <c r="F54" t="s">
        <v>406</v>
      </c>
      <c r="G54" t="s">
        <v>409</v>
      </c>
      <c r="H54" s="40" t="s">
        <v>217</v>
      </c>
      <c r="K54" s="13">
        <v>0</v>
      </c>
      <c r="L54" s="11">
        <v>1</v>
      </c>
      <c r="M54" s="11" t="s">
        <v>255</v>
      </c>
      <c r="N54" s="11">
        <v>0</v>
      </c>
      <c r="O54" s="11" t="s">
        <v>8</v>
      </c>
      <c r="P54" s="11">
        <v>1</v>
      </c>
      <c r="Q54" s="11">
        <v>1</v>
      </c>
      <c r="R54" s="11">
        <v>0</v>
      </c>
      <c r="S54" s="11">
        <v>1</v>
      </c>
      <c r="T54" s="11">
        <v>0</v>
      </c>
      <c r="U54" s="11" t="s">
        <v>8</v>
      </c>
      <c r="V54" s="11" t="s">
        <v>8</v>
      </c>
      <c r="W54" s="17">
        <v>1</v>
      </c>
      <c r="X54">
        <v>6</v>
      </c>
      <c r="Y54">
        <v>5</v>
      </c>
      <c r="Z54">
        <v>1</v>
      </c>
      <c r="AA54">
        <v>1</v>
      </c>
      <c r="AB54">
        <f t="shared" si="2"/>
        <v>6</v>
      </c>
      <c r="AC54">
        <v>6</v>
      </c>
      <c r="AE54">
        <v>1</v>
      </c>
      <c r="AF54">
        <v>16</v>
      </c>
      <c r="AG54" t="s">
        <v>94</v>
      </c>
      <c r="AH54">
        <v>1</v>
      </c>
      <c r="AI54">
        <v>8</v>
      </c>
      <c r="AJ54" s="8" t="s">
        <v>96</v>
      </c>
      <c r="AK54">
        <v>4727</v>
      </c>
      <c r="AL54">
        <v>76325</v>
      </c>
      <c r="AM54">
        <f t="shared" si="8"/>
        <v>81052</v>
      </c>
      <c r="AN54">
        <f t="shared" si="9"/>
        <v>2643.7956114331109</v>
      </c>
      <c r="AO54" s="8" t="s">
        <v>105</v>
      </c>
      <c r="AP54">
        <v>125</v>
      </c>
      <c r="AQ54">
        <v>1169</v>
      </c>
      <c r="AR54" s="17">
        <v>414</v>
      </c>
      <c r="AS54">
        <v>32</v>
      </c>
      <c r="AT54">
        <v>256</v>
      </c>
      <c r="AU54">
        <v>128</v>
      </c>
      <c r="AV54" s="17" t="s">
        <v>45</v>
      </c>
      <c r="AW54">
        <f t="shared" si="4"/>
        <v>46</v>
      </c>
      <c r="AX54">
        <f t="shared" si="5"/>
        <v>456</v>
      </c>
      <c r="AY54">
        <f t="shared" si="6"/>
        <v>143</v>
      </c>
      <c r="AZ54" s="17" t="s">
        <v>45</v>
      </c>
      <c r="BD54" t="s">
        <v>234</v>
      </c>
      <c r="BE54" t="s">
        <v>160</v>
      </c>
      <c r="BF54" s="11">
        <v>0</v>
      </c>
      <c r="BG54" s="11" t="s">
        <v>8</v>
      </c>
      <c r="BH54" s="11" t="s">
        <v>8</v>
      </c>
    </row>
    <row r="55" spans="1:60" hidden="1" outlineLevel="1" x14ac:dyDescent="0.25">
      <c r="A55" s="10" t="s">
        <v>244</v>
      </c>
      <c r="B55" s="10"/>
      <c r="C55" s="10"/>
      <c r="D55" t="s">
        <v>230</v>
      </c>
      <c r="E55" t="s">
        <v>400</v>
      </c>
      <c r="F55" t="s">
        <v>406</v>
      </c>
      <c r="G55" t="s">
        <v>409</v>
      </c>
      <c r="H55" s="40" t="s">
        <v>218</v>
      </c>
      <c r="K55" s="13">
        <v>0</v>
      </c>
      <c r="L55" s="11">
        <v>1</v>
      </c>
      <c r="M55" s="11" t="s">
        <v>255</v>
      </c>
      <c r="N55" s="11">
        <v>0</v>
      </c>
      <c r="O55" s="11" t="s">
        <v>8</v>
      </c>
      <c r="P55" s="11">
        <v>1</v>
      </c>
      <c r="Q55" s="11">
        <v>0</v>
      </c>
      <c r="R55" s="11" t="s">
        <v>8</v>
      </c>
      <c r="S55" s="11" t="s">
        <v>8</v>
      </c>
      <c r="T55" s="11" t="s">
        <v>8</v>
      </c>
      <c r="U55" s="11" t="s">
        <v>8</v>
      </c>
      <c r="V55" s="11" t="s">
        <v>8</v>
      </c>
      <c r="W55" s="17">
        <v>1</v>
      </c>
      <c r="X55">
        <v>6</v>
      </c>
      <c r="Y55">
        <v>5</v>
      </c>
      <c r="Z55">
        <v>1</v>
      </c>
      <c r="AA55">
        <v>1</v>
      </c>
      <c r="AB55">
        <f t="shared" si="2"/>
        <v>6</v>
      </c>
      <c r="AC55">
        <v>6</v>
      </c>
      <c r="AE55">
        <v>3</v>
      </c>
      <c r="AF55">
        <v>8</v>
      </c>
      <c r="AG55" t="s">
        <v>96</v>
      </c>
      <c r="AH55">
        <v>1</v>
      </c>
      <c r="AI55">
        <v>8</v>
      </c>
      <c r="AJ55" s="8" t="s">
        <v>96</v>
      </c>
      <c r="AK55">
        <v>74965</v>
      </c>
      <c r="AL55">
        <v>6087</v>
      </c>
      <c r="AM55">
        <f t="shared" si="8"/>
        <v>81052</v>
      </c>
      <c r="AN55">
        <f t="shared" si="9"/>
        <v>43246.145914876637</v>
      </c>
      <c r="AO55" s="8" t="s">
        <v>105</v>
      </c>
      <c r="AP55">
        <v>125</v>
      </c>
      <c r="AQ55">
        <v>1169</v>
      </c>
      <c r="AR55" s="17">
        <v>414</v>
      </c>
      <c r="AS55">
        <v>96</v>
      </c>
      <c r="AT55">
        <v>784</v>
      </c>
      <c r="AU55">
        <v>384</v>
      </c>
      <c r="AV55" s="17" t="s">
        <v>45</v>
      </c>
      <c r="AW55">
        <f t="shared" si="4"/>
        <v>14</v>
      </c>
      <c r="AX55">
        <f t="shared" si="5"/>
        <v>192</v>
      </c>
      <c r="AY55">
        <f t="shared" si="6"/>
        <v>15</v>
      </c>
      <c r="AZ55" s="17" t="s">
        <v>45</v>
      </c>
      <c r="BD55" t="s">
        <v>233</v>
      </c>
      <c r="BE55" t="s">
        <v>160</v>
      </c>
      <c r="BF55" s="11">
        <v>0</v>
      </c>
      <c r="BG55" s="11" t="s">
        <v>8</v>
      </c>
      <c r="BH55" s="11" t="s">
        <v>8</v>
      </c>
    </row>
    <row r="56" spans="1:60" hidden="1" outlineLevel="1" x14ac:dyDescent="0.25">
      <c r="A56" s="10" t="s">
        <v>245</v>
      </c>
      <c r="B56" s="10"/>
      <c r="C56" s="10"/>
      <c r="D56" t="s">
        <v>230</v>
      </c>
      <c r="E56" t="s">
        <v>400</v>
      </c>
      <c r="F56" t="s">
        <v>406</v>
      </c>
      <c r="G56" t="s">
        <v>409</v>
      </c>
      <c r="H56" s="40" t="s">
        <v>219</v>
      </c>
      <c r="K56" s="13">
        <v>0</v>
      </c>
      <c r="L56" s="11">
        <v>1</v>
      </c>
      <c r="M56" s="11" t="s">
        <v>255</v>
      </c>
      <c r="N56" s="11">
        <v>0</v>
      </c>
      <c r="O56" s="11" t="s">
        <v>8</v>
      </c>
      <c r="P56" s="11">
        <v>1</v>
      </c>
      <c r="Q56" s="11">
        <v>0</v>
      </c>
      <c r="R56" s="11">
        <v>0</v>
      </c>
      <c r="S56" s="11">
        <v>0</v>
      </c>
      <c r="T56" s="11">
        <v>0</v>
      </c>
      <c r="U56" s="11" t="s">
        <v>8</v>
      </c>
      <c r="V56" s="11" t="s">
        <v>8</v>
      </c>
      <c r="W56" s="17">
        <v>1</v>
      </c>
      <c r="X56">
        <v>6</v>
      </c>
      <c r="Y56">
        <v>5</v>
      </c>
      <c r="Z56">
        <v>1</v>
      </c>
      <c r="AA56">
        <v>1</v>
      </c>
      <c r="AB56">
        <f t="shared" si="2"/>
        <v>6</v>
      </c>
      <c r="AC56">
        <v>6</v>
      </c>
      <c r="AE56">
        <v>3</v>
      </c>
      <c r="AF56">
        <v>8</v>
      </c>
      <c r="AG56" t="s">
        <v>96</v>
      </c>
      <c r="AH56">
        <v>1</v>
      </c>
      <c r="AI56">
        <v>8</v>
      </c>
      <c r="AJ56" s="8" t="s">
        <v>96</v>
      </c>
      <c r="AK56">
        <v>23033</v>
      </c>
      <c r="AL56">
        <v>58019</v>
      </c>
      <c r="AM56">
        <f t="shared" si="8"/>
        <v>81052</v>
      </c>
      <c r="AN56">
        <f t="shared" si="9"/>
        <v>13622.519702807114</v>
      </c>
      <c r="AO56" s="8" t="s">
        <v>105</v>
      </c>
      <c r="AP56">
        <v>125</v>
      </c>
      <c r="AQ56">
        <v>1169</v>
      </c>
      <c r="AR56" s="17">
        <v>414</v>
      </c>
      <c r="AS56">
        <v>64</v>
      </c>
      <c r="AT56">
        <v>512</v>
      </c>
      <c r="AU56">
        <v>256</v>
      </c>
      <c r="AV56" s="17" t="s">
        <v>45</v>
      </c>
      <c r="AW56">
        <f t="shared" si="4"/>
        <v>30</v>
      </c>
      <c r="AX56">
        <f t="shared" si="5"/>
        <v>328</v>
      </c>
      <c r="AY56">
        <f t="shared" si="6"/>
        <v>79</v>
      </c>
      <c r="AZ56" s="17" t="s">
        <v>45</v>
      </c>
      <c r="BD56" t="s">
        <v>234</v>
      </c>
      <c r="BE56" t="s">
        <v>160</v>
      </c>
      <c r="BF56" s="11">
        <v>0</v>
      </c>
      <c r="BG56" s="11" t="s">
        <v>8</v>
      </c>
      <c r="BH56" s="11" t="s">
        <v>8</v>
      </c>
    </row>
    <row r="57" spans="1:60" hidden="1" outlineLevel="1" x14ac:dyDescent="0.25">
      <c r="A57" s="10" t="s">
        <v>246</v>
      </c>
      <c r="B57" s="10"/>
      <c r="C57" s="10"/>
      <c r="D57" t="s">
        <v>230</v>
      </c>
      <c r="E57" t="s">
        <v>400</v>
      </c>
      <c r="F57" t="s">
        <v>406</v>
      </c>
      <c r="G57" t="s">
        <v>409</v>
      </c>
      <c r="H57" s="40" t="s">
        <v>220</v>
      </c>
      <c r="K57" s="13">
        <v>0</v>
      </c>
      <c r="L57" s="11">
        <v>1</v>
      </c>
      <c r="M57" s="11" t="s">
        <v>255</v>
      </c>
      <c r="N57" s="11">
        <v>0</v>
      </c>
      <c r="O57" s="11" t="s">
        <v>8</v>
      </c>
      <c r="P57" s="11">
        <v>1</v>
      </c>
      <c r="Q57" s="11">
        <v>1</v>
      </c>
      <c r="R57" s="11">
        <v>0</v>
      </c>
      <c r="S57" s="11">
        <v>1</v>
      </c>
      <c r="T57" s="11">
        <v>0</v>
      </c>
      <c r="U57" s="11" t="s">
        <v>8</v>
      </c>
      <c r="V57" s="11" t="s">
        <v>8</v>
      </c>
      <c r="W57" s="17">
        <v>1</v>
      </c>
      <c r="X57">
        <v>6</v>
      </c>
      <c r="Y57">
        <v>5</v>
      </c>
      <c r="Z57">
        <v>1</v>
      </c>
      <c r="AA57">
        <v>1</v>
      </c>
      <c r="AB57">
        <f t="shared" si="2"/>
        <v>6</v>
      </c>
      <c r="AC57">
        <v>6</v>
      </c>
      <c r="AE57">
        <v>3</v>
      </c>
      <c r="AF57">
        <v>8</v>
      </c>
      <c r="AG57" t="s">
        <v>96</v>
      </c>
      <c r="AH57">
        <v>1</v>
      </c>
      <c r="AI57">
        <v>8</v>
      </c>
      <c r="AJ57" s="8" t="s">
        <v>96</v>
      </c>
      <c r="AK57">
        <v>4739</v>
      </c>
      <c r="AL57">
        <v>76313</v>
      </c>
      <c r="AM57">
        <f t="shared" si="8"/>
        <v>81052</v>
      </c>
      <c r="AN57">
        <f t="shared" si="9"/>
        <v>3022.3723042391107</v>
      </c>
      <c r="AO57" s="8" t="s">
        <v>105</v>
      </c>
      <c r="AP57">
        <v>125</v>
      </c>
      <c r="AQ57">
        <v>1169</v>
      </c>
      <c r="AR57" s="17">
        <v>414</v>
      </c>
      <c r="AS57">
        <v>32</v>
      </c>
      <c r="AT57">
        <v>256</v>
      </c>
      <c r="AU57">
        <v>128</v>
      </c>
      <c r="AV57" s="17" t="s">
        <v>45</v>
      </c>
      <c r="AW57">
        <f t="shared" si="4"/>
        <v>46</v>
      </c>
      <c r="AX57">
        <f t="shared" si="5"/>
        <v>456</v>
      </c>
      <c r="AY57">
        <f t="shared" si="6"/>
        <v>143</v>
      </c>
      <c r="AZ57" s="17" t="s">
        <v>45</v>
      </c>
      <c r="BD57" t="s">
        <v>234</v>
      </c>
      <c r="BE57" t="s">
        <v>160</v>
      </c>
      <c r="BF57" s="11">
        <v>0</v>
      </c>
      <c r="BG57" s="11" t="s">
        <v>8</v>
      </c>
      <c r="BH57" s="11" t="s">
        <v>8</v>
      </c>
    </row>
    <row r="58" spans="1:60" hidden="1" outlineLevel="1" x14ac:dyDescent="0.25">
      <c r="A58" s="10" t="s">
        <v>247</v>
      </c>
      <c r="B58" s="10"/>
      <c r="C58" s="10"/>
      <c r="D58" t="s">
        <v>231</v>
      </c>
      <c r="E58" t="s">
        <v>400</v>
      </c>
      <c r="F58" t="s">
        <v>406</v>
      </c>
      <c r="G58" t="s">
        <v>409</v>
      </c>
      <c r="H58" s="40" t="s">
        <v>221</v>
      </c>
      <c r="K58" s="13">
        <v>0</v>
      </c>
      <c r="L58" s="11">
        <v>1</v>
      </c>
      <c r="M58" s="11" t="s">
        <v>255</v>
      </c>
      <c r="N58" s="11">
        <v>0</v>
      </c>
      <c r="O58" s="11" t="s">
        <v>8</v>
      </c>
      <c r="P58" s="11">
        <v>1</v>
      </c>
      <c r="Q58" s="11">
        <v>1</v>
      </c>
      <c r="R58" s="11">
        <v>0</v>
      </c>
      <c r="S58" s="11">
        <v>0</v>
      </c>
      <c r="T58" s="11">
        <v>0</v>
      </c>
      <c r="U58" s="11" t="s">
        <v>8</v>
      </c>
      <c r="V58" s="11" t="s">
        <v>8</v>
      </c>
      <c r="W58" s="17">
        <v>1</v>
      </c>
      <c r="X58">
        <v>6</v>
      </c>
      <c r="Y58">
        <v>5</v>
      </c>
      <c r="Z58">
        <v>1</v>
      </c>
      <c r="AA58">
        <v>1</v>
      </c>
      <c r="AB58">
        <f t="shared" si="2"/>
        <v>6</v>
      </c>
      <c r="AC58">
        <v>6</v>
      </c>
      <c r="AE58">
        <v>2</v>
      </c>
      <c r="AF58">
        <v>8</v>
      </c>
      <c r="AG58" t="s">
        <v>96</v>
      </c>
      <c r="AH58">
        <v>1</v>
      </c>
      <c r="AI58">
        <v>8</v>
      </c>
      <c r="AJ58" s="8" t="s">
        <v>96</v>
      </c>
      <c r="AK58">
        <v>74853</v>
      </c>
      <c r="AL58">
        <v>6199</v>
      </c>
      <c r="AM58">
        <f t="shared" si="8"/>
        <v>81052</v>
      </c>
      <c r="AN58">
        <f t="shared" si="9"/>
        <v>32811.625819411252</v>
      </c>
      <c r="AO58" s="8" t="s">
        <v>105</v>
      </c>
      <c r="AP58">
        <v>125</v>
      </c>
      <c r="AQ58">
        <v>1169</v>
      </c>
      <c r="AR58" s="17">
        <v>414</v>
      </c>
      <c r="AS58">
        <v>96</v>
      </c>
      <c r="AT58">
        <v>784</v>
      </c>
      <c r="AU58">
        <v>384</v>
      </c>
      <c r="AV58" s="17" t="s">
        <v>45</v>
      </c>
      <c r="AW58">
        <f t="shared" si="4"/>
        <v>14</v>
      </c>
      <c r="AX58">
        <f t="shared" si="5"/>
        <v>192</v>
      </c>
      <c r="AY58">
        <f t="shared" si="6"/>
        <v>15</v>
      </c>
      <c r="AZ58" s="17" t="s">
        <v>45</v>
      </c>
      <c r="BD58" t="s">
        <v>233</v>
      </c>
      <c r="BE58" t="s">
        <v>160</v>
      </c>
      <c r="BF58" s="11">
        <v>0</v>
      </c>
      <c r="BG58" s="11" t="s">
        <v>8</v>
      </c>
      <c r="BH58" s="11" t="s">
        <v>8</v>
      </c>
    </row>
    <row r="59" spans="1:60" hidden="1" outlineLevel="1" x14ac:dyDescent="0.25">
      <c r="A59" s="10" t="s">
        <v>248</v>
      </c>
      <c r="B59" s="10"/>
      <c r="C59" s="10"/>
      <c r="D59" t="s">
        <v>231</v>
      </c>
      <c r="E59" t="s">
        <v>400</v>
      </c>
      <c r="F59" t="s">
        <v>406</v>
      </c>
      <c r="G59" t="s">
        <v>409</v>
      </c>
      <c r="H59" s="40" t="s">
        <v>222</v>
      </c>
      <c r="K59" s="13">
        <v>0</v>
      </c>
      <c r="L59" s="11">
        <v>1</v>
      </c>
      <c r="M59" s="11" t="s">
        <v>255</v>
      </c>
      <c r="N59" s="11">
        <v>0</v>
      </c>
      <c r="O59" s="11" t="s">
        <v>8</v>
      </c>
      <c r="P59" s="11">
        <v>1</v>
      </c>
      <c r="Q59" s="11">
        <v>0</v>
      </c>
      <c r="R59" s="11">
        <v>0</v>
      </c>
      <c r="S59" s="11">
        <v>0</v>
      </c>
      <c r="T59" s="11">
        <v>0</v>
      </c>
      <c r="U59" s="11" t="s">
        <v>8</v>
      </c>
      <c r="V59" s="11" t="s">
        <v>8</v>
      </c>
      <c r="W59" s="17">
        <v>1</v>
      </c>
      <c r="X59">
        <v>6</v>
      </c>
      <c r="Y59">
        <v>5</v>
      </c>
      <c r="Z59">
        <v>1</v>
      </c>
      <c r="AA59">
        <v>1</v>
      </c>
      <c r="AB59">
        <f t="shared" si="2"/>
        <v>6</v>
      </c>
      <c r="AC59">
        <v>6</v>
      </c>
      <c r="AE59">
        <v>2</v>
      </c>
      <c r="AF59">
        <v>8</v>
      </c>
      <c r="AG59" t="s">
        <v>96</v>
      </c>
      <c r="AH59">
        <v>1</v>
      </c>
      <c r="AI59">
        <v>8</v>
      </c>
      <c r="AJ59" s="8" t="s">
        <v>96</v>
      </c>
      <c r="AK59">
        <v>22999</v>
      </c>
      <c r="AL59">
        <v>58053</v>
      </c>
      <c r="AM59">
        <f t="shared" si="8"/>
        <v>81052</v>
      </c>
      <c r="AN59">
        <f t="shared" si="9"/>
        <v>10593.906160359114</v>
      </c>
      <c r="AO59" s="8" t="s">
        <v>105</v>
      </c>
      <c r="AP59">
        <v>125</v>
      </c>
      <c r="AQ59">
        <v>1169</v>
      </c>
      <c r="AR59" s="17">
        <v>414</v>
      </c>
      <c r="AS59">
        <v>64</v>
      </c>
      <c r="AT59">
        <v>512</v>
      </c>
      <c r="AU59">
        <v>256</v>
      </c>
      <c r="AV59" s="17" t="s">
        <v>45</v>
      </c>
      <c r="AW59">
        <f t="shared" si="4"/>
        <v>30</v>
      </c>
      <c r="AX59">
        <f t="shared" si="5"/>
        <v>328</v>
      </c>
      <c r="AY59">
        <f t="shared" si="6"/>
        <v>79</v>
      </c>
      <c r="AZ59" s="17" t="s">
        <v>45</v>
      </c>
      <c r="BD59" t="s">
        <v>234</v>
      </c>
      <c r="BE59" t="s">
        <v>160</v>
      </c>
      <c r="BF59" s="11">
        <v>0</v>
      </c>
      <c r="BG59" s="11" t="s">
        <v>8</v>
      </c>
      <c r="BH59" s="11" t="s">
        <v>8</v>
      </c>
    </row>
    <row r="60" spans="1:60" hidden="1" outlineLevel="1" x14ac:dyDescent="0.25">
      <c r="A60" s="10" t="s">
        <v>249</v>
      </c>
      <c r="B60" s="10"/>
      <c r="C60" s="10"/>
      <c r="D60" t="s">
        <v>231</v>
      </c>
      <c r="E60" t="s">
        <v>400</v>
      </c>
      <c r="F60" t="s">
        <v>406</v>
      </c>
      <c r="G60" t="s">
        <v>409</v>
      </c>
      <c r="H60" s="40" t="s">
        <v>223</v>
      </c>
      <c r="K60" s="13">
        <v>0</v>
      </c>
      <c r="L60" s="11">
        <v>1</v>
      </c>
      <c r="M60" s="11" t="s">
        <v>255</v>
      </c>
      <c r="N60" s="11">
        <v>0</v>
      </c>
      <c r="O60" s="11" t="s">
        <v>8</v>
      </c>
      <c r="P60" s="11">
        <v>1</v>
      </c>
      <c r="Q60" s="11">
        <v>1</v>
      </c>
      <c r="R60" s="11">
        <v>1</v>
      </c>
      <c r="S60" s="11">
        <v>1</v>
      </c>
      <c r="T60" s="11">
        <v>0</v>
      </c>
      <c r="U60" s="11" t="s">
        <v>8</v>
      </c>
      <c r="V60" s="11" t="s">
        <v>8</v>
      </c>
      <c r="W60" s="17">
        <v>1</v>
      </c>
      <c r="X60">
        <v>6</v>
      </c>
      <c r="Y60">
        <v>5</v>
      </c>
      <c r="Z60">
        <v>1</v>
      </c>
      <c r="AA60">
        <v>1</v>
      </c>
      <c r="AB60">
        <f t="shared" si="2"/>
        <v>6</v>
      </c>
      <c r="AC60">
        <v>6</v>
      </c>
      <c r="AE60">
        <v>2</v>
      </c>
      <c r="AF60">
        <v>8</v>
      </c>
      <c r="AG60" t="s">
        <v>96</v>
      </c>
      <c r="AH60">
        <v>1</v>
      </c>
      <c r="AI60">
        <v>8</v>
      </c>
      <c r="AJ60" s="8" t="s">
        <v>96</v>
      </c>
      <c r="AK60">
        <v>4727</v>
      </c>
      <c r="AL60">
        <v>76325</v>
      </c>
      <c r="AM60">
        <f t="shared" si="8"/>
        <v>81052</v>
      </c>
      <c r="AN60">
        <f t="shared" si="9"/>
        <v>2643.7956114331109</v>
      </c>
      <c r="AO60" s="8" t="s">
        <v>105</v>
      </c>
      <c r="AP60">
        <v>125</v>
      </c>
      <c r="AQ60">
        <v>1169</v>
      </c>
      <c r="AR60" s="17">
        <v>414</v>
      </c>
      <c r="AS60">
        <v>32</v>
      </c>
      <c r="AT60">
        <v>256</v>
      </c>
      <c r="AU60">
        <v>128</v>
      </c>
      <c r="AV60" s="17" t="s">
        <v>45</v>
      </c>
      <c r="AW60">
        <f t="shared" si="4"/>
        <v>46</v>
      </c>
      <c r="AX60">
        <f t="shared" si="5"/>
        <v>456</v>
      </c>
      <c r="AY60">
        <f t="shared" si="6"/>
        <v>143</v>
      </c>
      <c r="AZ60" s="17" t="s">
        <v>45</v>
      </c>
      <c r="BD60" t="s">
        <v>234</v>
      </c>
      <c r="BE60" t="s">
        <v>160</v>
      </c>
      <c r="BF60" s="11">
        <v>0</v>
      </c>
      <c r="BG60" s="11" t="s">
        <v>8</v>
      </c>
      <c r="BH60" s="11" t="s">
        <v>8</v>
      </c>
    </row>
    <row r="61" spans="1:60" hidden="1" outlineLevel="1" x14ac:dyDescent="0.25">
      <c r="A61" s="10" t="s">
        <v>250</v>
      </c>
      <c r="B61" s="10"/>
      <c r="C61" s="10"/>
      <c r="D61" t="s">
        <v>232</v>
      </c>
      <c r="E61" t="s">
        <v>400</v>
      </c>
      <c r="F61" t="s">
        <v>406</v>
      </c>
      <c r="G61" t="s">
        <v>409</v>
      </c>
      <c r="H61" s="40" t="s">
        <v>224</v>
      </c>
      <c r="K61" s="13">
        <v>0</v>
      </c>
      <c r="L61" s="11">
        <v>1</v>
      </c>
      <c r="M61" s="11" t="s">
        <v>255</v>
      </c>
      <c r="N61" s="11">
        <v>0</v>
      </c>
      <c r="O61" s="11" t="s">
        <v>8</v>
      </c>
      <c r="P61" s="11">
        <v>1</v>
      </c>
      <c r="Q61" s="11">
        <v>0</v>
      </c>
      <c r="R61" s="11">
        <v>0</v>
      </c>
      <c r="S61" s="11">
        <v>0</v>
      </c>
      <c r="T61" s="11">
        <v>0</v>
      </c>
      <c r="U61" s="11" t="s">
        <v>8</v>
      </c>
      <c r="V61" s="11" t="s">
        <v>8</v>
      </c>
      <c r="W61" s="17">
        <v>1</v>
      </c>
      <c r="X61">
        <v>6</v>
      </c>
      <c r="Y61">
        <v>5</v>
      </c>
      <c r="Z61">
        <v>1</v>
      </c>
      <c r="AA61">
        <v>1</v>
      </c>
      <c r="AB61">
        <f t="shared" si="2"/>
        <v>6</v>
      </c>
      <c r="AC61">
        <v>6</v>
      </c>
      <c r="AE61">
        <v>1</v>
      </c>
      <c r="AF61">
        <v>8</v>
      </c>
      <c r="AG61" t="s">
        <v>96</v>
      </c>
      <c r="AH61">
        <v>1</v>
      </c>
      <c r="AI61">
        <v>8</v>
      </c>
      <c r="AJ61" s="8" t="s">
        <v>96</v>
      </c>
      <c r="AK61">
        <v>74743</v>
      </c>
      <c r="AL61">
        <v>6309</v>
      </c>
      <c r="AM61">
        <f t="shared" si="8"/>
        <v>81052</v>
      </c>
      <c r="AN61">
        <f t="shared" si="9"/>
        <v>22377.105723945871</v>
      </c>
      <c r="AO61" s="8" t="s">
        <v>105</v>
      </c>
      <c r="AP61">
        <v>125</v>
      </c>
      <c r="AQ61">
        <v>1169</v>
      </c>
      <c r="AR61" s="17">
        <v>414</v>
      </c>
      <c r="AS61">
        <v>96</v>
      </c>
      <c r="AT61">
        <v>784</v>
      </c>
      <c r="AU61">
        <v>384</v>
      </c>
      <c r="AV61" s="17" t="s">
        <v>45</v>
      </c>
      <c r="AW61">
        <f t="shared" si="4"/>
        <v>14</v>
      </c>
      <c r="AX61">
        <f t="shared" si="5"/>
        <v>192</v>
      </c>
      <c r="AY61">
        <f t="shared" si="6"/>
        <v>15</v>
      </c>
      <c r="AZ61" s="17" t="s">
        <v>45</v>
      </c>
      <c r="BD61" t="s">
        <v>233</v>
      </c>
      <c r="BE61" t="s">
        <v>160</v>
      </c>
      <c r="BF61" s="11">
        <v>0</v>
      </c>
      <c r="BG61" s="11" t="s">
        <v>8</v>
      </c>
      <c r="BH61" s="11" t="s">
        <v>8</v>
      </c>
    </row>
    <row r="62" spans="1:60" hidden="1" outlineLevel="1" x14ac:dyDescent="0.25">
      <c r="A62" s="10" t="s">
        <v>251</v>
      </c>
      <c r="B62" s="10"/>
      <c r="C62" s="10"/>
      <c r="D62" t="s">
        <v>232</v>
      </c>
      <c r="E62" t="s">
        <v>400</v>
      </c>
      <c r="F62" t="s">
        <v>406</v>
      </c>
      <c r="G62" t="s">
        <v>409</v>
      </c>
      <c r="H62" s="40" t="s">
        <v>225</v>
      </c>
      <c r="K62" s="13">
        <v>0</v>
      </c>
      <c r="L62" s="11">
        <v>1</v>
      </c>
      <c r="M62" s="11" t="s">
        <v>255</v>
      </c>
      <c r="N62" s="11">
        <v>0</v>
      </c>
      <c r="O62" s="11" t="s">
        <v>8</v>
      </c>
      <c r="P62" s="11">
        <v>1</v>
      </c>
      <c r="Q62" s="11">
        <v>1</v>
      </c>
      <c r="R62" s="11">
        <v>1</v>
      </c>
      <c r="S62" s="11">
        <v>0</v>
      </c>
      <c r="T62" s="11">
        <v>0</v>
      </c>
      <c r="U62" s="11" t="s">
        <v>8</v>
      </c>
      <c r="V62" s="11" t="s">
        <v>8</v>
      </c>
      <c r="W62" s="17">
        <v>1</v>
      </c>
      <c r="X62">
        <v>6</v>
      </c>
      <c r="Y62">
        <v>5</v>
      </c>
      <c r="Z62">
        <v>1</v>
      </c>
      <c r="AA62">
        <v>1</v>
      </c>
      <c r="AB62">
        <f t="shared" si="2"/>
        <v>6</v>
      </c>
      <c r="AC62">
        <v>6</v>
      </c>
      <c r="AE62">
        <v>1</v>
      </c>
      <c r="AF62">
        <v>8</v>
      </c>
      <c r="AG62" t="s">
        <v>96</v>
      </c>
      <c r="AH62">
        <v>1</v>
      </c>
      <c r="AI62">
        <v>8</v>
      </c>
      <c r="AJ62" s="8" t="s">
        <v>96</v>
      </c>
      <c r="AK62">
        <v>22967</v>
      </c>
      <c r="AL62">
        <v>58085</v>
      </c>
      <c r="AM62">
        <f t="shared" si="8"/>
        <v>81052</v>
      </c>
      <c r="AN62">
        <f t="shared" si="9"/>
        <v>7565.2926179111128</v>
      </c>
      <c r="AO62" s="8" t="s">
        <v>105</v>
      </c>
      <c r="AP62">
        <v>125</v>
      </c>
      <c r="AQ62">
        <v>1169</v>
      </c>
      <c r="AR62" s="17">
        <v>414</v>
      </c>
      <c r="AS62">
        <v>64</v>
      </c>
      <c r="AT62">
        <v>512</v>
      </c>
      <c r="AU62">
        <v>256</v>
      </c>
      <c r="AV62" s="17" t="s">
        <v>45</v>
      </c>
      <c r="AW62">
        <f t="shared" si="4"/>
        <v>30</v>
      </c>
      <c r="AX62">
        <f t="shared" si="5"/>
        <v>328</v>
      </c>
      <c r="AY62">
        <f t="shared" si="6"/>
        <v>79</v>
      </c>
      <c r="AZ62" s="17" t="s">
        <v>45</v>
      </c>
      <c r="BD62" t="s">
        <v>234</v>
      </c>
      <c r="BE62" t="s">
        <v>160</v>
      </c>
      <c r="BF62" s="11">
        <v>0</v>
      </c>
      <c r="BG62" s="11" t="s">
        <v>8</v>
      </c>
      <c r="BH62" s="11" t="s">
        <v>8</v>
      </c>
    </row>
    <row r="63" spans="1:60" s="3" customFormat="1" hidden="1" outlineLevel="1" x14ac:dyDescent="0.25">
      <c r="A63" s="15" t="s">
        <v>252</v>
      </c>
      <c r="B63" s="15"/>
      <c r="C63" s="15"/>
      <c r="D63" s="3" t="s">
        <v>232</v>
      </c>
      <c r="E63" s="3" t="s">
        <v>400</v>
      </c>
      <c r="F63" s="3" t="s">
        <v>406</v>
      </c>
      <c r="G63" s="3" t="s">
        <v>409</v>
      </c>
      <c r="H63" s="41" t="s">
        <v>226</v>
      </c>
      <c r="K63" s="16">
        <v>0</v>
      </c>
      <c r="L63" s="12">
        <v>1</v>
      </c>
      <c r="M63" s="12" t="s">
        <v>255</v>
      </c>
      <c r="N63" s="12">
        <v>0</v>
      </c>
      <c r="O63" s="12" t="s">
        <v>8</v>
      </c>
      <c r="P63" s="12">
        <v>1</v>
      </c>
      <c r="Q63" s="12">
        <v>1</v>
      </c>
      <c r="R63" s="12">
        <v>1</v>
      </c>
      <c r="S63" s="12">
        <v>1</v>
      </c>
      <c r="T63" s="12">
        <v>0</v>
      </c>
      <c r="U63" s="12" t="s">
        <v>8</v>
      </c>
      <c r="V63" s="12" t="s">
        <v>8</v>
      </c>
      <c r="W63" s="19">
        <v>1</v>
      </c>
      <c r="X63" s="3">
        <v>6</v>
      </c>
      <c r="Y63" s="3">
        <v>5</v>
      </c>
      <c r="Z63" s="3">
        <v>1</v>
      </c>
      <c r="AA63" s="3">
        <v>1</v>
      </c>
      <c r="AB63" s="3">
        <f t="shared" si="2"/>
        <v>6</v>
      </c>
      <c r="AC63" s="3">
        <v>6</v>
      </c>
      <c r="AE63" s="3">
        <v>1</v>
      </c>
      <c r="AF63" s="3">
        <v>8</v>
      </c>
      <c r="AG63" s="3" t="s">
        <v>96</v>
      </c>
      <c r="AH63" s="3">
        <v>1</v>
      </c>
      <c r="AI63" s="3">
        <v>8</v>
      </c>
      <c r="AJ63" s="23" t="s">
        <v>96</v>
      </c>
      <c r="AK63" s="3">
        <v>4727</v>
      </c>
      <c r="AL63" s="3">
        <v>76325</v>
      </c>
      <c r="AM63" s="3">
        <f t="shared" si="8"/>
        <v>81052</v>
      </c>
      <c r="AN63" s="3">
        <f t="shared" si="9"/>
        <v>2265.2189186271103</v>
      </c>
      <c r="AO63" s="23" t="s">
        <v>105</v>
      </c>
      <c r="AP63" s="3">
        <v>125</v>
      </c>
      <c r="AQ63" s="3">
        <v>1169</v>
      </c>
      <c r="AR63" s="19">
        <v>414</v>
      </c>
      <c r="AS63" s="3">
        <v>32</v>
      </c>
      <c r="AT63" s="3">
        <v>256</v>
      </c>
      <c r="AU63" s="3">
        <v>128</v>
      </c>
      <c r="AV63" s="19" t="s">
        <v>45</v>
      </c>
      <c r="AW63" s="3">
        <f t="shared" si="4"/>
        <v>46</v>
      </c>
      <c r="AX63" s="3">
        <f t="shared" si="5"/>
        <v>456</v>
      </c>
      <c r="AY63" s="3">
        <f t="shared" si="6"/>
        <v>143</v>
      </c>
      <c r="AZ63" s="19" t="s">
        <v>45</v>
      </c>
      <c r="BC63" s="23"/>
      <c r="BD63" s="3" t="s">
        <v>234</v>
      </c>
      <c r="BE63" s="3" t="s">
        <v>160</v>
      </c>
      <c r="BF63" s="12">
        <v>0</v>
      </c>
      <c r="BG63" s="12" t="s">
        <v>8</v>
      </c>
      <c r="BH63" s="12" t="s">
        <v>8</v>
      </c>
    </row>
    <row r="64" spans="1:60" s="25" customFormat="1" hidden="1" outlineLevel="1" x14ac:dyDescent="0.25">
      <c r="A64" s="24" t="s">
        <v>267</v>
      </c>
      <c r="B64" s="24"/>
      <c r="C64" s="24"/>
      <c r="D64" s="25" t="s">
        <v>268</v>
      </c>
      <c r="E64" s="25" t="s">
        <v>400</v>
      </c>
      <c r="F64" s="25" t="s">
        <v>406</v>
      </c>
      <c r="G64" s="25" t="s">
        <v>409</v>
      </c>
      <c r="H64" s="42" t="s">
        <v>270</v>
      </c>
      <c r="I64" s="25" t="s">
        <v>265</v>
      </c>
      <c r="J64" s="25" t="s">
        <v>271</v>
      </c>
      <c r="K64" s="26">
        <v>1</v>
      </c>
      <c r="L64" s="25">
        <v>0</v>
      </c>
      <c r="M64" s="27" t="s">
        <v>8</v>
      </c>
      <c r="N64" s="25">
        <v>0</v>
      </c>
      <c r="O64" s="27" t="s">
        <v>8</v>
      </c>
      <c r="P64" s="25">
        <v>1</v>
      </c>
      <c r="Q64" s="25">
        <v>1</v>
      </c>
      <c r="R64" s="25">
        <v>1</v>
      </c>
      <c r="S64" s="25">
        <v>1</v>
      </c>
      <c r="T64" s="25">
        <v>1</v>
      </c>
      <c r="U64" s="25" t="s">
        <v>117</v>
      </c>
      <c r="V64" s="25" t="s">
        <v>117</v>
      </c>
      <c r="W64" s="28">
        <v>1</v>
      </c>
      <c r="X64" s="25">
        <v>6</v>
      </c>
      <c r="Y64" s="25">
        <v>5</v>
      </c>
      <c r="Z64" s="25">
        <v>1</v>
      </c>
      <c r="AA64" s="25">
        <v>1</v>
      </c>
      <c r="AB64" s="25">
        <v>6</v>
      </c>
      <c r="AC64" s="25">
        <v>6</v>
      </c>
      <c r="AE64" s="25">
        <v>1</v>
      </c>
      <c r="AF64" s="25">
        <v>16</v>
      </c>
      <c r="AG64" s="25" t="s">
        <v>94</v>
      </c>
      <c r="AH64" s="25">
        <v>1</v>
      </c>
      <c r="AI64" s="25">
        <v>8</v>
      </c>
      <c r="AJ64" s="29" t="s">
        <v>96</v>
      </c>
      <c r="AK64" s="25" t="s">
        <v>117</v>
      </c>
      <c r="AL64" s="25" t="s">
        <v>117</v>
      </c>
      <c r="AM64" s="25" t="s">
        <v>117</v>
      </c>
      <c r="AN64" s="25">
        <f xml:space="preserve"> 1508.06553301511 + 0.00210606006752809 * (AS64*AT64*AU64) * (AB64 / 5) + 441</f>
        <v>74990.706201272769</v>
      </c>
      <c r="AO64" s="29" t="s">
        <v>105</v>
      </c>
      <c r="AP64" s="25">
        <v>125</v>
      </c>
      <c r="AQ64" s="25">
        <v>1169</v>
      </c>
      <c r="AR64" s="28">
        <v>414</v>
      </c>
      <c r="AS64" s="25">
        <v>96</v>
      </c>
      <c r="AT64" s="25">
        <v>784</v>
      </c>
      <c r="AU64" s="25">
        <v>384</v>
      </c>
      <c r="AV64" s="28" t="s">
        <v>45</v>
      </c>
      <c r="AW64" s="25">
        <f t="shared" si="4"/>
        <v>14</v>
      </c>
      <c r="AX64" s="25">
        <f t="shared" si="5"/>
        <v>192</v>
      </c>
      <c r="AY64" s="25">
        <f t="shared" si="6"/>
        <v>15</v>
      </c>
      <c r="AZ64" s="28" t="s">
        <v>45</v>
      </c>
      <c r="BC64" s="29"/>
      <c r="BD64" s="25" t="s">
        <v>266</v>
      </c>
      <c r="BE64" s="25" t="s">
        <v>160</v>
      </c>
      <c r="BF64" s="25">
        <v>0</v>
      </c>
      <c r="BG64" s="27" t="s">
        <v>8</v>
      </c>
      <c r="BH64" s="27" t="s">
        <v>8</v>
      </c>
    </row>
    <row r="65" spans="1:60" hidden="1" outlineLevel="1" x14ac:dyDescent="0.25">
      <c r="A65" s="10" t="s">
        <v>269</v>
      </c>
      <c r="B65" s="10"/>
      <c r="C65" s="10"/>
      <c r="D65" t="s">
        <v>268</v>
      </c>
      <c r="E65" t="s">
        <v>401</v>
      </c>
      <c r="F65" t="s">
        <v>406</v>
      </c>
      <c r="G65" t="s">
        <v>409</v>
      </c>
      <c r="H65" s="40" t="s">
        <v>272</v>
      </c>
      <c r="I65" t="s">
        <v>273</v>
      </c>
      <c r="J65" t="s">
        <v>276</v>
      </c>
      <c r="K65" s="4">
        <v>0</v>
      </c>
      <c r="L65">
        <v>1</v>
      </c>
      <c r="M65" s="11" t="s">
        <v>277</v>
      </c>
      <c r="N65">
        <v>0</v>
      </c>
      <c r="O65" s="11" t="s">
        <v>8</v>
      </c>
      <c r="P65" t="s">
        <v>8</v>
      </c>
      <c r="Q65" s="11" t="s">
        <v>8</v>
      </c>
      <c r="R65" t="s">
        <v>8</v>
      </c>
      <c r="S65" s="11" t="s">
        <v>8</v>
      </c>
      <c r="T65" t="s">
        <v>8</v>
      </c>
      <c r="U65" s="11" t="s">
        <v>8</v>
      </c>
      <c r="V65" s="11" t="s">
        <v>8</v>
      </c>
      <c r="W65" s="20">
        <v>0</v>
      </c>
      <c r="X65">
        <v>1</v>
      </c>
      <c r="Y65">
        <v>5</v>
      </c>
      <c r="Z65">
        <v>1</v>
      </c>
      <c r="AA65">
        <v>1</v>
      </c>
      <c r="AB65">
        <v>6</v>
      </c>
      <c r="AC65" t="s">
        <v>8</v>
      </c>
      <c r="AE65">
        <v>1</v>
      </c>
      <c r="AF65">
        <v>16</v>
      </c>
      <c r="AG65" t="s">
        <v>94</v>
      </c>
      <c r="AH65">
        <v>1</v>
      </c>
      <c r="AI65">
        <v>8</v>
      </c>
      <c r="AJ65" s="8" t="s">
        <v>96</v>
      </c>
      <c r="AK65" t="s">
        <v>8</v>
      </c>
      <c r="AL65" t="s">
        <v>8</v>
      </c>
      <c r="AM65" t="s">
        <v>8</v>
      </c>
      <c r="AN65" t="s">
        <v>278</v>
      </c>
      <c r="AO65" s="8" t="s">
        <v>105</v>
      </c>
      <c r="AP65">
        <v>125</v>
      </c>
      <c r="AQ65">
        <v>1169</v>
      </c>
      <c r="AR65" s="17">
        <v>414</v>
      </c>
      <c r="AS65">
        <v>80</v>
      </c>
      <c r="AT65">
        <v>170</v>
      </c>
      <c r="AU65">
        <v>170</v>
      </c>
      <c r="AV65" s="17" t="s">
        <v>8</v>
      </c>
      <c r="AW65">
        <v>40</v>
      </c>
      <c r="AX65">
        <v>90</v>
      </c>
      <c r="AY65">
        <v>90</v>
      </c>
      <c r="AZ65" s="17" t="s">
        <v>8</v>
      </c>
      <c r="BA65">
        <f t="shared" ref="BA65:BA76" si="10">AS65-AW65</f>
        <v>40</v>
      </c>
      <c r="BB65">
        <f t="shared" ref="BB65:BB76" si="11">AT65-AX65</f>
        <v>80</v>
      </c>
      <c r="BC65" s="8">
        <f t="shared" ref="BC65:BC76" si="12">AU65-AY65</f>
        <v>80</v>
      </c>
      <c r="BD65" t="s">
        <v>279</v>
      </c>
      <c r="BE65" t="s">
        <v>280</v>
      </c>
      <c r="BF65" s="11">
        <v>1</v>
      </c>
      <c r="BG65" t="s">
        <v>281</v>
      </c>
      <c r="BH65" t="s">
        <v>283</v>
      </c>
    </row>
    <row r="66" spans="1:60" hidden="1" outlineLevel="1" x14ac:dyDescent="0.25">
      <c r="A66" s="10" t="s">
        <v>274</v>
      </c>
      <c r="B66" s="10"/>
      <c r="C66" s="10"/>
      <c r="D66" t="s">
        <v>268</v>
      </c>
      <c r="E66" t="s">
        <v>401</v>
      </c>
      <c r="F66" t="s">
        <v>406</v>
      </c>
      <c r="G66" t="s">
        <v>409</v>
      </c>
      <c r="H66" s="40" t="s">
        <v>275</v>
      </c>
      <c r="I66" s="10" t="s">
        <v>275</v>
      </c>
      <c r="J66" t="s">
        <v>288</v>
      </c>
      <c r="K66" s="4">
        <v>0</v>
      </c>
      <c r="L66" s="10">
        <v>1</v>
      </c>
      <c r="M66" s="11" t="s">
        <v>185</v>
      </c>
      <c r="N66" s="10">
        <v>0</v>
      </c>
      <c r="O66" s="11" t="s">
        <v>8</v>
      </c>
      <c r="P66" t="s">
        <v>8</v>
      </c>
      <c r="Q66" s="11" t="s">
        <v>8</v>
      </c>
      <c r="R66" t="s">
        <v>8</v>
      </c>
      <c r="S66" s="11" t="s">
        <v>8</v>
      </c>
      <c r="T66" t="s">
        <v>8</v>
      </c>
      <c r="U66" s="11" t="s">
        <v>8</v>
      </c>
      <c r="V66" s="11" t="s">
        <v>8</v>
      </c>
      <c r="W66" s="20">
        <v>0</v>
      </c>
      <c r="X66">
        <v>1</v>
      </c>
      <c r="Y66">
        <v>5</v>
      </c>
      <c r="Z66">
        <v>1</v>
      </c>
      <c r="AA66">
        <v>1</v>
      </c>
      <c r="AB66">
        <v>6</v>
      </c>
      <c r="AC66">
        <v>156</v>
      </c>
      <c r="AE66">
        <v>1</v>
      </c>
      <c r="AF66">
        <v>16</v>
      </c>
      <c r="AG66" t="s">
        <v>94</v>
      </c>
      <c r="AH66">
        <v>1</v>
      </c>
      <c r="AI66">
        <v>8</v>
      </c>
      <c r="AJ66" s="8" t="s">
        <v>96</v>
      </c>
      <c r="AK66" t="s">
        <v>8</v>
      </c>
      <c r="AL66" t="s">
        <v>8</v>
      </c>
      <c r="AM66" t="s">
        <v>8</v>
      </c>
      <c r="AN66" t="s">
        <v>278</v>
      </c>
      <c r="AO66" s="8" t="s">
        <v>105</v>
      </c>
      <c r="AP66">
        <v>125</v>
      </c>
      <c r="AQ66">
        <v>1169</v>
      </c>
      <c r="AR66" s="17">
        <v>414</v>
      </c>
      <c r="AS66">
        <v>80</v>
      </c>
      <c r="AT66">
        <v>170</v>
      </c>
      <c r="AU66">
        <v>170</v>
      </c>
      <c r="AV66" s="17" t="s">
        <v>8</v>
      </c>
      <c r="AW66">
        <v>40</v>
      </c>
      <c r="AX66">
        <v>90</v>
      </c>
      <c r="AY66">
        <v>90</v>
      </c>
      <c r="AZ66" s="17" t="s">
        <v>8</v>
      </c>
      <c r="BA66">
        <f t="shared" si="10"/>
        <v>40</v>
      </c>
      <c r="BB66">
        <f t="shared" si="11"/>
        <v>80</v>
      </c>
      <c r="BC66" s="8">
        <f t="shared" si="12"/>
        <v>80</v>
      </c>
      <c r="BD66" t="s">
        <v>279</v>
      </c>
      <c r="BE66" t="s">
        <v>280</v>
      </c>
      <c r="BF66">
        <v>1</v>
      </c>
      <c r="BG66" s="11" t="s">
        <v>284</v>
      </c>
      <c r="BH66" s="11" t="s">
        <v>285</v>
      </c>
    </row>
    <row r="67" spans="1:60" hidden="1" outlineLevel="1" x14ac:dyDescent="0.25">
      <c r="A67" s="10" t="s">
        <v>289</v>
      </c>
      <c r="B67" s="10"/>
      <c r="C67" s="10"/>
      <c r="D67" t="s">
        <v>268</v>
      </c>
      <c r="E67" t="s">
        <v>401</v>
      </c>
      <c r="F67" t="s">
        <v>406</v>
      </c>
      <c r="G67" t="s">
        <v>409</v>
      </c>
      <c r="H67" s="40" t="s">
        <v>309</v>
      </c>
      <c r="I67" s="10" t="s">
        <v>309</v>
      </c>
      <c r="J67" t="s">
        <v>291</v>
      </c>
      <c r="K67" s="4">
        <v>0</v>
      </c>
      <c r="L67">
        <v>1</v>
      </c>
      <c r="M67" s="11" t="s">
        <v>185</v>
      </c>
      <c r="N67" s="10">
        <v>0</v>
      </c>
      <c r="O67" s="11" t="s">
        <v>8</v>
      </c>
      <c r="P67" t="s">
        <v>8</v>
      </c>
      <c r="Q67" s="11" t="s">
        <v>8</v>
      </c>
      <c r="R67" t="s">
        <v>8</v>
      </c>
      <c r="S67" s="11" t="s">
        <v>8</v>
      </c>
      <c r="T67" t="s">
        <v>8</v>
      </c>
      <c r="U67" s="11" t="s">
        <v>8</v>
      </c>
      <c r="V67" s="11" t="s">
        <v>8</v>
      </c>
      <c r="W67" s="20">
        <v>0</v>
      </c>
      <c r="X67">
        <v>1</v>
      </c>
      <c r="Y67">
        <v>5</v>
      </c>
      <c r="Z67">
        <v>1</v>
      </c>
      <c r="AA67">
        <v>1</v>
      </c>
      <c r="AB67">
        <v>6</v>
      </c>
      <c r="AC67">
        <v>48</v>
      </c>
      <c r="AE67">
        <v>1</v>
      </c>
      <c r="AF67">
        <v>16</v>
      </c>
      <c r="AG67" t="s">
        <v>94</v>
      </c>
      <c r="AH67">
        <v>1</v>
      </c>
      <c r="AI67">
        <v>8</v>
      </c>
      <c r="AJ67" s="8" t="s">
        <v>96</v>
      </c>
      <c r="AK67" t="s">
        <v>8</v>
      </c>
      <c r="AL67" t="s">
        <v>8</v>
      </c>
      <c r="AM67" t="s">
        <v>8</v>
      </c>
      <c r="AN67" t="s">
        <v>278</v>
      </c>
      <c r="AO67" s="8" t="s">
        <v>105</v>
      </c>
      <c r="AP67">
        <v>125</v>
      </c>
      <c r="AQ67">
        <v>1169</v>
      </c>
      <c r="AR67" s="17">
        <v>414</v>
      </c>
      <c r="AS67">
        <v>96</v>
      </c>
      <c r="AT67">
        <v>784</v>
      </c>
      <c r="AU67">
        <v>384</v>
      </c>
      <c r="AV67" s="17" t="s">
        <v>8</v>
      </c>
      <c r="AW67">
        <v>14</v>
      </c>
      <c r="AX67">
        <v>192</v>
      </c>
      <c r="AY67">
        <v>15</v>
      </c>
      <c r="AZ67" s="17" t="s">
        <v>8</v>
      </c>
      <c r="BA67">
        <f t="shared" si="10"/>
        <v>82</v>
      </c>
      <c r="BB67">
        <f t="shared" si="11"/>
        <v>592</v>
      </c>
      <c r="BC67" s="8">
        <f t="shared" si="12"/>
        <v>369</v>
      </c>
      <c r="BD67" t="s">
        <v>286</v>
      </c>
      <c r="BE67" t="s">
        <v>287</v>
      </c>
      <c r="BF67">
        <v>1</v>
      </c>
      <c r="BG67" t="s">
        <v>290</v>
      </c>
      <c r="BH67" t="s">
        <v>285</v>
      </c>
    </row>
    <row r="68" spans="1:60" hidden="1" outlineLevel="1" x14ac:dyDescent="0.25">
      <c r="A68" s="10" t="s">
        <v>292</v>
      </c>
      <c r="B68" s="10"/>
      <c r="C68" s="10"/>
      <c r="D68" t="s">
        <v>268</v>
      </c>
      <c r="E68" t="s">
        <v>401</v>
      </c>
      <c r="F68" t="s">
        <v>406</v>
      </c>
      <c r="G68" t="s">
        <v>409</v>
      </c>
      <c r="H68" s="40" t="s">
        <v>310</v>
      </c>
      <c r="I68" s="10" t="s">
        <v>310</v>
      </c>
      <c r="J68" t="s">
        <v>303</v>
      </c>
      <c r="K68" s="4">
        <v>0</v>
      </c>
      <c r="L68">
        <v>1</v>
      </c>
      <c r="M68" s="11" t="s">
        <v>294</v>
      </c>
      <c r="N68">
        <v>0</v>
      </c>
      <c r="O68" s="11" t="s">
        <v>8</v>
      </c>
      <c r="P68" t="s">
        <v>8</v>
      </c>
      <c r="Q68" s="11" t="s">
        <v>8</v>
      </c>
      <c r="R68" t="s">
        <v>8</v>
      </c>
      <c r="S68" s="11" t="s">
        <v>8</v>
      </c>
      <c r="T68" t="s">
        <v>8</v>
      </c>
      <c r="U68" s="11" t="s">
        <v>8</v>
      </c>
      <c r="V68" s="11" t="s">
        <v>8</v>
      </c>
      <c r="W68" s="20">
        <v>0</v>
      </c>
      <c r="X68">
        <v>1</v>
      </c>
      <c r="Y68">
        <v>5</v>
      </c>
      <c r="Z68">
        <v>1</v>
      </c>
      <c r="AA68">
        <v>1</v>
      </c>
      <c r="AB68">
        <v>6</v>
      </c>
      <c r="AC68">
        <v>27</v>
      </c>
      <c r="AE68">
        <v>1</v>
      </c>
      <c r="AF68">
        <v>16</v>
      </c>
      <c r="AG68" t="s">
        <v>94</v>
      </c>
      <c r="AH68">
        <v>1</v>
      </c>
      <c r="AI68">
        <v>8</v>
      </c>
      <c r="AJ68" s="8" t="s">
        <v>96</v>
      </c>
      <c r="AK68" t="s">
        <v>8</v>
      </c>
      <c r="AL68" t="s">
        <v>8</v>
      </c>
      <c r="AM68" t="s">
        <v>8</v>
      </c>
      <c r="AN68" t="s">
        <v>278</v>
      </c>
      <c r="AO68" s="8" t="s">
        <v>105</v>
      </c>
      <c r="AP68">
        <v>125</v>
      </c>
      <c r="AQ68">
        <v>1169</v>
      </c>
      <c r="AR68" s="17">
        <v>414</v>
      </c>
      <c r="AS68">
        <v>80</v>
      </c>
      <c r="AT68">
        <v>600</v>
      </c>
      <c r="AU68">
        <v>224</v>
      </c>
      <c r="AV68" s="17" t="s">
        <v>8</v>
      </c>
      <c r="AW68">
        <v>40</v>
      </c>
      <c r="AX68">
        <v>560</v>
      </c>
      <c r="AY68">
        <v>176</v>
      </c>
      <c r="AZ68" s="17" t="s">
        <v>8</v>
      </c>
      <c r="BA68">
        <f t="shared" si="10"/>
        <v>40</v>
      </c>
      <c r="BB68">
        <f t="shared" si="11"/>
        <v>40</v>
      </c>
      <c r="BC68" s="8">
        <f t="shared" si="12"/>
        <v>48</v>
      </c>
      <c r="BD68" t="s">
        <v>295</v>
      </c>
      <c r="BE68" t="s">
        <v>295</v>
      </c>
      <c r="BF68">
        <v>1</v>
      </c>
      <c r="BG68" s="11" t="s">
        <v>296</v>
      </c>
      <c r="BH68" t="s">
        <v>285</v>
      </c>
    </row>
    <row r="69" spans="1:60" hidden="1" outlineLevel="1" x14ac:dyDescent="0.25">
      <c r="A69" s="10" t="s">
        <v>293</v>
      </c>
      <c r="B69" s="10"/>
      <c r="C69" s="10"/>
      <c r="D69" t="s">
        <v>268</v>
      </c>
      <c r="E69" t="s">
        <v>401</v>
      </c>
      <c r="F69" t="s">
        <v>406</v>
      </c>
      <c r="G69" t="s">
        <v>409</v>
      </c>
      <c r="H69" s="40" t="s">
        <v>312</v>
      </c>
      <c r="I69" s="10" t="s">
        <v>311</v>
      </c>
      <c r="J69" t="s">
        <v>315</v>
      </c>
      <c r="K69" s="4">
        <v>0</v>
      </c>
      <c r="L69">
        <v>1</v>
      </c>
      <c r="M69" s="11" t="s">
        <v>294</v>
      </c>
      <c r="N69">
        <v>0</v>
      </c>
      <c r="O69" t="s">
        <v>8</v>
      </c>
      <c r="P69" s="10" t="s">
        <v>8</v>
      </c>
      <c r="Q69" t="s">
        <v>8</v>
      </c>
      <c r="R69" s="10" t="s">
        <v>8</v>
      </c>
      <c r="S69" t="s">
        <v>8</v>
      </c>
      <c r="T69" s="10" t="s">
        <v>8</v>
      </c>
      <c r="U69" t="s">
        <v>8</v>
      </c>
      <c r="V69" s="10" t="s">
        <v>8</v>
      </c>
      <c r="W69" s="17">
        <v>0</v>
      </c>
      <c r="X69">
        <v>1</v>
      </c>
      <c r="Y69">
        <v>5</v>
      </c>
      <c r="Z69">
        <v>1</v>
      </c>
      <c r="AA69">
        <v>1</v>
      </c>
      <c r="AB69">
        <v>6</v>
      </c>
      <c r="AC69">
        <v>27</v>
      </c>
      <c r="AE69">
        <v>1</v>
      </c>
      <c r="AF69">
        <v>16</v>
      </c>
      <c r="AG69" t="s">
        <v>94</v>
      </c>
      <c r="AH69">
        <v>1</v>
      </c>
      <c r="AI69">
        <v>8</v>
      </c>
      <c r="AJ69" s="8" t="s">
        <v>96</v>
      </c>
      <c r="AK69" t="s">
        <v>8</v>
      </c>
      <c r="AL69" s="10" t="s">
        <v>8</v>
      </c>
      <c r="AM69" t="s">
        <v>8</v>
      </c>
      <c r="AN69" t="s">
        <v>278</v>
      </c>
      <c r="AO69" s="8" t="s">
        <v>105</v>
      </c>
      <c r="AP69">
        <v>125</v>
      </c>
      <c r="AQ69">
        <v>1169</v>
      </c>
      <c r="AR69" s="17">
        <v>414</v>
      </c>
      <c r="AS69">
        <v>80</v>
      </c>
      <c r="AT69">
        <v>600</v>
      </c>
      <c r="AU69">
        <v>224</v>
      </c>
      <c r="AV69" s="47" t="s">
        <v>8</v>
      </c>
      <c r="AW69">
        <v>32</v>
      </c>
      <c r="AX69">
        <v>288</v>
      </c>
      <c r="AY69">
        <v>96</v>
      </c>
      <c r="AZ69" s="47" t="s">
        <v>8</v>
      </c>
      <c r="BA69">
        <f t="shared" si="10"/>
        <v>48</v>
      </c>
      <c r="BB69">
        <f t="shared" si="11"/>
        <v>312</v>
      </c>
      <c r="BC69" s="8">
        <f t="shared" si="12"/>
        <v>128</v>
      </c>
      <c r="BD69" t="s">
        <v>297</v>
      </c>
      <c r="BE69" t="s">
        <v>300</v>
      </c>
      <c r="BF69">
        <v>1</v>
      </c>
      <c r="BG69" t="s">
        <v>296</v>
      </c>
      <c r="BH69" t="s">
        <v>285</v>
      </c>
    </row>
    <row r="70" spans="1:60" hidden="1" outlineLevel="1" x14ac:dyDescent="0.25">
      <c r="A70" s="10" t="s">
        <v>298</v>
      </c>
      <c r="B70" s="10"/>
      <c r="C70" s="10"/>
      <c r="D70" t="s">
        <v>268</v>
      </c>
      <c r="E70" t="s">
        <v>401</v>
      </c>
      <c r="F70" t="s">
        <v>406</v>
      </c>
      <c r="G70" t="s">
        <v>409</v>
      </c>
      <c r="H70" s="40" t="s">
        <v>312</v>
      </c>
      <c r="I70" s="10" t="s">
        <v>311</v>
      </c>
      <c r="J70" t="s">
        <v>315</v>
      </c>
      <c r="K70" s="4">
        <v>0</v>
      </c>
      <c r="L70">
        <v>1</v>
      </c>
      <c r="M70" s="11" t="s">
        <v>294</v>
      </c>
      <c r="N70">
        <v>0</v>
      </c>
      <c r="O70" t="s">
        <v>8</v>
      </c>
      <c r="P70" s="10" t="s">
        <v>8</v>
      </c>
      <c r="Q70" t="s">
        <v>8</v>
      </c>
      <c r="R70" s="10" t="s">
        <v>8</v>
      </c>
      <c r="S70" t="s">
        <v>8</v>
      </c>
      <c r="T70" s="10" t="s">
        <v>8</v>
      </c>
      <c r="U70" t="s">
        <v>8</v>
      </c>
      <c r="V70" s="10" t="s">
        <v>8</v>
      </c>
      <c r="W70" s="17">
        <v>0</v>
      </c>
      <c r="X70">
        <v>1</v>
      </c>
      <c r="Y70">
        <v>5</v>
      </c>
      <c r="Z70">
        <v>1</v>
      </c>
      <c r="AA70">
        <v>1</v>
      </c>
      <c r="AB70">
        <v>6</v>
      </c>
      <c r="AC70">
        <v>48</v>
      </c>
      <c r="AE70">
        <v>1</v>
      </c>
      <c r="AF70">
        <v>16</v>
      </c>
      <c r="AG70" t="s">
        <v>94</v>
      </c>
      <c r="AH70">
        <v>1</v>
      </c>
      <c r="AI70">
        <v>8</v>
      </c>
      <c r="AJ70" s="8" t="s">
        <v>96</v>
      </c>
      <c r="AK70" t="s">
        <v>8</v>
      </c>
      <c r="AL70" s="10" t="s">
        <v>8</v>
      </c>
      <c r="AM70" t="s">
        <v>8</v>
      </c>
      <c r="AN70" t="s">
        <v>278</v>
      </c>
      <c r="AO70" s="8" t="s">
        <v>105</v>
      </c>
      <c r="AP70">
        <v>125</v>
      </c>
      <c r="AQ70">
        <v>1169</v>
      </c>
      <c r="AR70" s="17">
        <v>414</v>
      </c>
      <c r="AS70">
        <v>80</v>
      </c>
      <c r="AT70">
        <v>600</v>
      </c>
      <c r="AU70">
        <v>224</v>
      </c>
      <c r="AV70" s="47" t="s">
        <v>8</v>
      </c>
      <c r="AW70">
        <f xml:space="preserve"> _xlfn.FLOOR.MATH((AP70 - AS70) / 2)</f>
        <v>22</v>
      </c>
      <c r="AX70">
        <f xml:space="preserve"> _xlfn.FLOOR.MATH((AQ70 - AT70) / 2)</f>
        <v>284</v>
      </c>
      <c r="AY70">
        <f xml:space="preserve"> _xlfn.FLOOR.MATH((AR70 - AU70) / 2)</f>
        <v>95</v>
      </c>
      <c r="AZ70" s="47" t="s">
        <v>8</v>
      </c>
      <c r="BA70">
        <f t="shared" si="10"/>
        <v>58</v>
      </c>
      <c r="BB70">
        <f t="shared" si="11"/>
        <v>316</v>
      </c>
      <c r="BC70" s="8">
        <f t="shared" si="12"/>
        <v>129</v>
      </c>
      <c r="BD70" t="s">
        <v>297</v>
      </c>
      <c r="BE70" t="s">
        <v>160</v>
      </c>
      <c r="BF70">
        <v>1</v>
      </c>
      <c r="BG70" t="s">
        <v>296</v>
      </c>
      <c r="BH70" t="s">
        <v>285</v>
      </c>
    </row>
    <row r="71" spans="1:60" hidden="1" outlineLevel="1" x14ac:dyDescent="0.25">
      <c r="A71" s="10" t="s">
        <v>299</v>
      </c>
      <c r="B71" s="10"/>
      <c r="C71" s="10"/>
      <c r="D71" t="s">
        <v>268</v>
      </c>
      <c r="E71" t="s">
        <v>401</v>
      </c>
      <c r="F71" t="s">
        <v>406</v>
      </c>
      <c r="G71" t="s">
        <v>409</v>
      </c>
      <c r="H71" s="40" t="s">
        <v>313</v>
      </c>
      <c r="I71" s="10" t="s">
        <v>314</v>
      </c>
      <c r="J71" t="s">
        <v>316</v>
      </c>
      <c r="K71" s="4">
        <v>0</v>
      </c>
      <c r="L71">
        <v>1</v>
      </c>
      <c r="M71" s="11" t="s">
        <v>294</v>
      </c>
      <c r="N71">
        <v>0</v>
      </c>
      <c r="O71" t="s">
        <v>8</v>
      </c>
      <c r="P71" s="10" t="s">
        <v>8</v>
      </c>
      <c r="Q71" t="s">
        <v>8</v>
      </c>
      <c r="R71" s="10" t="s">
        <v>8</v>
      </c>
      <c r="S71" t="s">
        <v>8</v>
      </c>
      <c r="T71" s="10" t="s">
        <v>8</v>
      </c>
      <c r="U71" t="s">
        <v>8</v>
      </c>
      <c r="V71" s="10" t="s">
        <v>8</v>
      </c>
      <c r="W71" s="17">
        <v>0</v>
      </c>
      <c r="X71">
        <v>1</v>
      </c>
      <c r="Y71">
        <v>5</v>
      </c>
      <c r="Z71">
        <v>1</v>
      </c>
      <c r="AA71">
        <v>1</v>
      </c>
      <c r="AB71">
        <v>6</v>
      </c>
      <c r="AC71">
        <v>64</v>
      </c>
      <c r="AE71">
        <v>1</v>
      </c>
      <c r="AF71">
        <v>16</v>
      </c>
      <c r="AG71" t="s">
        <v>94</v>
      </c>
      <c r="AH71">
        <v>1</v>
      </c>
      <c r="AI71">
        <v>8</v>
      </c>
      <c r="AJ71" s="8" t="s">
        <v>96</v>
      </c>
      <c r="AK71" t="s">
        <v>8</v>
      </c>
      <c r="AL71" s="10" t="s">
        <v>8</v>
      </c>
      <c r="AM71" t="s">
        <v>8</v>
      </c>
      <c r="AN71" t="s">
        <v>278</v>
      </c>
      <c r="AO71" s="8" t="s">
        <v>105</v>
      </c>
      <c r="AP71">
        <v>125</v>
      </c>
      <c r="AQ71">
        <v>1169</v>
      </c>
      <c r="AR71" s="17">
        <v>414</v>
      </c>
      <c r="AS71">
        <v>80</v>
      </c>
      <c r="AT71">
        <v>600</v>
      </c>
      <c r="AU71">
        <v>224</v>
      </c>
      <c r="AV71" s="47" t="s">
        <v>8</v>
      </c>
      <c r="AW71">
        <v>16</v>
      </c>
      <c r="AX71">
        <v>272</v>
      </c>
      <c r="AY71">
        <v>80</v>
      </c>
      <c r="AZ71" s="47" t="s">
        <v>8</v>
      </c>
      <c r="BA71">
        <f t="shared" si="10"/>
        <v>64</v>
      </c>
      <c r="BB71">
        <f t="shared" si="11"/>
        <v>328</v>
      </c>
      <c r="BC71" s="8">
        <f t="shared" si="12"/>
        <v>144</v>
      </c>
      <c r="BD71" t="s">
        <v>297</v>
      </c>
      <c r="BE71" t="s">
        <v>301</v>
      </c>
      <c r="BF71">
        <v>1</v>
      </c>
      <c r="BG71" t="s">
        <v>296</v>
      </c>
      <c r="BH71" t="s">
        <v>285</v>
      </c>
    </row>
    <row r="72" spans="1:60" hidden="1" outlineLevel="1" x14ac:dyDescent="0.25">
      <c r="A72" s="10" t="s">
        <v>302</v>
      </c>
      <c r="B72" s="10"/>
      <c r="C72" s="10"/>
      <c r="D72" t="s">
        <v>268</v>
      </c>
      <c r="E72" t="s">
        <v>401</v>
      </c>
      <c r="F72" t="s">
        <v>406</v>
      </c>
      <c r="G72" t="s">
        <v>409</v>
      </c>
      <c r="H72" s="40" t="s">
        <v>312</v>
      </c>
      <c r="I72" s="10" t="s">
        <v>320</v>
      </c>
      <c r="J72" t="s">
        <v>315</v>
      </c>
      <c r="K72" s="4">
        <v>0</v>
      </c>
      <c r="L72">
        <v>1</v>
      </c>
      <c r="M72" s="11" t="s">
        <v>294</v>
      </c>
      <c r="N72">
        <v>0</v>
      </c>
      <c r="O72" t="s">
        <v>8</v>
      </c>
      <c r="P72" s="10" t="s">
        <v>8</v>
      </c>
      <c r="Q72" t="s">
        <v>8</v>
      </c>
      <c r="R72" s="10" t="s">
        <v>8</v>
      </c>
      <c r="S72" t="s">
        <v>8</v>
      </c>
      <c r="T72" s="10" t="s">
        <v>8</v>
      </c>
      <c r="U72" t="s">
        <v>8</v>
      </c>
      <c r="V72" s="10" t="s">
        <v>8</v>
      </c>
      <c r="W72" s="17">
        <v>0</v>
      </c>
      <c r="X72">
        <v>1</v>
      </c>
      <c r="Y72">
        <v>5</v>
      </c>
      <c r="Z72">
        <v>1</v>
      </c>
      <c r="AA72">
        <v>1</v>
      </c>
      <c r="AB72">
        <v>6</v>
      </c>
      <c r="AC72" t="s">
        <v>8</v>
      </c>
      <c r="AE72">
        <v>1</v>
      </c>
      <c r="AF72">
        <v>16</v>
      </c>
      <c r="AG72" t="s">
        <v>94</v>
      </c>
      <c r="AH72">
        <v>1</v>
      </c>
      <c r="AI72">
        <v>8</v>
      </c>
      <c r="AJ72" s="8" t="s">
        <v>96</v>
      </c>
      <c r="AK72" t="s">
        <v>8</v>
      </c>
      <c r="AL72" s="10" t="s">
        <v>8</v>
      </c>
      <c r="AM72" t="s">
        <v>8</v>
      </c>
      <c r="AN72" t="s">
        <v>278</v>
      </c>
      <c r="AO72" s="8" t="s">
        <v>105</v>
      </c>
      <c r="AP72">
        <v>125</v>
      </c>
      <c r="AQ72">
        <v>1169</v>
      </c>
      <c r="AR72" s="17">
        <v>414</v>
      </c>
      <c r="AS72">
        <v>96</v>
      </c>
      <c r="AT72">
        <v>784</v>
      </c>
      <c r="AU72">
        <v>384</v>
      </c>
      <c r="AV72" s="47" t="s">
        <v>8</v>
      </c>
      <c r="AW72">
        <v>0</v>
      </c>
      <c r="AX72">
        <v>0</v>
      </c>
      <c r="AY72">
        <v>0</v>
      </c>
      <c r="AZ72" s="47" t="s">
        <v>8</v>
      </c>
      <c r="BA72">
        <f t="shared" si="10"/>
        <v>96</v>
      </c>
      <c r="BB72">
        <f t="shared" si="11"/>
        <v>784</v>
      </c>
      <c r="BC72" s="8">
        <f t="shared" si="12"/>
        <v>384</v>
      </c>
      <c r="BD72" t="s">
        <v>286</v>
      </c>
      <c r="BE72" t="s">
        <v>304</v>
      </c>
      <c r="BF72">
        <v>1</v>
      </c>
      <c r="BG72" t="s">
        <v>308</v>
      </c>
      <c r="BH72" t="s">
        <v>317</v>
      </c>
    </row>
    <row r="73" spans="1:60" hidden="1" outlineLevel="1" x14ac:dyDescent="0.25">
      <c r="A73" s="10" t="s">
        <v>321</v>
      </c>
      <c r="B73" s="10"/>
      <c r="C73" s="10"/>
      <c r="D73" t="s">
        <v>268</v>
      </c>
      <c r="E73" t="s">
        <v>401</v>
      </c>
      <c r="F73" t="s">
        <v>406</v>
      </c>
      <c r="G73" t="s">
        <v>409</v>
      </c>
      <c r="H73" s="40" t="s">
        <v>310</v>
      </c>
      <c r="I73" s="10" t="s">
        <v>310</v>
      </c>
      <c r="J73" t="s">
        <v>324</v>
      </c>
      <c r="K73" s="4">
        <v>0</v>
      </c>
      <c r="L73">
        <v>1</v>
      </c>
      <c r="M73" s="11" t="s">
        <v>294</v>
      </c>
      <c r="N73">
        <v>0</v>
      </c>
      <c r="O73" t="s">
        <v>8</v>
      </c>
      <c r="P73" s="10" t="s">
        <v>8</v>
      </c>
      <c r="Q73" t="s">
        <v>8</v>
      </c>
      <c r="R73" s="10" t="s">
        <v>8</v>
      </c>
      <c r="S73" t="s">
        <v>8</v>
      </c>
      <c r="T73" s="10" t="s">
        <v>8</v>
      </c>
      <c r="U73" t="s">
        <v>8</v>
      </c>
      <c r="V73" s="10" t="s">
        <v>8</v>
      </c>
      <c r="W73" s="17">
        <v>0</v>
      </c>
      <c r="X73">
        <v>1</v>
      </c>
      <c r="Y73">
        <v>5</v>
      </c>
      <c r="Z73">
        <v>1</v>
      </c>
      <c r="AA73">
        <v>1</v>
      </c>
      <c r="AB73">
        <v>6</v>
      </c>
      <c r="AC73">
        <v>700</v>
      </c>
      <c r="AE73">
        <v>1</v>
      </c>
      <c r="AF73">
        <v>16</v>
      </c>
      <c r="AG73" t="s">
        <v>94</v>
      </c>
      <c r="AH73">
        <v>1</v>
      </c>
      <c r="AI73">
        <v>8</v>
      </c>
      <c r="AJ73" s="8" t="s">
        <v>96</v>
      </c>
      <c r="AK73" t="s">
        <v>8</v>
      </c>
      <c r="AL73" s="10" t="s">
        <v>8</v>
      </c>
      <c r="AM73" t="s">
        <v>8</v>
      </c>
      <c r="AN73" t="s">
        <v>278</v>
      </c>
      <c r="AO73" s="8" t="s">
        <v>105</v>
      </c>
      <c r="AP73">
        <v>125</v>
      </c>
      <c r="AQ73">
        <v>1169</v>
      </c>
      <c r="AR73" s="17">
        <v>414</v>
      </c>
      <c r="AS73">
        <f>AS64-(AW73*2)</f>
        <v>64</v>
      </c>
      <c r="AT73">
        <f>AT64-(AX73*2)</f>
        <v>752</v>
      </c>
      <c r="AU73">
        <f>AU64-(AY73*2)</f>
        <v>352</v>
      </c>
      <c r="AV73" s="47" t="s">
        <v>8</v>
      </c>
      <c r="AW73">
        <v>16</v>
      </c>
      <c r="AX73">
        <v>16</v>
      </c>
      <c r="AY73">
        <v>16</v>
      </c>
      <c r="AZ73" s="47" t="s">
        <v>8</v>
      </c>
      <c r="BA73">
        <f t="shared" si="10"/>
        <v>48</v>
      </c>
      <c r="BB73">
        <f t="shared" si="11"/>
        <v>736</v>
      </c>
      <c r="BC73" s="8">
        <f t="shared" si="12"/>
        <v>336</v>
      </c>
      <c r="BD73" t="s">
        <v>318</v>
      </c>
      <c r="BE73" t="s">
        <v>319</v>
      </c>
      <c r="BF73">
        <v>1</v>
      </c>
      <c r="BG73" t="s">
        <v>322</v>
      </c>
      <c r="BH73" t="s">
        <v>285</v>
      </c>
    </row>
    <row r="74" spans="1:60" s="3" customFormat="1" hidden="1" outlineLevel="1" x14ac:dyDescent="0.25">
      <c r="A74" s="15" t="s">
        <v>323</v>
      </c>
      <c r="B74" s="15"/>
      <c r="C74" s="15"/>
      <c r="D74" s="3" t="s">
        <v>268</v>
      </c>
      <c r="E74" s="3" t="s">
        <v>401</v>
      </c>
      <c r="F74" s="3" t="s">
        <v>406</v>
      </c>
      <c r="G74" s="3" t="s">
        <v>409</v>
      </c>
      <c r="H74" s="41" t="s">
        <v>310</v>
      </c>
      <c r="I74" s="15" t="s">
        <v>310</v>
      </c>
      <c r="J74" s="3" t="s">
        <v>329</v>
      </c>
      <c r="K74" s="5">
        <v>0</v>
      </c>
      <c r="L74" s="3">
        <v>1</v>
      </c>
      <c r="M74" s="12" t="s">
        <v>294</v>
      </c>
      <c r="N74" s="3">
        <v>0</v>
      </c>
      <c r="O74" s="3" t="s">
        <v>8</v>
      </c>
      <c r="P74" s="15" t="s">
        <v>8</v>
      </c>
      <c r="Q74" s="3" t="s">
        <v>8</v>
      </c>
      <c r="R74" s="15" t="s">
        <v>8</v>
      </c>
      <c r="S74" s="3" t="s">
        <v>8</v>
      </c>
      <c r="T74" s="15" t="s">
        <v>8</v>
      </c>
      <c r="U74" s="3" t="s">
        <v>8</v>
      </c>
      <c r="V74" s="15" t="s">
        <v>8</v>
      </c>
      <c r="W74" s="19">
        <v>0</v>
      </c>
      <c r="X74" s="3">
        <v>1</v>
      </c>
      <c r="Y74" s="3">
        <v>5</v>
      </c>
      <c r="Z74" s="3">
        <v>1</v>
      </c>
      <c r="AA74" s="3">
        <v>1</v>
      </c>
      <c r="AB74" s="3">
        <v>6</v>
      </c>
      <c r="AC74" s="3">
        <v>8</v>
      </c>
      <c r="AE74" s="3">
        <v>1</v>
      </c>
      <c r="AF74" s="3">
        <v>16</v>
      </c>
      <c r="AG74" s="3" t="s">
        <v>94</v>
      </c>
      <c r="AH74" s="3">
        <v>1</v>
      </c>
      <c r="AI74" s="3">
        <v>8</v>
      </c>
      <c r="AJ74" s="23" t="s">
        <v>96</v>
      </c>
      <c r="AK74" s="3" t="s">
        <v>8</v>
      </c>
      <c r="AL74" s="15" t="s">
        <v>8</v>
      </c>
      <c r="AM74" s="3" t="s">
        <v>8</v>
      </c>
      <c r="AN74" s="3" t="s">
        <v>278</v>
      </c>
      <c r="AO74" s="23" t="s">
        <v>105</v>
      </c>
      <c r="AP74" s="3">
        <v>125</v>
      </c>
      <c r="AQ74" s="3">
        <v>1169</v>
      </c>
      <c r="AR74" s="19">
        <v>414</v>
      </c>
      <c r="AS74" s="3">
        <v>80</v>
      </c>
      <c r="AT74" s="3">
        <v>752</v>
      </c>
      <c r="AU74" s="3">
        <v>256</v>
      </c>
      <c r="AV74" s="48" t="s">
        <v>8</v>
      </c>
      <c r="AW74" s="3">
        <v>45</v>
      </c>
      <c r="AX74" s="3">
        <v>417</v>
      </c>
      <c r="AY74" s="3">
        <v>158</v>
      </c>
      <c r="AZ74" s="48" t="s">
        <v>8</v>
      </c>
      <c r="BA74" s="3">
        <f t="shared" si="10"/>
        <v>35</v>
      </c>
      <c r="BB74" s="3">
        <f t="shared" si="11"/>
        <v>335</v>
      </c>
      <c r="BC74" s="23">
        <f t="shared" si="12"/>
        <v>98</v>
      </c>
      <c r="BD74" s="3" t="s">
        <v>326</v>
      </c>
      <c r="BE74" s="3" t="s">
        <v>327</v>
      </c>
      <c r="BF74" s="3">
        <v>1</v>
      </c>
      <c r="BG74" s="3" t="s">
        <v>328</v>
      </c>
      <c r="BH74" s="3" t="s">
        <v>285</v>
      </c>
    </row>
    <row r="75" spans="1:60" hidden="1" outlineLevel="1" x14ac:dyDescent="0.25">
      <c r="A75" s="10" t="s">
        <v>331</v>
      </c>
      <c r="B75" s="10"/>
      <c r="C75" s="10"/>
      <c r="D75" t="s">
        <v>341</v>
      </c>
      <c r="E75" t="s">
        <v>401</v>
      </c>
      <c r="F75" t="s">
        <v>406</v>
      </c>
      <c r="G75" t="s">
        <v>409</v>
      </c>
      <c r="H75" s="40" t="s">
        <v>332</v>
      </c>
      <c r="I75" s="10" t="s">
        <v>333</v>
      </c>
      <c r="J75" s="10" t="s">
        <v>344</v>
      </c>
      <c r="K75" s="4">
        <v>0</v>
      </c>
      <c r="L75" s="10">
        <v>1</v>
      </c>
      <c r="M75" t="s">
        <v>342</v>
      </c>
      <c r="N75">
        <v>0</v>
      </c>
      <c r="O75" t="s">
        <v>8</v>
      </c>
      <c r="P75" t="s">
        <v>8</v>
      </c>
      <c r="Q75" t="s">
        <v>8</v>
      </c>
      <c r="R75" t="s">
        <v>8</v>
      </c>
      <c r="S75" t="s">
        <v>8</v>
      </c>
      <c r="T75" t="s">
        <v>8</v>
      </c>
      <c r="U75" t="s">
        <v>8</v>
      </c>
      <c r="V75" t="s">
        <v>8</v>
      </c>
      <c r="W75" s="17">
        <v>0</v>
      </c>
      <c r="X75" t="s">
        <v>340</v>
      </c>
      <c r="Y75" t="s">
        <v>8</v>
      </c>
      <c r="Z75" t="s">
        <v>8</v>
      </c>
      <c r="AA75">
        <v>4</v>
      </c>
      <c r="AB75" t="s">
        <v>8</v>
      </c>
      <c r="AC75" t="s">
        <v>8</v>
      </c>
      <c r="AE75" t="s">
        <v>340</v>
      </c>
      <c r="AF75" t="s">
        <v>339</v>
      </c>
      <c r="AG75" t="s">
        <v>339</v>
      </c>
      <c r="AH75" t="s">
        <v>339</v>
      </c>
      <c r="AI75" t="s">
        <v>339</v>
      </c>
      <c r="AJ75" s="8" t="s">
        <v>339</v>
      </c>
      <c r="AK75" t="s">
        <v>8</v>
      </c>
      <c r="AL75" t="s">
        <v>8</v>
      </c>
      <c r="AM75" t="s">
        <v>8</v>
      </c>
      <c r="AN75" t="s">
        <v>8</v>
      </c>
      <c r="AP75" t="s">
        <v>339</v>
      </c>
      <c r="AQ75" t="s">
        <v>339</v>
      </c>
      <c r="AR75" s="17" t="s">
        <v>339</v>
      </c>
      <c r="AS75">
        <v>80</v>
      </c>
      <c r="AT75">
        <v>170</v>
      </c>
      <c r="AU75">
        <v>170</v>
      </c>
      <c r="AV75" s="17" t="s">
        <v>8</v>
      </c>
      <c r="AW75">
        <v>40</v>
      </c>
      <c r="AX75">
        <v>90</v>
      </c>
      <c r="AY75">
        <v>90</v>
      </c>
      <c r="AZ75" s="17" t="s">
        <v>8</v>
      </c>
      <c r="BA75">
        <f t="shared" si="10"/>
        <v>40</v>
      </c>
      <c r="BB75">
        <f t="shared" si="11"/>
        <v>80</v>
      </c>
      <c r="BC75" s="8">
        <f t="shared" si="12"/>
        <v>80</v>
      </c>
      <c r="BD75" t="s">
        <v>338</v>
      </c>
      <c r="BE75" t="s">
        <v>337</v>
      </c>
      <c r="BF75">
        <v>1</v>
      </c>
      <c r="BG75" t="s">
        <v>336</v>
      </c>
      <c r="BH75" t="s">
        <v>335</v>
      </c>
    </row>
    <row r="76" spans="1:60" hidden="1" outlineLevel="1" x14ac:dyDescent="0.25">
      <c r="A76" s="10" t="s">
        <v>334</v>
      </c>
      <c r="B76" s="10"/>
      <c r="C76" s="10"/>
      <c r="D76" t="s">
        <v>341</v>
      </c>
      <c r="E76" t="s">
        <v>401</v>
      </c>
      <c r="F76" t="s">
        <v>406</v>
      </c>
      <c r="G76" t="s">
        <v>409</v>
      </c>
      <c r="H76" s="40" t="s">
        <v>343</v>
      </c>
      <c r="I76" s="10" t="s">
        <v>333</v>
      </c>
      <c r="J76" s="10" t="s">
        <v>345</v>
      </c>
      <c r="K76" s="4">
        <v>0</v>
      </c>
      <c r="L76" s="10">
        <v>1</v>
      </c>
      <c r="M76" t="s">
        <v>397</v>
      </c>
      <c r="N76">
        <v>0</v>
      </c>
      <c r="O76" t="s">
        <v>8</v>
      </c>
      <c r="P76" t="s">
        <v>8</v>
      </c>
      <c r="Q76" t="s">
        <v>8</v>
      </c>
      <c r="R76" t="s">
        <v>8</v>
      </c>
      <c r="S76" t="s">
        <v>8</v>
      </c>
      <c r="T76" t="s">
        <v>8</v>
      </c>
      <c r="U76" t="s">
        <v>8</v>
      </c>
      <c r="V76" t="s">
        <v>8</v>
      </c>
      <c r="W76" s="17">
        <v>0</v>
      </c>
      <c r="X76" t="s">
        <v>340</v>
      </c>
      <c r="Y76" t="s">
        <v>8</v>
      </c>
      <c r="Z76" t="s">
        <v>8</v>
      </c>
      <c r="AA76">
        <v>4</v>
      </c>
      <c r="AB76" t="s">
        <v>8</v>
      </c>
      <c r="AC76" t="s">
        <v>8</v>
      </c>
      <c r="AE76" t="s">
        <v>340</v>
      </c>
      <c r="AF76" t="s">
        <v>339</v>
      </c>
      <c r="AG76" t="s">
        <v>339</v>
      </c>
      <c r="AH76" t="s">
        <v>339</v>
      </c>
      <c r="AI76" t="s">
        <v>339</v>
      </c>
      <c r="AJ76" s="8" t="s">
        <v>339</v>
      </c>
      <c r="AK76" t="s">
        <v>8</v>
      </c>
      <c r="AL76" t="s">
        <v>8</v>
      </c>
      <c r="AM76" t="s">
        <v>8</v>
      </c>
      <c r="AN76" t="s">
        <v>8</v>
      </c>
      <c r="AP76" t="s">
        <v>339</v>
      </c>
      <c r="AQ76" t="s">
        <v>339</v>
      </c>
      <c r="AR76" s="17" t="s">
        <v>339</v>
      </c>
      <c r="AS76">
        <v>80</v>
      </c>
      <c r="AT76">
        <v>170</v>
      </c>
      <c r="AU76">
        <v>170</v>
      </c>
      <c r="AV76" s="17" t="s">
        <v>8</v>
      </c>
      <c r="AW76">
        <v>40</v>
      </c>
      <c r="AX76">
        <v>90</v>
      </c>
      <c r="AY76">
        <v>90</v>
      </c>
      <c r="AZ76" s="17" t="s">
        <v>8</v>
      </c>
      <c r="BA76">
        <f t="shared" si="10"/>
        <v>40</v>
      </c>
      <c r="BB76">
        <f t="shared" si="11"/>
        <v>80</v>
      </c>
      <c r="BC76" s="8">
        <f t="shared" si="12"/>
        <v>80</v>
      </c>
      <c r="BD76" t="s">
        <v>338</v>
      </c>
      <c r="BE76" t="s">
        <v>337</v>
      </c>
      <c r="BF76">
        <v>1</v>
      </c>
      <c r="BG76" t="s">
        <v>347</v>
      </c>
      <c r="BH76" t="s">
        <v>346</v>
      </c>
    </row>
    <row r="77" spans="1:60" hidden="1" outlineLevel="1" x14ac:dyDescent="0.25">
      <c r="A77" s="10" t="s">
        <v>350</v>
      </c>
      <c r="B77" s="10"/>
      <c r="C77" s="10"/>
      <c r="BG77" t="s">
        <v>348</v>
      </c>
    </row>
    <row r="78" spans="1:60" hidden="1" outlineLevel="1" x14ac:dyDescent="0.25">
      <c r="A78" s="10" t="s">
        <v>350</v>
      </c>
      <c r="B78" s="10"/>
      <c r="C78" s="10"/>
      <c r="BG78" t="s">
        <v>349</v>
      </c>
    </row>
    <row r="79" spans="1:60" hidden="1" outlineLevel="1" x14ac:dyDescent="0.25">
      <c r="A79" s="10" t="s">
        <v>351</v>
      </c>
      <c r="B79" s="10"/>
      <c r="C79" s="10"/>
      <c r="D79" t="s">
        <v>341</v>
      </c>
      <c r="E79" t="s">
        <v>400</v>
      </c>
      <c r="F79" t="s">
        <v>406</v>
      </c>
      <c r="G79" t="s">
        <v>409</v>
      </c>
      <c r="H79" s="40" t="s">
        <v>352</v>
      </c>
      <c r="I79" s="10" t="s">
        <v>353</v>
      </c>
      <c r="J79" t="s">
        <v>316</v>
      </c>
      <c r="K79" s="4">
        <v>0</v>
      </c>
      <c r="L79" s="10">
        <v>1</v>
      </c>
      <c r="M79" s="11" t="s">
        <v>294</v>
      </c>
      <c r="N79">
        <v>0</v>
      </c>
      <c r="O79" t="s">
        <v>8</v>
      </c>
      <c r="P79" s="10" t="s">
        <v>8</v>
      </c>
      <c r="Q79" t="s">
        <v>8</v>
      </c>
      <c r="R79" s="10" t="s">
        <v>8</v>
      </c>
      <c r="S79" t="s">
        <v>8</v>
      </c>
      <c r="T79" s="10" t="s">
        <v>8</v>
      </c>
      <c r="U79" t="s">
        <v>8</v>
      </c>
      <c r="V79" s="10" t="s">
        <v>8</v>
      </c>
      <c r="W79" s="17">
        <v>0</v>
      </c>
      <c r="X79" t="s">
        <v>340</v>
      </c>
      <c r="Y79" t="s">
        <v>363</v>
      </c>
      <c r="Z79" t="s">
        <v>363</v>
      </c>
      <c r="AA79">
        <v>4</v>
      </c>
      <c r="AB79" t="s">
        <v>364</v>
      </c>
      <c r="AC79" t="s">
        <v>8</v>
      </c>
      <c r="AE79" t="s">
        <v>340</v>
      </c>
      <c r="AF79" t="s">
        <v>339</v>
      </c>
      <c r="AG79" t="s">
        <v>339</v>
      </c>
      <c r="AH79" t="s">
        <v>339</v>
      </c>
      <c r="AI79" t="s">
        <v>339</v>
      </c>
      <c r="AJ79" s="8" t="s">
        <v>339</v>
      </c>
      <c r="AK79" t="s">
        <v>8</v>
      </c>
      <c r="AL79" t="s">
        <v>8</v>
      </c>
      <c r="AM79" t="s">
        <v>8</v>
      </c>
      <c r="AN79" t="s">
        <v>8</v>
      </c>
      <c r="AP79" t="s">
        <v>117</v>
      </c>
      <c r="AQ79" t="s">
        <v>117</v>
      </c>
      <c r="AR79" s="17" t="s">
        <v>117</v>
      </c>
      <c r="AS79">
        <v>80</v>
      </c>
      <c r="AT79">
        <v>170</v>
      </c>
      <c r="AU79">
        <v>170</v>
      </c>
      <c r="AV79" s="17" t="s">
        <v>45</v>
      </c>
      <c r="AW79">
        <v>20</v>
      </c>
      <c r="AX79">
        <v>40</v>
      </c>
      <c r="AY79">
        <v>40</v>
      </c>
      <c r="AZ79" s="17" t="s">
        <v>45</v>
      </c>
      <c r="BA79">
        <f t="shared" ref="BA79:BA110" si="13">AS79-AW79</f>
        <v>60</v>
      </c>
      <c r="BB79">
        <f t="shared" ref="BB79:BB110" si="14">AT79-AX79</f>
        <v>130</v>
      </c>
      <c r="BC79" s="8">
        <f t="shared" ref="BC79:BC110" si="15">AU79-AY79</f>
        <v>130</v>
      </c>
      <c r="BD79" t="s">
        <v>355</v>
      </c>
      <c r="BE79" t="s">
        <v>354</v>
      </c>
      <c r="BF79">
        <v>1</v>
      </c>
      <c r="BG79" t="s">
        <v>356</v>
      </c>
      <c r="BH79" t="s">
        <v>285</v>
      </c>
    </row>
    <row r="80" spans="1:60" hidden="1" outlineLevel="1" x14ac:dyDescent="0.25">
      <c r="A80" s="10" t="s">
        <v>361</v>
      </c>
      <c r="B80" s="10"/>
      <c r="C80" s="10"/>
      <c r="D80" t="s">
        <v>341</v>
      </c>
      <c r="E80" t="s">
        <v>400</v>
      </c>
      <c r="F80" t="s">
        <v>406</v>
      </c>
      <c r="G80" t="s">
        <v>409</v>
      </c>
      <c r="H80" s="40" t="s">
        <v>362</v>
      </c>
      <c r="I80" s="10" t="s">
        <v>353</v>
      </c>
      <c r="J80" s="10" t="s">
        <v>367</v>
      </c>
      <c r="K80" s="4">
        <v>0</v>
      </c>
      <c r="L80" s="10">
        <v>1</v>
      </c>
      <c r="M80" t="s">
        <v>368</v>
      </c>
      <c r="N80">
        <v>0</v>
      </c>
      <c r="O80" t="s">
        <v>8</v>
      </c>
      <c r="P80">
        <v>1</v>
      </c>
      <c r="Q80">
        <v>1</v>
      </c>
      <c r="R80">
        <v>1</v>
      </c>
      <c r="S80">
        <v>0</v>
      </c>
      <c r="T80">
        <v>0</v>
      </c>
      <c r="U80" t="s">
        <v>8</v>
      </c>
      <c r="V80" s="10" t="s">
        <v>8</v>
      </c>
      <c r="W80" s="17">
        <v>1</v>
      </c>
      <c r="X80" t="s">
        <v>340</v>
      </c>
      <c r="Y80" t="s">
        <v>363</v>
      </c>
      <c r="Z80" t="s">
        <v>363</v>
      </c>
      <c r="AA80">
        <v>4</v>
      </c>
      <c r="AB80" t="s">
        <v>364</v>
      </c>
      <c r="AC80" t="s">
        <v>363</v>
      </c>
      <c r="AE80" t="s">
        <v>340</v>
      </c>
      <c r="AF80" t="s">
        <v>339</v>
      </c>
      <c r="AG80" t="s">
        <v>339</v>
      </c>
      <c r="AH80" t="s">
        <v>339</v>
      </c>
      <c r="AI80" t="s">
        <v>339</v>
      </c>
      <c r="AJ80" s="8" t="s">
        <v>339</v>
      </c>
      <c r="AK80" t="s">
        <v>363</v>
      </c>
      <c r="AL80" t="s">
        <v>363</v>
      </c>
      <c r="AM80" t="s">
        <v>363</v>
      </c>
      <c r="AN80" t="s">
        <v>363</v>
      </c>
      <c r="AO80" s="8" t="s">
        <v>363</v>
      </c>
      <c r="AP80" t="s">
        <v>358</v>
      </c>
      <c r="AQ80" t="s">
        <v>359</v>
      </c>
      <c r="AR80" s="17" t="s">
        <v>360</v>
      </c>
      <c r="AS80">
        <v>80</v>
      </c>
      <c r="AT80">
        <v>240</v>
      </c>
      <c r="AU80">
        <v>240</v>
      </c>
      <c r="AV80" s="17" t="s">
        <v>45</v>
      </c>
      <c r="AW80">
        <v>64</v>
      </c>
      <c r="AX80">
        <v>144</v>
      </c>
      <c r="AY80">
        <v>144</v>
      </c>
      <c r="AZ80" s="17" t="s">
        <v>45</v>
      </c>
      <c r="BA80">
        <f t="shared" si="13"/>
        <v>16</v>
      </c>
      <c r="BB80">
        <f t="shared" si="14"/>
        <v>96</v>
      </c>
      <c r="BC80" s="8">
        <f t="shared" si="15"/>
        <v>96</v>
      </c>
      <c r="BD80" t="s">
        <v>63</v>
      </c>
      <c r="BE80" t="s">
        <v>357</v>
      </c>
      <c r="BF80">
        <v>0</v>
      </c>
      <c r="BG80" t="s">
        <v>8</v>
      </c>
      <c r="BH80" t="s">
        <v>8</v>
      </c>
    </row>
    <row r="81" spans="1:60" hidden="1" outlineLevel="1" x14ac:dyDescent="0.25">
      <c r="A81" s="10" t="s">
        <v>365</v>
      </c>
      <c r="B81" s="10"/>
      <c r="C81" s="10"/>
      <c r="D81" t="s">
        <v>341</v>
      </c>
      <c r="E81" t="s">
        <v>400</v>
      </c>
      <c r="F81" t="s">
        <v>406</v>
      </c>
      <c r="G81" t="s">
        <v>409</v>
      </c>
      <c r="H81" s="40" t="s">
        <v>366</v>
      </c>
      <c r="I81" s="10" t="s">
        <v>353</v>
      </c>
      <c r="J81" s="10" t="s">
        <v>367</v>
      </c>
      <c r="K81" s="4">
        <v>1</v>
      </c>
      <c r="L81" s="10">
        <v>0</v>
      </c>
      <c r="M81" t="s">
        <v>8</v>
      </c>
      <c r="N81">
        <v>0</v>
      </c>
      <c r="O81" t="s">
        <v>8</v>
      </c>
      <c r="P81">
        <v>1</v>
      </c>
      <c r="Q81">
        <v>1</v>
      </c>
      <c r="R81">
        <v>1</v>
      </c>
      <c r="S81">
        <v>1</v>
      </c>
      <c r="T81">
        <v>0</v>
      </c>
      <c r="U81" t="s">
        <v>8</v>
      </c>
      <c r="V81" s="10" t="s">
        <v>8</v>
      </c>
      <c r="W81" s="17">
        <v>0</v>
      </c>
      <c r="X81" t="s">
        <v>340</v>
      </c>
      <c r="Y81" t="s">
        <v>363</v>
      </c>
      <c r="Z81" t="s">
        <v>363</v>
      </c>
      <c r="AA81">
        <v>4</v>
      </c>
      <c r="AB81" t="s">
        <v>364</v>
      </c>
      <c r="AC81" t="s">
        <v>363</v>
      </c>
      <c r="AE81" t="s">
        <v>340</v>
      </c>
      <c r="AF81" t="s">
        <v>339</v>
      </c>
      <c r="AG81" t="s">
        <v>339</v>
      </c>
      <c r="AH81" t="s">
        <v>339</v>
      </c>
      <c r="AI81" t="s">
        <v>339</v>
      </c>
      <c r="AJ81" s="8" t="s">
        <v>339</v>
      </c>
      <c r="AK81" t="s">
        <v>363</v>
      </c>
      <c r="AL81" t="s">
        <v>363</v>
      </c>
      <c r="AM81" t="s">
        <v>363</v>
      </c>
      <c r="AN81" t="s">
        <v>363</v>
      </c>
      <c r="AO81" s="8" t="s">
        <v>363</v>
      </c>
      <c r="AP81" t="s">
        <v>358</v>
      </c>
      <c r="AQ81" t="s">
        <v>359</v>
      </c>
      <c r="AR81" s="17" t="s">
        <v>360</v>
      </c>
      <c r="AS81">
        <v>80</v>
      </c>
      <c r="AT81">
        <v>240</v>
      </c>
      <c r="AU81">
        <v>240</v>
      </c>
      <c r="AV81" s="17" t="s">
        <v>45</v>
      </c>
      <c r="AW81">
        <v>64</v>
      </c>
      <c r="AX81">
        <v>144</v>
      </c>
      <c r="AY81">
        <v>144</v>
      </c>
      <c r="AZ81" s="17" t="s">
        <v>45</v>
      </c>
      <c r="BA81">
        <f t="shared" si="13"/>
        <v>16</v>
      </c>
      <c r="BB81">
        <f t="shared" si="14"/>
        <v>96</v>
      </c>
      <c r="BC81" s="8">
        <f t="shared" si="15"/>
        <v>96</v>
      </c>
      <c r="BD81" t="s">
        <v>63</v>
      </c>
      <c r="BE81" t="s">
        <v>357</v>
      </c>
      <c r="BF81">
        <v>0</v>
      </c>
      <c r="BG81" t="s">
        <v>8</v>
      </c>
      <c r="BH81" t="s">
        <v>8</v>
      </c>
    </row>
    <row r="82" spans="1:60" hidden="1" outlineLevel="1" x14ac:dyDescent="0.25">
      <c r="A82" s="10" t="s">
        <v>369</v>
      </c>
      <c r="B82" s="10"/>
      <c r="C82" s="10"/>
      <c r="D82" t="s">
        <v>341</v>
      </c>
      <c r="E82" t="s">
        <v>401</v>
      </c>
      <c r="F82" t="s">
        <v>406</v>
      </c>
      <c r="G82" t="s">
        <v>409</v>
      </c>
      <c r="H82" s="40" t="s">
        <v>385</v>
      </c>
      <c r="I82" s="10" t="s">
        <v>325</v>
      </c>
      <c r="J82" s="10" t="s">
        <v>370</v>
      </c>
      <c r="K82" s="4">
        <v>0</v>
      </c>
      <c r="L82">
        <v>1</v>
      </c>
      <c r="M82" s="11" t="s">
        <v>294</v>
      </c>
      <c r="N82">
        <v>0</v>
      </c>
      <c r="O82" t="s">
        <v>8</v>
      </c>
      <c r="P82" t="s">
        <v>8</v>
      </c>
      <c r="Q82" t="s">
        <v>8</v>
      </c>
      <c r="R82" t="s">
        <v>8</v>
      </c>
      <c r="S82" t="s">
        <v>8</v>
      </c>
      <c r="T82" t="s">
        <v>8</v>
      </c>
      <c r="U82" t="s">
        <v>8</v>
      </c>
      <c r="V82" s="10" t="s">
        <v>8</v>
      </c>
      <c r="W82" s="17">
        <v>0</v>
      </c>
      <c r="X82" t="s">
        <v>340</v>
      </c>
      <c r="Y82" t="s">
        <v>398</v>
      </c>
      <c r="Z82" t="s">
        <v>398</v>
      </c>
      <c r="AA82" t="s">
        <v>398</v>
      </c>
      <c r="AB82" t="s">
        <v>398</v>
      </c>
      <c r="AC82" t="s">
        <v>398</v>
      </c>
      <c r="AE82" t="s">
        <v>398</v>
      </c>
      <c r="AF82" t="s">
        <v>398</v>
      </c>
      <c r="AG82" t="s">
        <v>398</v>
      </c>
      <c r="AH82" t="s">
        <v>398</v>
      </c>
      <c r="AI82" t="s">
        <v>398</v>
      </c>
      <c r="AJ82" s="8" t="s">
        <v>398</v>
      </c>
      <c r="AK82" t="s">
        <v>398</v>
      </c>
      <c r="AL82" t="s">
        <v>398</v>
      </c>
      <c r="AM82" t="s">
        <v>398</v>
      </c>
      <c r="AN82" t="s">
        <v>398</v>
      </c>
      <c r="AO82" s="8" t="s">
        <v>105</v>
      </c>
      <c r="AP82" t="s">
        <v>399</v>
      </c>
      <c r="AQ82" t="s">
        <v>399</v>
      </c>
      <c r="AR82" s="17" t="s">
        <v>399</v>
      </c>
      <c r="AS82">
        <v>80</v>
      </c>
      <c r="AT82">
        <v>170</v>
      </c>
      <c r="AU82">
        <v>170</v>
      </c>
      <c r="AV82" s="47" t="s">
        <v>8</v>
      </c>
      <c r="AW82">
        <v>40</v>
      </c>
      <c r="AX82">
        <v>90</v>
      </c>
      <c r="AY82">
        <v>90</v>
      </c>
      <c r="AZ82" s="47" t="s">
        <v>8</v>
      </c>
      <c r="BA82">
        <f t="shared" si="13"/>
        <v>40</v>
      </c>
      <c r="BB82">
        <f t="shared" si="14"/>
        <v>80</v>
      </c>
      <c r="BC82" s="8">
        <f t="shared" si="15"/>
        <v>80</v>
      </c>
      <c r="BD82" t="s">
        <v>338</v>
      </c>
      <c r="BE82" t="s">
        <v>337</v>
      </c>
      <c r="BF82">
        <v>1</v>
      </c>
      <c r="BG82" t="s">
        <v>284</v>
      </c>
      <c r="BH82" t="s">
        <v>285</v>
      </c>
    </row>
    <row r="83" spans="1:60" hidden="1" outlineLevel="1" x14ac:dyDescent="0.25">
      <c r="A83" s="10" t="s">
        <v>373</v>
      </c>
      <c r="B83" s="10"/>
      <c r="C83" s="10"/>
      <c r="D83" t="s">
        <v>341</v>
      </c>
      <c r="E83" t="s">
        <v>401</v>
      </c>
      <c r="F83" t="s">
        <v>406</v>
      </c>
      <c r="G83" t="s">
        <v>409</v>
      </c>
      <c r="H83" s="40" t="s">
        <v>385</v>
      </c>
      <c r="I83" s="10" t="s">
        <v>325</v>
      </c>
      <c r="J83" s="10" t="s">
        <v>330</v>
      </c>
      <c r="K83" s="4">
        <v>0</v>
      </c>
      <c r="L83">
        <v>1</v>
      </c>
      <c r="M83" s="11" t="s">
        <v>294</v>
      </c>
      <c r="N83">
        <v>0</v>
      </c>
      <c r="O83" t="s">
        <v>8</v>
      </c>
      <c r="P83" t="s">
        <v>8</v>
      </c>
      <c r="Q83" t="s">
        <v>8</v>
      </c>
      <c r="R83" t="s">
        <v>8</v>
      </c>
      <c r="S83" t="s">
        <v>8</v>
      </c>
      <c r="T83" t="s">
        <v>8</v>
      </c>
      <c r="U83" t="s">
        <v>8</v>
      </c>
      <c r="V83" s="10" t="s">
        <v>8</v>
      </c>
      <c r="W83" s="17">
        <v>0</v>
      </c>
      <c r="X83" t="s">
        <v>340</v>
      </c>
      <c r="Y83" t="s">
        <v>398</v>
      </c>
      <c r="Z83" t="s">
        <v>398</v>
      </c>
      <c r="AA83" t="s">
        <v>398</v>
      </c>
      <c r="AB83" t="s">
        <v>398</v>
      </c>
      <c r="AC83" t="s">
        <v>398</v>
      </c>
      <c r="AE83" t="s">
        <v>398</v>
      </c>
      <c r="AF83" t="s">
        <v>398</v>
      </c>
      <c r="AG83" t="s">
        <v>398</v>
      </c>
      <c r="AH83" t="s">
        <v>398</v>
      </c>
      <c r="AI83" t="s">
        <v>398</v>
      </c>
      <c r="AJ83" s="8" t="s">
        <v>398</v>
      </c>
      <c r="AK83" t="s">
        <v>398</v>
      </c>
      <c r="AL83" t="s">
        <v>398</v>
      </c>
      <c r="AM83" t="s">
        <v>398</v>
      </c>
      <c r="AN83" t="s">
        <v>398</v>
      </c>
      <c r="AO83" s="8" t="s">
        <v>105</v>
      </c>
      <c r="AP83" t="s">
        <v>399</v>
      </c>
      <c r="AQ83" t="s">
        <v>399</v>
      </c>
      <c r="AR83" s="17" t="s">
        <v>399</v>
      </c>
      <c r="AS83">
        <v>80</v>
      </c>
      <c r="AT83">
        <v>240</v>
      </c>
      <c r="AU83">
        <v>240</v>
      </c>
      <c r="AV83" s="47" t="s">
        <v>8</v>
      </c>
      <c r="AW83">
        <v>64</v>
      </c>
      <c r="AX83">
        <v>144</v>
      </c>
      <c r="AY83">
        <v>144</v>
      </c>
      <c r="AZ83" s="47" t="s">
        <v>8</v>
      </c>
      <c r="BA83">
        <f t="shared" si="13"/>
        <v>16</v>
      </c>
      <c r="BB83">
        <f t="shared" si="14"/>
        <v>96</v>
      </c>
      <c r="BC83" s="8">
        <f t="shared" si="15"/>
        <v>96</v>
      </c>
      <c r="BD83" t="s">
        <v>286</v>
      </c>
      <c r="BE83" t="s">
        <v>287</v>
      </c>
      <c r="BF83">
        <v>1</v>
      </c>
      <c r="BG83" t="s">
        <v>388</v>
      </c>
      <c r="BH83" t="s">
        <v>285</v>
      </c>
    </row>
    <row r="84" spans="1:60" hidden="1" outlineLevel="1" x14ac:dyDescent="0.25">
      <c r="A84" s="10" t="s">
        <v>374</v>
      </c>
      <c r="B84" s="10"/>
      <c r="C84" s="10"/>
      <c r="D84" t="s">
        <v>341</v>
      </c>
      <c r="E84" t="s">
        <v>401</v>
      </c>
      <c r="F84" t="s">
        <v>406</v>
      </c>
      <c r="G84" t="s">
        <v>409</v>
      </c>
      <c r="H84" s="40" t="s">
        <v>385</v>
      </c>
      <c r="I84" s="10" t="s">
        <v>325</v>
      </c>
      <c r="J84" s="10" t="s">
        <v>330</v>
      </c>
      <c r="K84" s="4">
        <v>0</v>
      </c>
      <c r="L84">
        <v>1</v>
      </c>
      <c r="M84" s="11" t="s">
        <v>294</v>
      </c>
      <c r="N84">
        <v>0</v>
      </c>
      <c r="O84" t="s">
        <v>8</v>
      </c>
      <c r="P84" t="s">
        <v>8</v>
      </c>
      <c r="Q84" t="s">
        <v>8</v>
      </c>
      <c r="R84" t="s">
        <v>8</v>
      </c>
      <c r="S84" t="s">
        <v>8</v>
      </c>
      <c r="T84" t="s">
        <v>8</v>
      </c>
      <c r="U84" t="s">
        <v>8</v>
      </c>
      <c r="V84" s="10" t="s">
        <v>8</v>
      </c>
      <c r="W84" s="17">
        <v>0</v>
      </c>
      <c r="X84" t="s">
        <v>340</v>
      </c>
      <c r="Y84" t="s">
        <v>398</v>
      </c>
      <c r="Z84" t="s">
        <v>398</v>
      </c>
      <c r="AA84" t="s">
        <v>398</v>
      </c>
      <c r="AB84" t="s">
        <v>398</v>
      </c>
      <c r="AC84" t="s">
        <v>398</v>
      </c>
      <c r="AE84" t="s">
        <v>398</v>
      </c>
      <c r="AF84" t="s">
        <v>398</v>
      </c>
      <c r="AG84" t="s">
        <v>398</v>
      </c>
      <c r="AH84" t="s">
        <v>398</v>
      </c>
      <c r="AI84" t="s">
        <v>398</v>
      </c>
      <c r="AJ84" s="8" t="s">
        <v>398</v>
      </c>
      <c r="AK84" t="s">
        <v>398</v>
      </c>
      <c r="AL84" t="s">
        <v>398</v>
      </c>
      <c r="AM84" t="s">
        <v>398</v>
      </c>
      <c r="AN84" t="s">
        <v>398</v>
      </c>
      <c r="AO84" s="8" t="s">
        <v>105</v>
      </c>
      <c r="AP84" t="s">
        <v>399</v>
      </c>
      <c r="AQ84" t="s">
        <v>399</v>
      </c>
      <c r="AR84" s="17" t="s">
        <v>399</v>
      </c>
      <c r="AS84">
        <v>80</v>
      </c>
      <c r="AT84">
        <v>240</v>
      </c>
      <c r="AU84">
        <v>240</v>
      </c>
      <c r="AV84" s="47" t="s">
        <v>8</v>
      </c>
      <c r="AW84">
        <v>48</v>
      </c>
      <c r="AX84">
        <v>208</v>
      </c>
      <c r="AY84">
        <v>208</v>
      </c>
      <c r="AZ84" s="47" t="s">
        <v>8</v>
      </c>
      <c r="BA84">
        <f t="shared" si="13"/>
        <v>32</v>
      </c>
      <c r="BB84">
        <f t="shared" si="14"/>
        <v>32</v>
      </c>
      <c r="BC84" s="8">
        <f t="shared" si="15"/>
        <v>32</v>
      </c>
      <c r="BD84" t="s">
        <v>286</v>
      </c>
      <c r="BE84" t="s">
        <v>372</v>
      </c>
      <c r="BF84">
        <v>1</v>
      </c>
      <c r="BG84" t="s">
        <v>388</v>
      </c>
      <c r="BH84" t="s">
        <v>285</v>
      </c>
    </row>
    <row r="85" spans="1:60" hidden="1" outlineLevel="1" x14ac:dyDescent="0.25">
      <c r="A85" s="10" t="s">
        <v>375</v>
      </c>
      <c r="B85" s="10"/>
      <c r="C85" s="10"/>
      <c r="D85" t="s">
        <v>341</v>
      </c>
      <c r="E85" t="s">
        <v>401</v>
      </c>
      <c r="F85" t="s">
        <v>406</v>
      </c>
      <c r="G85" t="s">
        <v>409</v>
      </c>
      <c r="H85" s="40" t="s">
        <v>385</v>
      </c>
      <c r="I85" s="10" t="s">
        <v>325</v>
      </c>
      <c r="J85" s="10" t="s">
        <v>330</v>
      </c>
      <c r="K85" s="4">
        <v>0</v>
      </c>
      <c r="L85">
        <v>1</v>
      </c>
      <c r="M85" s="11" t="s">
        <v>294</v>
      </c>
      <c r="N85">
        <v>0</v>
      </c>
      <c r="O85" t="s">
        <v>8</v>
      </c>
      <c r="P85" t="s">
        <v>8</v>
      </c>
      <c r="Q85" t="s">
        <v>8</v>
      </c>
      <c r="R85" t="s">
        <v>8</v>
      </c>
      <c r="S85" t="s">
        <v>8</v>
      </c>
      <c r="T85" t="s">
        <v>8</v>
      </c>
      <c r="U85" t="s">
        <v>8</v>
      </c>
      <c r="V85" s="10" t="s">
        <v>8</v>
      </c>
      <c r="W85" s="17">
        <v>0</v>
      </c>
      <c r="X85" t="s">
        <v>340</v>
      </c>
      <c r="Y85" t="s">
        <v>398</v>
      </c>
      <c r="Z85" t="s">
        <v>398</v>
      </c>
      <c r="AA85" t="s">
        <v>398</v>
      </c>
      <c r="AB85" t="s">
        <v>398</v>
      </c>
      <c r="AC85" t="s">
        <v>398</v>
      </c>
      <c r="AE85" t="s">
        <v>398</v>
      </c>
      <c r="AF85" t="s">
        <v>398</v>
      </c>
      <c r="AG85" t="s">
        <v>398</v>
      </c>
      <c r="AH85" t="s">
        <v>398</v>
      </c>
      <c r="AI85" t="s">
        <v>398</v>
      </c>
      <c r="AJ85" s="8" t="s">
        <v>398</v>
      </c>
      <c r="AK85" t="s">
        <v>398</v>
      </c>
      <c r="AL85" t="s">
        <v>398</v>
      </c>
      <c r="AM85" t="s">
        <v>398</v>
      </c>
      <c r="AN85" t="s">
        <v>398</v>
      </c>
      <c r="AO85" s="8" t="s">
        <v>105</v>
      </c>
      <c r="AP85" t="s">
        <v>399</v>
      </c>
      <c r="AQ85" t="s">
        <v>399</v>
      </c>
      <c r="AR85" s="17" t="s">
        <v>399</v>
      </c>
      <c r="AS85">
        <v>64</v>
      </c>
      <c r="AT85">
        <v>128</v>
      </c>
      <c r="AU85">
        <v>128</v>
      </c>
      <c r="AV85" s="47" t="s">
        <v>8</v>
      </c>
      <c r="AW85">
        <v>32</v>
      </c>
      <c r="AX85">
        <v>96</v>
      </c>
      <c r="AY85">
        <v>96</v>
      </c>
      <c r="AZ85" s="47" t="s">
        <v>8</v>
      </c>
      <c r="BA85">
        <f t="shared" si="13"/>
        <v>32</v>
      </c>
      <c r="BB85">
        <f t="shared" si="14"/>
        <v>32</v>
      </c>
      <c r="BC85" s="8">
        <f t="shared" si="15"/>
        <v>32</v>
      </c>
      <c r="BD85" t="s">
        <v>371</v>
      </c>
      <c r="BE85" t="s">
        <v>376</v>
      </c>
      <c r="BF85">
        <v>1</v>
      </c>
      <c r="BG85" t="s">
        <v>389</v>
      </c>
      <c r="BH85" t="s">
        <v>285</v>
      </c>
    </row>
    <row r="86" spans="1:60" hidden="1" outlineLevel="1" x14ac:dyDescent="0.25">
      <c r="A86" s="10" t="s">
        <v>377</v>
      </c>
      <c r="B86" s="10"/>
      <c r="C86" s="10"/>
      <c r="D86" t="s">
        <v>341</v>
      </c>
      <c r="E86" t="s">
        <v>395</v>
      </c>
      <c r="F86" t="s">
        <v>406</v>
      </c>
      <c r="G86" t="s">
        <v>409</v>
      </c>
      <c r="H86" s="40" t="s">
        <v>386</v>
      </c>
      <c r="I86" s="10" t="s">
        <v>325</v>
      </c>
      <c r="J86" s="10" t="s">
        <v>330</v>
      </c>
      <c r="K86" s="4">
        <v>0</v>
      </c>
      <c r="L86">
        <v>1</v>
      </c>
      <c r="M86" t="s">
        <v>397</v>
      </c>
      <c r="N86">
        <v>0</v>
      </c>
      <c r="O86" t="s">
        <v>8</v>
      </c>
      <c r="P86" t="s">
        <v>8</v>
      </c>
      <c r="Q86" t="s">
        <v>8</v>
      </c>
      <c r="R86" t="s">
        <v>8</v>
      </c>
      <c r="S86" t="s">
        <v>8</v>
      </c>
      <c r="T86" t="s">
        <v>8</v>
      </c>
      <c r="U86" t="s">
        <v>8</v>
      </c>
      <c r="V86" s="10" t="s">
        <v>8</v>
      </c>
      <c r="W86" s="17">
        <v>0</v>
      </c>
      <c r="X86" t="s">
        <v>340</v>
      </c>
      <c r="Y86" t="s">
        <v>398</v>
      </c>
      <c r="Z86" t="s">
        <v>398</v>
      </c>
      <c r="AA86" t="s">
        <v>398</v>
      </c>
      <c r="AB86" t="s">
        <v>398</v>
      </c>
      <c r="AC86" t="s">
        <v>398</v>
      </c>
      <c r="AE86" t="s">
        <v>398</v>
      </c>
      <c r="AF86" t="s">
        <v>398</v>
      </c>
      <c r="AG86" t="s">
        <v>398</v>
      </c>
      <c r="AH86" t="s">
        <v>398</v>
      </c>
      <c r="AI86" t="s">
        <v>398</v>
      </c>
      <c r="AJ86" s="8" t="s">
        <v>398</v>
      </c>
      <c r="AK86" t="s">
        <v>398</v>
      </c>
      <c r="AL86" t="s">
        <v>398</v>
      </c>
      <c r="AM86" t="s">
        <v>398</v>
      </c>
      <c r="AN86" t="s">
        <v>398</v>
      </c>
      <c r="AO86" s="8" t="s">
        <v>105</v>
      </c>
      <c r="AP86" t="s">
        <v>399</v>
      </c>
      <c r="AQ86" t="s">
        <v>399</v>
      </c>
      <c r="AR86" s="17" t="s">
        <v>399</v>
      </c>
      <c r="AS86">
        <v>80</v>
      </c>
      <c r="AT86">
        <v>170</v>
      </c>
      <c r="AU86">
        <v>170</v>
      </c>
      <c r="AV86" s="47" t="s">
        <v>8</v>
      </c>
      <c r="AW86">
        <v>40</v>
      </c>
      <c r="AX86">
        <v>90</v>
      </c>
      <c r="AY86">
        <v>90</v>
      </c>
      <c r="AZ86" s="47" t="s">
        <v>8</v>
      </c>
      <c r="BA86">
        <f t="shared" si="13"/>
        <v>40</v>
      </c>
      <c r="BB86">
        <f t="shared" si="14"/>
        <v>80</v>
      </c>
      <c r="BC86" s="8">
        <f t="shared" si="15"/>
        <v>80</v>
      </c>
      <c r="BD86" t="s">
        <v>338</v>
      </c>
      <c r="BE86" t="s">
        <v>337</v>
      </c>
      <c r="BF86">
        <v>1</v>
      </c>
      <c r="BG86" t="s">
        <v>391</v>
      </c>
      <c r="BH86" t="s">
        <v>390</v>
      </c>
    </row>
    <row r="87" spans="1:60" hidden="1" outlineLevel="1" x14ac:dyDescent="0.25">
      <c r="A87" s="10" t="s">
        <v>378</v>
      </c>
      <c r="B87" s="10"/>
      <c r="C87" s="10"/>
      <c r="D87" t="s">
        <v>341</v>
      </c>
      <c r="E87" t="s">
        <v>395</v>
      </c>
      <c r="F87" t="s">
        <v>406</v>
      </c>
      <c r="G87" t="s">
        <v>409</v>
      </c>
      <c r="H87" s="40" t="s">
        <v>386</v>
      </c>
      <c r="I87" s="10" t="s">
        <v>325</v>
      </c>
      <c r="J87" s="10" t="s">
        <v>330</v>
      </c>
      <c r="K87" s="4">
        <v>0</v>
      </c>
      <c r="L87">
        <v>1</v>
      </c>
      <c r="M87" t="s">
        <v>397</v>
      </c>
      <c r="N87">
        <v>0</v>
      </c>
      <c r="O87" t="s">
        <v>8</v>
      </c>
      <c r="P87" t="s">
        <v>8</v>
      </c>
      <c r="Q87" t="s">
        <v>8</v>
      </c>
      <c r="R87" t="s">
        <v>8</v>
      </c>
      <c r="S87" t="s">
        <v>8</v>
      </c>
      <c r="T87" t="s">
        <v>8</v>
      </c>
      <c r="U87" t="s">
        <v>8</v>
      </c>
      <c r="V87" s="10" t="s">
        <v>8</v>
      </c>
      <c r="W87" s="17">
        <v>0</v>
      </c>
      <c r="X87" t="s">
        <v>340</v>
      </c>
      <c r="Y87" t="s">
        <v>398</v>
      </c>
      <c r="Z87" t="s">
        <v>398</v>
      </c>
      <c r="AA87" t="s">
        <v>398</v>
      </c>
      <c r="AB87" t="s">
        <v>398</v>
      </c>
      <c r="AC87" t="s">
        <v>398</v>
      </c>
      <c r="AE87" t="s">
        <v>398</v>
      </c>
      <c r="AF87" t="s">
        <v>398</v>
      </c>
      <c r="AG87" t="s">
        <v>398</v>
      </c>
      <c r="AH87" t="s">
        <v>398</v>
      </c>
      <c r="AI87" t="s">
        <v>398</v>
      </c>
      <c r="AJ87" s="8" t="s">
        <v>398</v>
      </c>
      <c r="AK87" t="s">
        <v>398</v>
      </c>
      <c r="AL87" t="s">
        <v>398</v>
      </c>
      <c r="AM87" t="s">
        <v>398</v>
      </c>
      <c r="AN87" t="s">
        <v>398</v>
      </c>
      <c r="AO87" s="8" t="s">
        <v>105</v>
      </c>
      <c r="AP87" t="s">
        <v>399</v>
      </c>
      <c r="AQ87" t="s">
        <v>399</v>
      </c>
      <c r="AR87" s="17" t="s">
        <v>399</v>
      </c>
      <c r="AS87">
        <v>80</v>
      </c>
      <c r="AT87">
        <v>240</v>
      </c>
      <c r="AU87">
        <v>240</v>
      </c>
      <c r="AV87" s="47" t="s">
        <v>8</v>
      </c>
      <c r="AW87">
        <v>64</v>
      </c>
      <c r="AX87">
        <v>144</v>
      </c>
      <c r="AY87">
        <v>144</v>
      </c>
      <c r="AZ87" s="47" t="s">
        <v>8</v>
      </c>
      <c r="BA87">
        <f t="shared" si="13"/>
        <v>16</v>
      </c>
      <c r="BB87">
        <f t="shared" si="14"/>
        <v>96</v>
      </c>
      <c r="BC87" s="8">
        <f t="shared" si="15"/>
        <v>96</v>
      </c>
      <c r="BD87" t="s">
        <v>286</v>
      </c>
      <c r="BE87" t="s">
        <v>287</v>
      </c>
      <c r="BF87">
        <v>1</v>
      </c>
      <c r="BG87" t="s">
        <v>391</v>
      </c>
      <c r="BH87" t="s">
        <v>390</v>
      </c>
    </row>
    <row r="88" spans="1:60" hidden="1" outlineLevel="1" x14ac:dyDescent="0.25">
      <c r="A88" s="10" t="s">
        <v>379</v>
      </c>
      <c r="B88" s="10"/>
      <c r="C88" s="10"/>
      <c r="D88" t="s">
        <v>341</v>
      </c>
      <c r="E88" t="s">
        <v>395</v>
      </c>
      <c r="F88" t="s">
        <v>406</v>
      </c>
      <c r="G88" t="s">
        <v>409</v>
      </c>
      <c r="H88" s="40" t="s">
        <v>386</v>
      </c>
      <c r="I88" s="10" t="s">
        <v>325</v>
      </c>
      <c r="J88" s="10" t="s">
        <v>330</v>
      </c>
      <c r="K88" s="4">
        <v>0</v>
      </c>
      <c r="L88">
        <v>1</v>
      </c>
      <c r="M88" t="s">
        <v>397</v>
      </c>
      <c r="N88">
        <v>0</v>
      </c>
      <c r="O88" t="s">
        <v>8</v>
      </c>
      <c r="P88" t="s">
        <v>8</v>
      </c>
      <c r="Q88" t="s">
        <v>8</v>
      </c>
      <c r="R88" t="s">
        <v>8</v>
      </c>
      <c r="S88" t="s">
        <v>8</v>
      </c>
      <c r="T88" t="s">
        <v>8</v>
      </c>
      <c r="U88" t="s">
        <v>8</v>
      </c>
      <c r="V88" s="10" t="s">
        <v>8</v>
      </c>
      <c r="W88" s="17">
        <v>0</v>
      </c>
      <c r="X88" t="s">
        <v>340</v>
      </c>
      <c r="Y88" t="s">
        <v>398</v>
      </c>
      <c r="Z88" t="s">
        <v>398</v>
      </c>
      <c r="AA88" t="s">
        <v>398</v>
      </c>
      <c r="AB88" t="s">
        <v>398</v>
      </c>
      <c r="AC88" t="s">
        <v>398</v>
      </c>
      <c r="AE88" t="s">
        <v>398</v>
      </c>
      <c r="AF88" t="s">
        <v>398</v>
      </c>
      <c r="AG88" t="s">
        <v>398</v>
      </c>
      <c r="AH88" t="s">
        <v>398</v>
      </c>
      <c r="AI88" t="s">
        <v>398</v>
      </c>
      <c r="AJ88" s="8" t="s">
        <v>398</v>
      </c>
      <c r="AK88" t="s">
        <v>398</v>
      </c>
      <c r="AL88" t="s">
        <v>398</v>
      </c>
      <c r="AM88" t="s">
        <v>398</v>
      </c>
      <c r="AN88" t="s">
        <v>398</v>
      </c>
      <c r="AO88" s="8" t="s">
        <v>105</v>
      </c>
      <c r="AP88" t="s">
        <v>399</v>
      </c>
      <c r="AQ88" t="s">
        <v>399</v>
      </c>
      <c r="AR88" s="17" t="s">
        <v>399</v>
      </c>
      <c r="AS88">
        <v>80</v>
      </c>
      <c r="AT88">
        <v>240</v>
      </c>
      <c r="AU88">
        <v>240</v>
      </c>
      <c r="AV88" s="47" t="s">
        <v>8</v>
      </c>
      <c r="AW88">
        <v>48</v>
      </c>
      <c r="AX88">
        <v>208</v>
      </c>
      <c r="AY88">
        <v>208</v>
      </c>
      <c r="AZ88" s="47" t="s">
        <v>8</v>
      </c>
      <c r="BA88">
        <f t="shared" si="13"/>
        <v>32</v>
      </c>
      <c r="BB88">
        <f t="shared" si="14"/>
        <v>32</v>
      </c>
      <c r="BC88" s="8">
        <f t="shared" si="15"/>
        <v>32</v>
      </c>
      <c r="BD88" t="s">
        <v>286</v>
      </c>
      <c r="BE88" t="s">
        <v>372</v>
      </c>
      <c r="BF88">
        <v>1</v>
      </c>
      <c r="BG88" t="s">
        <v>391</v>
      </c>
      <c r="BH88" t="s">
        <v>390</v>
      </c>
    </row>
    <row r="89" spans="1:60" hidden="1" outlineLevel="1" x14ac:dyDescent="0.25">
      <c r="A89" s="10" t="s">
        <v>380</v>
      </c>
      <c r="B89" s="10"/>
      <c r="C89" s="10"/>
      <c r="D89" t="s">
        <v>341</v>
      </c>
      <c r="E89" t="s">
        <v>395</v>
      </c>
      <c r="F89" t="s">
        <v>406</v>
      </c>
      <c r="G89" t="s">
        <v>409</v>
      </c>
      <c r="H89" s="40" t="s">
        <v>386</v>
      </c>
      <c r="I89" s="10" t="s">
        <v>325</v>
      </c>
      <c r="J89" s="10" t="s">
        <v>330</v>
      </c>
      <c r="K89" s="4">
        <v>0</v>
      </c>
      <c r="L89">
        <v>1</v>
      </c>
      <c r="M89" t="s">
        <v>397</v>
      </c>
      <c r="N89">
        <v>0</v>
      </c>
      <c r="O89" t="s">
        <v>8</v>
      </c>
      <c r="P89" t="s">
        <v>8</v>
      </c>
      <c r="Q89" t="s">
        <v>8</v>
      </c>
      <c r="R89" t="s">
        <v>8</v>
      </c>
      <c r="S89" t="s">
        <v>8</v>
      </c>
      <c r="T89" t="s">
        <v>8</v>
      </c>
      <c r="U89" t="s">
        <v>8</v>
      </c>
      <c r="V89" s="10" t="s">
        <v>8</v>
      </c>
      <c r="W89" s="17">
        <v>0</v>
      </c>
      <c r="X89" t="s">
        <v>340</v>
      </c>
      <c r="Y89" t="s">
        <v>398</v>
      </c>
      <c r="Z89" t="s">
        <v>398</v>
      </c>
      <c r="AA89" t="s">
        <v>398</v>
      </c>
      <c r="AB89" t="s">
        <v>398</v>
      </c>
      <c r="AC89" t="s">
        <v>398</v>
      </c>
      <c r="AE89" t="s">
        <v>398</v>
      </c>
      <c r="AF89" t="s">
        <v>398</v>
      </c>
      <c r="AG89" t="s">
        <v>398</v>
      </c>
      <c r="AH89" t="s">
        <v>398</v>
      </c>
      <c r="AI89" t="s">
        <v>398</v>
      </c>
      <c r="AJ89" s="8" t="s">
        <v>398</v>
      </c>
      <c r="AK89" t="s">
        <v>398</v>
      </c>
      <c r="AL89" t="s">
        <v>398</v>
      </c>
      <c r="AM89" t="s">
        <v>398</v>
      </c>
      <c r="AN89" t="s">
        <v>398</v>
      </c>
      <c r="AO89" s="8" t="s">
        <v>105</v>
      </c>
      <c r="AP89" t="s">
        <v>399</v>
      </c>
      <c r="AQ89" t="s">
        <v>399</v>
      </c>
      <c r="AR89" s="17" t="s">
        <v>399</v>
      </c>
      <c r="AS89">
        <v>64</v>
      </c>
      <c r="AT89">
        <v>128</v>
      </c>
      <c r="AU89">
        <v>128</v>
      </c>
      <c r="AV89" s="47" t="s">
        <v>8</v>
      </c>
      <c r="AW89">
        <v>32</v>
      </c>
      <c r="AX89">
        <v>96</v>
      </c>
      <c r="AY89">
        <v>96</v>
      </c>
      <c r="AZ89" s="47" t="s">
        <v>8</v>
      </c>
      <c r="BA89">
        <f t="shared" si="13"/>
        <v>32</v>
      </c>
      <c r="BB89">
        <f t="shared" si="14"/>
        <v>32</v>
      </c>
      <c r="BC89" s="8">
        <f t="shared" si="15"/>
        <v>32</v>
      </c>
      <c r="BD89" t="s">
        <v>371</v>
      </c>
      <c r="BE89" t="s">
        <v>376</v>
      </c>
      <c r="BF89">
        <v>1</v>
      </c>
      <c r="BG89" t="s">
        <v>391</v>
      </c>
      <c r="BH89" t="s">
        <v>390</v>
      </c>
    </row>
    <row r="90" spans="1:60" hidden="1" outlineLevel="1" x14ac:dyDescent="0.25">
      <c r="A90" s="10" t="s">
        <v>381</v>
      </c>
      <c r="B90" s="10"/>
      <c r="C90" s="10"/>
      <c r="D90" t="s">
        <v>341</v>
      </c>
      <c r="E90" t="s">
        <v>401</v>
      </c>
      <c r="F90" t="s">
        <v>406</v>
      </c>
      <c r="G90" t="s">
        <v>409</v>
      </c>
      <c r="H90" s="40" t="s">
        <v>387</v>
      </c>
      <c r="I90" s="10" t="s">
        <v>325</v>
      </c>
      <c r="J90" s="10" t="s">
        <v>330</v>
      </c>
      <c r="K90" s="4">
        <v>0</v>
      </c>
      <c r="L90">
        <v>1</v>
      </c>
      <c r="M90" s="11" t="s">
        <v>294</v>
      </c>
      <c r="N90">
        <v>0</v>
      </c>
      <c r="O90" t="s">
        <v>8</v>
      </c>
      <c r="P90" t="s">
        <v>8</v>
      </c>
      <c r="Q90" t="s">
        <v>8</v>
      </c>
      <c r="R90" t="s">
        <v>8</v>
      </c>
      <c r="S90" t="s">
        <v>8</v>
      </c>
      <c r="T90" t="s">
        <v>8</v>
      </c>
      <c r="U90" t="s">
        <v>8</v>
      </c>
      <c r="V90" s="10" t="s">
        <v>8</v>
      </c>
      <c r="W90" s="17">
        <v>0</v>
      </c>
      <c r="X90" t="s">
        <v>340</v>
      </c>
      <c r="Y90" t="s">
        <v>398</v>
      </c>
      <c r="Z90" t="s">
        <v>398</v>
      </c>
      <c r="AA90" t="s">
        <v>398</v>
      </c>
      <c r="AB90" t="s">
        <v>398</v>
      </c>
      <c r="AC90" t="s">
        <v>398</v>
      </c>
      <c r="AE90" t="s">
        <v>398</v>
      </c>
      <c r="AF90" t="s">
        <v>398</v>
      </c>
      <c r="AG90" t="s">
        <v>398</v>
      </c>
      <c r="AH90" t="s">
        <v>398</v>
      </c>
      <c r="AI90" t="s">
        <v>398</v>
      </c>
      <c r="AJ90" s="8" t="s">
        <v>398</v>
      </c>
      <c r="AK90" t="s">
        <v>398</v>
      </c>
      <c r="AL90" t="s">
        <v>398</v>
      </c>
      <c r="AM90" t="s">
        <v>398</v>
      </c>
      <c r="AN90" t="s">
        <v>398</v>
      </c>
      <c r="AO90" s="8" t="s">
        <v>105</v>
      </c>
      <c r="AP90" t="s">
        <v>399</v>
      </c>
      <c r="AQ90" t="s">
        <v>399</v>
      </c>
      <c r="AR90" s="17" t="s">
        <v>399</v>
      </c>
      <c r="AS90">
        <v>80</v>
      </c>
      <c r="AT90">
        <v>170</v>
      </c>
      <c r="AU90">
        <v>170</v>
      </c>
      <c r="AV90" s="47" t="s">
        <v>8</v>
      </c>
      <c r="AW90">
        <v>40</v>
      </c>
      <c r="AX90">
        <v>90</v>
      </c>
      <c r="AY90">
        <v>90</v>
      </c>
      <c r="AZ90" s="47" t="s">
        <v>8</v>
      </c>
      <c r="BA90">
        <f t="shared" si="13"/>
        <v>40</v>
      </c>
      <c r="BB90">
        <f t="shared" si="14"/>
        <v>80</v>
      </c>
      <c r="BC90" s="8">
        <f t="shared" si="15"/>
        <v>80</v>
      </c>
      <c r="BD90" t="s">
        <v>338</v>
      </c>
      <c r="BE90" t="s">
        <v>337</v>
      </c>
      <c r="BF90">
        <v>1</v>
      </c>
      <c r="BG90" t="s">
        <v>284</v>
      </c>
      <c r="BH90" t="s">
        <v>285</v>
      </c>
    </row>
    <row r="91" spans="1:60" hidden="1" outlineLevel="1" x14ac:dyDescent="0.25">
      <c r="A91" s="10" t="s">
        <v>382</v>
      </c>
      <c r="B91" s="10"/>
      <c r="C91" s="10"/>
      <c r="D91" t="s">
        <v>341</v>
      </c>
      <c r="E91" t="s">
        <v>401</v>
      </c>
      <c r="F91" t="s">
        <v>406</v>
      </c>
      <c r="G91" t="s">
        <v>409</v>
      </c>
      <c r="H91" s="40" t="s">
        <v>387</v>
      </c>
      <c r="I91" s="10" t="s">
        <v>325</v>
      </c>
      <c r="J91" s="10" t="s">
        <v>330</v>
      </c>
      <c r="K91" s="4">
        <v>0</v>
      </c>
      <c r="L91">
        <v>1</v>
      </c>
      <c r="M91" s="11" t="s">
        <v>294</v>
      </c>
      <c r="N91">
        <v>0</v>
      </c>
      <c r="O91" t="s">
        <v>8</v>
      </c>
      <c r="P91" t="s">
        <v>8</v>
      </c>
      <c r="Q91" t="s">
        <v>8</v>
      </c>
      <c r="R91" t="s">
        <v>8</v>
      </c>
      <c r="S91" t="s">
        <v>8</v>
      </c>
      <c r="T91" t="s">
        <v>8</v>
      </c>
      <c r="U91" t="s">
        <v>8</v>
      </c>
      <c r="V91" s="10" t="s">
        <v>8</v>
      </c>
      <c r="W91" s="17">
        <v>0</v>
      </c>
      <c r="X91" t="s">
        <v>340</v>
      </c>
      <c r="Y91" t="s">
        <v>398</v>
      </c>
      <c r="Z91" t="s">
        <v>398</v>
      </c>
      <c r="AA91" t="s">
        <v>398</v>
      </c>
      <c r="AB91" t="s">
        <v>398</v>
      </c>
      <c r="AC91" t="s">
        <v>398</v>
      </c>
      <c r="AE91" t="s">
        <v>398</v>
      </c>
      <c r="AF91" t="s">
        <v>398</v>
      </c>
      <c r="AG91" t="s">
        <v>398</v>
      </c>
      <c r="AH91" t="s">
        <v>398</v>
      </c>
      <c r="AI91" t="s">
        <v>398</v>
      </c>
      <c r="AJ91" s="8" t="s">
        <v>398</v>
      </c>
      <c r="AK91" t="s">
        <v>398</v>
      </c>
      <c r="AL91" t="s">
        <v>398</v>
      </c>
      <c r="AM91" t="s">
        <v>398</v>
      </c>
      <c r="AN91" t="s">
        <v>398</v>
      </c>
      <c r="AO91" s="8" t="s">
        <v>105</v>
      </c>
      <c r="AP91" t="s">
        <v>399</v>
      </c>
      <c r="AQ91" t="s">
        <v>399</v>
      </c>
      <c r="AR91" s="17" t="s">
        <v>399</v>
      </c>
      <c r="AS91">
        <v>80</v>
      </c>
      <c r="AT91">
        <v>240</v>
      </c>
      <c r="AU91">
        <v>240</v>
      </c>
      <c r="AV91" s="47" t="s">
        <v>8</v>
      </c>
      <c r="AW91">
        <v>64</v>
      </c>
      <c r="AX91">
        <v>144</v>
      </c>
      <c r="AY91">
        <v>144</v>
      </c>
      <c r="AZ91" s="47" t="s">
        <v>8</v>
      </c>
      <c r="BA91">
        <f t="shared" si="13"/>
        <v>16</v>
      </c>
      <c r="BB91">
        <f t="shared" si="14"/>
        <v>96</v>
      </c>
      <c r="BC91" s="8">
        <f t="shared" si="15"/>
        <v>96</v>
      </c>
      <c r="BD91" t="s">
        <v>286</v>
      </c>
      <c r="BE91" t="s">
        <v>287</v>
      </c>
      <c r="BF91">
        <v>1</v>
      </c>
      <c r="BG91" t="s">
        <v>388</v>
      </c>
      <c r="BH91" t="s">
        <v>285</v>
      </c>
    </row>
    <row r="92" spans="1:60" hidden="1" outlineLevel="1" x14ac:dyDescent="0.25">
      <c r="A92" s="10" t="s">
        <v>383</v>
      </c>
      <c r="B92" s="10"/>
      <c r="C92" s="10"/>
      <c r="D92" t="s">
        <v>341</v>
      </c>
      <c r="E92" t="s">
        <v>401</v>
      </c>
      <c r="F92" t="s">
        <v>406</v>
      </c>
      <c r="G92" t="s">
        <v>409</v>
      </c>
      <c r="H92" s="40" t="s">
        <v>387</v>
      </c>
      <c r="I92" s="10" t="s">
        <v>325</v>
      </c>
      <c r="J92" s="10" t="s">
        <v>330</v>
      </c>
      <c r="K92" s="4">
        <v>0</v>
      </c>
      <c r="L92">
        <v>1</v>
      </c>
      <c r="M92" s="11" t="s">
        <v>294</v>
      </c>
      <c r="N92">
        <v>0</v>
      </c>
      <c r="O92" t="s">
        <v>8</v>
      </c>
      <c r="P92" t="s">
        <v>8</v>
      </c>
      <c r="Q92" t="s">
        <v>8</v>
      </c>
      <c r="R92" t="s">
        <v>8</v>
      </c>
      <c r="S92" t="s">
        <v>8</v>
      </c>
      <c r="T92" t="s">
        <v>8</v>
      </c>
      <c r="U92" t="s">
        <v>8</v>
      </c>
      <c r="V92" s="10" t="s">
        <v>8</v>
      </c>
      <c r="W92" s="17">
        <v>0</v>
      </c>
      <c r="X92" t="s">
        <v>340</v>
      </c>
      <c r="Y92" t="s">
        <v>398</v>
      </c>
      <c r="Z92" t="s">
        <v>398</v>
      </c>
      <c r="AA92" t="s">
        <v>398</v>
      </c>
      <c r="AB92" t="s">
        <v>398</v>
      </c>
      <c r="AC92" t="s">
        <v>398</v>
      </c>
      <c r="AE92" t="s">
        <v>398</v>
      </c>
      <c r="AF92" t="s">
        <v>398</v>
      </c>
      <c r="AG92" t="s">
        <v>398</v>
      </c>
      <c r="AH92" t="s">
        <v>398</v>
      </c>
      <c r="AI92" t="s">
        <v>398</v>
      </c>
      <c r="AJ92" s="8" t="s">
        <v>398</v>
      </c>
      <c r="AK92" t="s">
        <v>398</v>
      </c>
      <c r="AL92" t="s">
        <v>398</v>
      </c>
      <c r="AM92" t="s">
        <v>398</v>
      </c>
      <c r="AN92" t="s">
        <v>398</v>
      </c>
      <c r="AO92" s="8" t="s">
        <v>105</v>
      </c>
      <c r="AP92" t="s">
        <v>399</v>
      </c>
      <c r="AQ92" t="s">
        <v>399</v>
      </c>
      <c r="AR92" s="17" t="s">
        <v>399</v>
      </c>
      <c r="AS92">
        <v>80</v>
      </c>
      <c r="AT92">
        <v>240</v>
      </c>
      <c r="AU92">
        <v>240</v>
      </c>
      <c r="AV92" s="47" t="s">
        <v>8</v>
      </c>
      <c r="AW92">
        <v>48</v>
      </c>
      <c r="AX92">
        <v>208</v>
      </c>
      <c r="AY92">
        <v>208</v>
      </c>
      <c r="AZ92" s="47" t="s">
        <v>8</v>
      </c>
      <c r="BA92">
        <f t="shared" si="13"/>
        <v>32</v>
      </c>
      <c r="BB92">
        <f t="shared" si="14"/>
        <v>32</v>
      </c>
      <c r="BC92" s="8">
        <f t="shared" si="15"/>
        <v>32</v>
      </c>
      <c r="BD92" t="s">
        <v>286</v>
      </c>
      <c r="BE92" t="s">
        <v>372</v>
      </c>
      <c r="BF92">
        <v>1</v>
      </c>
      <c r="BG92" t="s">
        <v>388</v>
      </c>
      <c r="BH92" t="s">
        <v>285</v>
      </c>
    </row>
    <row r="93" spans="1:60" s="3" customFormat="1" hidden="1" outlineLevel="1" x14ac:dyDescent="0.25">
      <c r="A93" s="15" t="s">
        <v>384</v>
      </c>
      <c r="B93" s="15"/>
      <c r="C93" s="15"/>
      <c r="D93" s="3" t="s">
        <v>341</v>
      </c>
      <c r="E93" s="3" t="s">
        <v>401</v>
      </c>
      <c r="F93" s="3" t="s">
        <v>406</v>
      </c>
      <c r="G93" s="3" t="s">
        <v>409</v>
      </c>
      <c r="H93" s="41" t="s">
        <v>387</v>
      </c>
      <c r="I93" s="15" t="s">
        <v>325</v>
      </c>
      <c r="J93" s="15" t="s">
        <v>330</v>
      </c>
      <c r="K93" s="5">
        <v>0</v>
      </c>
      <c r="L93" s="3">
        <v>1</v>
      </c>
      <c r="M93" s="12" t="s">
        <v>294</v>
      </c>
      <c r="N93" s="3">
        <v>0</v>
      </c>
      <c r="O93" s="3" t="s">
        <v>8</v>
      </c>
      <c r="P93" s="3" t="s">
        <v>8</v>
      </c>
      <c r="Q93" s="3" t="s">
        <v>8</v>
      </c>
      <c r="R93" s="3" t="s">
        <v>8</v>
      </c>
      <c r="S93" s="3" t="s">
        <v>8</v>
      </c>
      <c r="T93" s="3" t="s">
        <v>8</v>
      </c>
      <c r="U93" s="3" t="s">
        <v>8</v>
      </c>
      <c r="V93" s="15" t="s">
        <v>8</v>
      </c>
      <c r="W93" s="19">
        <v>0</v>
      </c>
      <c r="X93" s="3" t="s">
        <v>340</v>
      </c>
      <c r="Y93" s="3" t="s">
        <v>398</v>
      </c>
      <c r="Z93" s="3" t="s">
        <v>398</v>
      </c>
      <c r="AA93" s="3" t="s">
        <v>398</v>
      </c>
      <c r="AB93" s="3" t="s">
        <v>398</v>
      </c>
      <c r="AC93" s="3" t="s">
        <v>398</v>
      </c>
      <c r="AE93" s="3" t="s">
        <v>398</v>
      </c>
      <c r="AF93" s="3" t="s">
        <v>398</v>
      </c>
      <c r="AG93" s="3" t="s">
        <v>398</v>
      </c>
      <c r="AH93" s="3" t="s">
        <v>398</v>
      </c>
      <c r="AI93" s="3" t="s">
        <v>398</v>
      </c>
      <c r="AJ93" s="23" t="s">
        <v>398</v>
      </c>
      <c r="AK93" s="3" t="s">
        <v>398</v>
      </c>
      <c r="AL93" s="3" t="s">
        <v>398</v>
      </c>
      <c r="AM93" s="3" t="s">
        <v>398</v>
      </c>
      <c r="AN93" s="3" t="s">
        <v>398</v>
      </c>
      <c r="AO93" s="23" t="s">
        <v>105</v>
      </c>
      <c r="AP93" s="3" t="s">
        <v>399</v>
      </c>
      <c r="AQ93" s="3" t="s">
        <v>399</v>
      </c>
      <c r="AR93" s="19" t="s">
        <v>399</v>
      </c>
      <c r="AS93" s="3">
        <v>64</v>
      </c>
      <c r="AT93" s="3">
        <v>128</v>
      </c>
      <c r="AU93" s="3">
        <v>128</v>
      </c>
      <c r="AV93" s="48" t="s">
        <v>8</v>
      </c>
      <c r="AW93" s="3">
        <v>32</v>
      </c>
      <c r="AX93" s="3">
        <v>96</v>
      </c>
      <c r="AY93" s="3">
        <v>96</v>
      </c>
      <c r="AZ93" s="48" t="s">
        <v>8</v>
      </c>
      <c r="BA93" s="3">
        <f t="shared" si="13"/>
        <v>32</v>
      </c>
      <c r="BB93" s="3">
        <f t="shared" si="14"/>
        <v>32</v>
      </c>
      <c r="BC93" s="23">
        <f t="shared" si="15"/>
        <v>32</v>
      </c>
      <c r="BD93" s="3" t="s">
        <v>371</v>
      </c>
      <c r="BE93" s="3" t="s">
        <v>376</v>
      </c>
      <c r="BF93" s="3">
        <v>1</v>
      </c>
      <c r="BG93" s="3" t="s">
        <v>389</v>
      </c>
      <c r="BH93" s="3" t="s">
        <v>285</v>
      </c>
    </row>
    <row r="94" spans="1:60" hidden="1" outlineLevel="1" x14ac:dyDescent="0.25">
      <c r="A94" s="10" t="s">
        <v>392</v>
      </c>
      <c r="B94" s="10"/>
      <c r="C94" s="10"/>
      <c r="D94" t="s">
        <v>341</v>
      </c>
      <c r="E94" t="s">
        <v>401</v>
      </c>
      <c r="F94" t="s">
        <v>406</v>
      </c>
      <c r="G94" t="s">
        <v>409</v>
      </c>
      <c r="H94" s="40" t="s">
        <v>404</v>
      </c>
      <c r="I94" s="10" t="s">
        <v>393</v>
      </c>
      <c r="J94" s="10" t="s">
        <v>428</v>
      </c>
      <c r="K94" s="4">
        <v>0</v>
      </c>
      <c r="L94">
        <v>1</v>
      </c>
      <c r="M94" t="s">
        <v>294</v>
      </c>
      <c r="N94">
        <v>0</v>
      </c>
      <c r="O94" t="s">
        <v>8</v>
      </c>
      <c r="P94" t="s">
        <v>117</v>
      </c>
      <c r="Q94" t="s">
        <v>117</v>
      </c>
      <c r="R94" t="s">
        <v>117</v>
      </c>
      <c r="S94" t="s">
        <v>117</v>
      </c>
      <c r="T94" t="s">
        <v>117</v>
      </c>
      <c r="U94" t="s">
        <v>117</v>
      </c>
      <c r="V94" s="10" t="s">
        <v>117</v>
      </c>
      <c r="W94" s="17" t="s">
        <v>117</v>
      </c>
      <c r="X94" t="s">
        <v>340</v>
      </c>
      <c r="Y94" t="s">
        <v>398</v>
      </c>
      <c r="Z94" t="s">
        <v>398</v>
      </c>
      <c r="AA94" t="s">
        <v>398</v>
      </c>
      <c r="AB94" t="s">
        <v>398</v>
      </c>
      <c r="AC94" t="s">
        <v>398</v>
      </c>
      <c r="AE94" t="s">
        <v>398</v>
      </c>
      <c r="AF94" t="s">
        <v>398</v>
      </c>
      <c r="AG94" t="s">
        <v>398</v>
      </c>
      <c r="AH94" t="s">
        <v>398</v>
      </c>
      <c r="AI94" t="s">
        <v>398</v>
      </c>
      <c r="AJ94" s="8" t="s">
        <v>398</v>
      </c>
      <c r="AK94" t="s">
        <v>398</v>
      </c>
      <c r="AL94" s="10" t="s">
        <v>398</v>
      </c>
      <c r="AM94" t="s">
        <v>398</v>
      </c>
      <c r="AN94" t="s">
        <v>398</v>
      </c>
      <c r="AO94" s="8" t="s">
        <v>105</v>
      </c>
      <c r="AP94" t="s">
        <v>399</v>
      </c>
      <c r="AQ94" t="s">
        <v>399</v>
      </c>
      <c r="AR94" s="17" t="s">
        <v>399</v>
      </c>
      <c r="AS94">
        <v>96</v>
      </c>
      <c r="AT94">
        <v>112</v>
      </c>
      <c r="AU94">
        <v>112</v>
      </c>
      <c r="AV94" s="47" t="s">
        <v>8</v>
      </c>
      <c r="AW94">
        <v>64</v>
      </c>
      <c r="AX94">
        <v>96</v>
      </c>
      <c r="AY94">
        <v>96</v>
      </c>
      <c r="AZ94" s="47" t="s">
        <v>8</v>
      </c>
      <c r="BA94">
        <f t="shared" si="13"/>
        <v>32</v>
      </c>
      <c r="BB94">
        <f t="shared" si="14"/>
        <v>16</v>
      </c>
      <c r="BC94" s="8">
        <f t="shared" si="15"/>
        <v>16</v>
      </c>
      <c r="BD94" t="s">
        <v>416</v>
      </c>
      <c r="BE94" t="s">
        <v>417</v>
      </c>
      <c r="BF94">
        <v>1</v>
      </c>
      <c r="BG94" t="s">
        <v>424</v>
      </c>
      <c r="BH94" s="30" t="s">
        <v>285</v>
      </c>
    </row>
    <row r="95" spans="1:60" hidden="1" outlineLevel="1" x14ac:dyDescent="0.25">
      <c r="A95" s="10" t="s">
        <v>402</v>
      </c>
      <c r="B95" s="10"/>
      <c r="C95" s="10"/>
      <c r="D95" t="s">
        <v>341</v>
      </c>
      <c r="E95" t="s">
        <v>401</v>
      </c>
      <c r="F95" t="s">
        <v>407</v>
      </c>
      <c r="G95" t="s">
        <v>409</v>
      </c>
      <c r="H95" s="40" t="s">
        <v>405</v>
      </c>
      <c r="I95" s="10" t="s">
        <v>393</v>
      </c>
      <c r="J95" s="10" t="s">
        <v>427</v>
      </c>
      <c r="K95" s="4" t="s">
        <v>117</v>
      </c>
      <c r="L95" t="s">
        <v>117</v>
      </c>
      <c r="M95" t="s">
        <v>117</v>
      </c>
      <c r="N95" t="s">
        <v>117</v>
      </c>
      <c r="O95" t="s">
        <v>117</v>
      </c>
      <c r="P95" t="s">
        <v>117</v>
      </c>
      <c r="Q95" t="s">
        <v>117</v>
      </c>
      <c r="R95" t="s">
        <v>117</v>
      </c>
      <c r="S95" t="s">
        <v>117</v>
      </c>
      <c r="T95" t="s">
        <v>117</v>
      </c>
      <c r="U95" t="s">
        <v>117</v>
      </c>
      <c r="V95" s="10" t="s">
        <v>117</v>
      </c>
      <c r="W95" s="17" t="s">
        <v>117</v>
      </c>
      <c r="X95" t="s">
        <v>340</v>
      </c>
      <c r="Y95" t="s">
        <v>398</v>
      </c>
      <c r="Z95" t="s">
        <v>398</v>
      </c>
      <c r="AA95" t="s">
        <v>398</v>
      </c>
      <c r="AB95" t="s">
        <v>398</v>
      </c>
      <c r="AC95" t="s">
        <v>398</v>
      </c>
      <c r="AE95" t="s">
        <v>398</v>
      </c>
      <c r="AF95" t="s">
        <v>398</v>
      </c>
      <c r="AG95" t="s">
        <v>398</v>
      </c>
      <c r="AH95" t="s">
        <v>398</v>
      </c>
      <c r="AI95" t="s">
        <v>398</v>
      </c>
      <c r="AJ95" s="8" t="s">
        <v>398</v>
      </c>
      <c r="AK95" t="s">
        <v>398</v>
      </c>
      <c r="AL95" s="10" t="s">
        <v>398</v>
      </c>
      <c r="AM95" t="s">
        <v>398</v>
      </c>
      <c r="AN95" t="s">
        <v>398</v>
      </c>
      <c r="AO95" s="8" t="s">
        <v>105</v>
      </c>
      <c r="AP95" t="s">
        <v>399</v>
      </c>
      <c r="AQ95" t="s">
        <v>399</v>
      </c>
      <c r="AR95" s="17" t="s">
        <v>399</v>
      </c>
      <c r="AS95">
        <v>96</v>
      </c>
      <c r="AT95">
        <v>112</v>
      </c>
      <c r="AU95">
        <v>112</v>
      </c>
      <c r="AV95" s="47" t="s">
        <v>8</v>
      </c>
      <c r="AW95">
        <v>64</v>
      </c>
      <c r="AX95">
        <v>96</v>
      </c>
      <c r="AY95">
        <v>96</v>
      </c>
      <c r="AZ95" s="47" t="s">
        <v>8</v>
      </c>
      <c r="BA95">
        <f t="shared" si="13"/>
        <v>32</v>
      </c>
      <c r="BB95">
        <f t="shared" si="14"/>
        <v>16</v>
      </c>
      <c r="BC95" s="8">
        <f t="shared" si="15"/>
        <v>16</v>
      </c>
      <c r="BD95" t="s">
        <v>418</v>
      </c>
      <c r="BE95" t="s">
        <v>419</v>
      </c>
      <c r="BF95">
        <v>1</v>
      </c>
      <c r="BG95" t="s">
        <v>425</v>
      </c>
      <c r="BH95" t="s">
        <v>346</v>
      </c>
    </row>
    <row r="96" spans="1:60" hidden="1" outlineLevel="1" x14ac:dyDescent="0.25">
      <c r="A96" s="10" t="s">
        <v>402</v>
      </c>
      <c r="B96" s="10"/>
      <c r="C96" s="10"/>
      <c r="D96" t="s">
        <v>341</v>
      </c>
      <c r="E96" t="s">
        <v>401</v>
      </c>
      <c r="F96" t="s">
        <v>407</v>
      </c>
      <c r="G96" t="s">
        <v>409</v>
      </c>
      <c r="H96" s="40" t="s">
        <v>422</v>
      </c>
      <c r="I96" s="10" t="s">
        <v>393</v>
      </c>
      <c r="J96" s="10" t="s">
        <v>427</v>
      </c>
      <c r="K96" s="4" t="s">
        <v>117</v>
      </c>
      <c r="L96" t="s">
        <v>117</v>
      </c>
      <c r="M96" t="s">
        <v>117</v>
      </c>
      <c r="N96" t="s">
        <v>117</v>
      </c>
      <c r="O96" t="s">
        <v>117</v>
      </c>
      <c r="P96" t="s">
        <v>117</v>
      </c>
      <c r="Q96" t="s">
        <v>117</v>
      </c>
      <c r="R96" t="s">
        <v>117</v>
      </c>
      <c r="S96" t="s">
        <v>117</v>
      </c>
      <c r="T96" t="s">
        <v>117</v>
      </c>
      <c r="U96" t="s">
        <v>117</v>
      </c>
      <c r="V96" s="10" t="s">
        <v>117</v>
      </c>
      <c r="W96" s="17" t="s">
        <v>117</v>
      </c>
      <c r="X96" t="s">
        <v>340</v>
      </c>
      <c r="Y96" t="s">
        <v>398</v>
      </c>
      <c r="Z96" t="s">
        <v>398</v>
      </c>
      <c r="AA96" t="s">
        <v>398</v>
      </c>
      <c r="AB96" t="s">
        <v>398</v>
      </c>
      <c r="AC96" t="s">
        <v>398</v>
      </c>
      <c r="AE96" t="s">
        <v>398</v>
      </c>
      <c r="AF96" t="s">
        <v>398</v>
      </c>
      <c r="AG96" t="s">
        <v>398</v>
      </c>
      <c r="AH96" t="s">
        <v>398</v>
      </c>
      <c r="AI96" t="s">
        <v>398</v>
      </c>
      <c r="AJ96" s="8" t="s">
        <v>398</v>
      </c>
      <c r="AK96" t="s">
        <v>398</v>
      </c>
      <c r="AL96" s="10" t="s">
        <v>398</v>
      </c>
      <c r="AM96" t="s">
        <v>398</v>
      </c>
      <c r="AN96" t="s">
        <v>398</v>
      </c>
      <c r="AO96" s="8" t="s">
        <v>105</v>
      </c>
      <c r="AP96" t="s">
        <v>399</v>
      </c>
      <c r="AQ96" t="s">
        <v>399</v>
      </c>
      <c r="AR96" s="17" t="s">
        <v>399</v>
      </c>
      <c r="AS96">
        <v>71</v>
      </c>
      <c r="AT96">
        <v>131</v>
      </c>
      <c r="AU96">
        <v>131</v>
      </c>
      <c r="AV96" s="47" t="s">
        <v>8</v>
      </c>
      <c r="AW96">
        <v>47</v>
      </c>
      <c r="AX96">
        <v>83</v>
      </c>
      <c r="AY96">
        <v>83</v>
      </c>
      <c r="AZ96" s="47" t="s">
        <v>8</v>
      </c>
      <c r="BA96">
        <f t="shared" si="13"/>
        <v>24</v>
      </c>
      <c r="BB96">
        <f t="shared" si="14"/>
        <v>48</v>
      </c>
      <c r="BC96" s="8">
        <f t="shared" si="15"/>
        <v>48</v>
      </c>
      <c r="BD96" t="s">
        <v>414</v>
      </c>
      <c r="BE96" t="s">
        <v>415</v>
      </c>
      <c r="BF96">
        <v>1</v>
      </c>
      <c r="BG96" t="s">
        <v>425</v>
      </c>
      <c r="BH96" t="s">
        <v>426</v>
      </c>
    </row>
    <row r="97" spans="1:60" hidden="1" outlineLevel="1" x14ac:dyDescent="0.25">
      <c r="A97" s="10" t="s">
        <v>403</v>
      </c>
      <c r="B97" s="10"/>
      <c r="C97" s="10"/>
      <c r="D97" t="s">
        <v>268</v>
      </c>
      <c r="E97" t="s">
        <v>401</v>
      </c>
      <c r="F97" t="s">
        <v>406</v>
      </c>
      <c r="G97" t="s">
        <v>409</v>
      </c>
      <c r="H97" s="40" t="s">
        <v>420</v>
      </c>
      <c r="I97" s="10" t="s">
        <v>393</v>
      </c>
      <c r="J97" s="10" t="s">
        <v>428</v>
      </c>
      <c r="K97" s="4" t="s">
        <v>117</v>
      </c>
      <c r="L97" t="s">
        <v>117</v>
      </c>
      <c r="M97" t="s">
        <v>117</v>
      </c>
      <c r="N97" t="s">
        <v>117</v>
      </c>
      <c r="O97" t="s">
        <v>117</v>
      </c>
      <c r="P97" t="s">
        <v>117</v>
      </c>
      <c r="Q97" t="s">
        <v>117</v>
      </c>
      <c r="R97" t="s">
        <v>117</v>
      </c>
      <c r="S97" t="s">
        <v>117</v>
      </c>
      <c r="T97" t="s">
        <v>117</v>
      </c>
      <c r="U97" t="s">
        <v>117</v>
      </c>
      <c r="V97" s="10" t="s">
        <v>117</v>
      </c>
      <c r="W97" s="17" t="s">
        <v>117</v>
      </c>
      <c r="X97" t="s">
        <v>117</v>
      </c>
      <c r="Y97" t="s">
        <v>117</v>
      </c>
      <c r="Z97" t="s">
        <v>117</v>
      </c>
      <c r="AA97" t="s">
        <v>117</v>
      </c>
      <c r="AB97" t="s">
        <v>117</v>
      </c>
      <c r="AC97" t="s">
        <v>117</v>
      </c>
      <c r="AE97" t="s">
        <v>117</v>
      </c>
      <c r="AF97" t="s">
        <v>117</v>
      </c>
      <c r="AG97" t="s">
        <v>117</v>
      </c>
      <c r="AH97" t="s">
        <v>117</v>
      </c>
      <c r="AI97" t="s">
        <v>117</v>
      </c>
      <c r="AJ97" s="8" t="s">
        <v>117</v>
      </c>
      <c r="AK97" t="s">
        <v>117</v>
      </c>
      <c r="AL97" s="10" t="s">
        <v>117</v>
      </c>
      <c r="AM97" t="s">
        <v>117</v>
      </c>
      <c r="AN97" t="s">
        <v>278</v>
      </c>
      <c r="AO97" s="8" t="s">
        <v>105</v>
      </c>
      <c r="AP97">
        <v>125</v>
      </c>
      <c r="AQ97">
        <v>1169</v>
      </c>
      <c r="AR97" s="17">
        <v>414</v>
      </c>
      <c r="AS97">
        <v>96</v>
      </c>
      <c r="AT97">
        <v>112</v>
      </c>
      <c r="AU97">
        <v>112</v>
      </c>
      <c r="AV97" s="47" t="s">
        <v>8</v>
      </c>
      <c r="AW97">
        <v>64</v>
      </c>
      <c r="AX97">
        <v>96</v>
      </c>
      <c r="AY97">
        <v>96</v>
      </c>
      <c r="AZ97" s="47" t="s">
        <v>8</v>
      </c>
      <c r="BA97">
        <f t="shared" si="13"/>
        <v>32</v>
      </c>
      <c r="BB97">
        <f t="shared" si="14"/>
        <v>16</v>
      </c>
      <c r="BC97" s="8">
        <f t="shared" si="15"/>
        <v>16</v>
      </c>
      <c r="BD97" t="s">
        <v>416</v>
      </c>
      <c r="BE97" t="s">
        <v>417</v>
      </c>
      <c r="BF97">
        <v>1</v>
      </c>
      <c r="BG97" t="s">
        <v>424</v>
      </c>
      <c r="BH97" t="s">
        <v>285</v>
      </c>
    </row>
    <row r="98" spans="1:60" hidden="1" outlineLevel="1" x14ac:dyDescent="0.25">
      <c r="A98" s="10" t="s">
        <v>412</v>
      </c>
      <c r="B98" s="10"/>
      <c r="C98" s="10"/>
      <c r="D98" t="s">
        <v>268</v>
      </c>
      <c r="E98" t="s">
        <v>401</v>
      </c>
      <c r="F98" t="s">
        <v>407</v>
      </c>
      <c r="G98" t="s">
        <v>409</v>
      </c>
      <c r="H98" s="40" t="s">
        <v>421</v>
      </c>
      <c r="I98" s="10" t="s">
        <v>393</v>
      </c>
      <c r="J98" s="10" t="s">
        <v>427</v>
      </c>
      <c r="K98" s="4" t="s">
        <v>117</v>
      </c>
      <c r="L98" t="s">
        <v>117</v>
      </c>
      <c r="M98" t="s">
        <v>117</v>
      </c>
      <c r="N98" t="s">
        <v>117</v>
      </c>
      <c r="O98" t="s">
        <v>117</v>
      </c>
      <c r="P98" t="s">
        <v>117</v>
      </c>
      <c r="Q98" t="s">
        <v>117</v>
      </c>
      <c r="R98" t="s">
        <v>117</v>
      </c>
      <c r="S98" t="s">
        <v>117</v>
      </c>
      <c r="T98" t="s">
        <v>117</v>
      </c>
      <c r="U98" t="s">
        <v>117</v>
      </c>
      <c r="V98" s="10" t="s">
        <v>117</v>
      </c>
      <c r="W98" s="17" t="s">
        <v>117</v>
      </c>
      <c r="X98" t="s">
        <v>117</v>
      </c>
      <c r="Y98" t="s">
        <v>117</v>
      </c>
      <c r="Z98" t="s">
        <v>117</v>
      </c>
      <c r="AA98" t="s">
        <v>117</v>
      </c>
      <c r="AB98" t="s">
        <v>117</v>
      </c>
      <c r="AC98" t="s">
        <v>117</v>
      </c>
      <c r="AE98" t="s">
        <v>117</v>
      </c>
      <c r="AF98" t="s">
        <v>117</v>
      </c>
      <c r="AG98" t="s">
        <v>117</v>
      </c>
      <c r="AH98" t="s">
        <v>117</v>
      </c>
      <c r="AI98" t="s">
        <v>117</v>
      </c>
      <c r="AJ98" s="8" t="s">
        <v>117</v>
      </c>
      <c r="AK98" t="s">
        <v>117</v>
      </c>
      <c r="AL98" s="10" t="s">
        <v>117</v>
      </c>
      <c r="AM98" t="s">
        <v>117</v>
      </c>
      <c r="AN98" t="s">
        <v>278</v>
      </c>
      <c r="AO98" s="8" t="s">
        <v>105</v>
      </c>
      <c r="AP98">
        <v>125</v>
      </c>
      <c r="AQ98">
        <v>1169</v>
      </c>
      <c r="AR98" s="17">
        <v>414</v>
      </c>
      <c r="AS98">
        <v>96</v>
      </c>
      <c r="AT98">
        <v>112</v>
      </c>
      <c r="AU98">
        <v>112</v>
      </c>
      <c r="AV98" s="47" t="s">
        <v>8</v>
      </c>
      <c r="AW98">
        <v>64</v>
      </c>
      <c r="AX98">
        <v>96</v>
      </c>
      <c r="AY98">
        <v>96</v>
      </c>
      <c r="AZ98" s="47" t="s">
        <v>8</v>
      </c>
      <c r="BA98">
        <f t="shared" si="13"/>
        <v>32</v>
      </c>
      <c r="BB98">
        <f t="shared" si="14"/>
        <v>16</v>
      </c>
      <c r="BC98" s="8">
        <f t="shared" si="15"/>
        <v>16</v>
      </c>
      <c r="BD98" t="s">
        <v>418</v>
      </c>
      <c r="BE98" t="s">
        <v>419</v>
      </c>
      <c r="BF98">
        <v>1</v>
      </c>
      <c r="BG98" t="s">
        <v>425</v>
      </c>
      <c r="BH98" t="s">
        <v>426</v>
      </c>
    </row>
    <row r="99" spans="1:60" hidden="1" outlineLevel="1" x14ac:dyDescent="0.25">
      <c r="A99" s="10" t="s">
        <v>413</v>
      </c>
      <c r="B99" s="10"/>
      <c r="C99" s="10"/>
      <c r="D99" t="s">
        <v>268</v>
      </c>
      <c r="E99" t="s">
        <v>401</v>
      </c>
      <c r="F99" t="s">
        <v>407</v>
      </c>
      <c r="G99" t="s">
        <v>409</v>
      </c>
      <c r="H99" s="40" t="s">
        <v>423</v>
      </c>
      <c r="I99" s="10" t="s">
        <v>393</v>
      </c>
      <c r="J99" s="10" t="s">
        <v>427</v>
      </c>
      <c r="K99" s="4" t="s">
        <v>117</v>
      </c>
      <c r="L99" t="s">
        <v>117</v>
      </c>
      <c r="M99" t="s">
        <v>117</v>
      </c>
      <c r="N99" t="s">
        <v>117</v>
      </c>
      <c r="O99" t="s">
        <v>117</v>
      </c>
      <c r="P99" t="s">
        <v>117</v>
      </c>
      <c r="Q99" t="s">
        <v>117</v>
      </c>
      <c r="R99" t="s">
        <v>117</v>
      </c>
      <c r="S99" t="s">
        <v>117</v>
      </c>
      <c r="T99" t="s">
        <v>117</v>
      </c>
      <c r="U99" t="s">
        <v>117</v>
      </c>
      <c r="V99" s="10" t="s">
        <v>117</v>
      </c>
      <c r="W99" s="17" t="s">
        <v>117</v>
      </c>
      <c r="X99" t="s">
        <v>117</v>
      </c>
      <c r="Y99" t="s">
        <v>117</v>
      </c>
      <c r="Z99" t="s">
        <v>117</v>
      </c>
      <c r="AA99" t="s">
        <v>117</v>
      </c>
      <c r="AB99" t="s">
        <v>117</v>
      </c>
      <c r="AC99" t="s">
        <v>117</v>
      </c>
      <c r="AE99" t="s">
        <v>117</v>
      </c>
      <c r="AF99" t="s">
        <v>117</v>
      </c>
      <c r="AG99" t="s">
        <v>117</v>
      </c>
      <c r="AH99" t="s">
        <v>117</v>
      </c>
      <c r="AI99" t="s">
        <v>117</v>
      </c>
      <c r="AJ99" s="8" t="s">
        <v>117</v>
      </c>
      <c r="AK99" t="s">
        <v>117</v>
      </c>
      <c r="AL99" s="10" t="s">
        <v>117</v>
      </c>
      <c r="AM99" t="s">
        <v>117</v>
      </c>
      <c r="AN99" t="s">
        <v>278</v>
      </c>
      <c r="AO99" s="8" t="s">
        <v>105</v>
      </c>
      <c r="AP99">
        <v>125</v>
      </c>
      <c r="AQ99">
        <v>1169</v>
      </c>
      <c r="AR99" s="17">
        <v>414</v>
      </c>
      <c r="AS99">
        <v>71</v>
      </c>
      <c r="AT99">
        <v>131</v>
      </c>
      <c r="AU99">
        <v>131</v>
      </c>
      <c r="AV99" s="10" t="s">
        <v>8</v>
      </c>
      <c r="AW99" s="49">
        <v>47</v>
      </c>
      <c r="AX99">
        <v>83</v>
      </c>
      <c r="AY99">
        <v>83</v>
      </c>
      <c r="AZ99" s="47" t="s">
        <v>8</v>
      </c>
      <c r="BA99">
        <f t="shared" si="13"/>
        <v>24</v>
      </c>
      <c r="BB99">
        <f t="shared" si="14"/>
        <v>48</v>
      </c>
      <c r="BC99" s="8">
        <f t="shared" si="15"/>
        <v>48</v>
      </c>
      <c r="BD99" t="s">
        <v>414</v>
      </c>
      <c r="BE99" t="s">
        <v>415</v>
      </c>
      <c r="BF99">
        <v>1</v>
      </c>
      <c r="BG99" t="s">
        <v>425</v>
      </c>
      <c r="BH99" t="s">
        <v>426</v>
      </c>
    </row>
    <row r="100" spans="1:60" hidden="1" outlineLevel="1" x14ac:dyDescent="0.25">
      <c r="A100" s="10" t="s">
        <v>429</v>
      </c>
      <c r="B100" s="10"/>
      <c r="C100" s="10"/>
      <c r="D100" t="s">
        <v>341</v>
      </c>
      <c r="E100" t="s">
        <v>400</v>
      </c>
      <c r="F100" t="s">
        <v>406</v>
      </c>
      <c r="G100" t="s">
        <v>409</v>
      </c>
      <c r="H100" s="40" t="s">
        <v>437</v>
      </c>
      <c r="I100" s="10" t="s">
        <v>443</v>
      </c>
      <c r="J100" s="10" t="s">
        <v>394</v>
      </c>
      <c r="K100" s="60">
        <v>0</v>
      </c>
      <c r="L100">
        <v>1</v>
      </c>
      <c r="M100" t="s">
        <v>450</v>
      </c>
      <c r="N100">
        <v>0</v>
      </c>
      <c r="O100" t="s">
        <v>8</v>
      </c>
      <c r="P100" t="s">
        <v>117</v>
      </c>
      <c r="Q100" t="s">
        <v>117</v>
      </c>
      <c r="R100" t="s">
        <v>117</v>
      </c>
      <c r="S100" t="s">
        <v>117</v>
      </c>
      <c r="T100" t="s">
        <v>117</v>
      </c>
      <c r="U100" t="s">
        <v>117</v>
      </c>
      <c r="V100" s="10" t="s">
        <v>117</v>
      </c>
      <c r="W100" s="17" t="s">
        <v>117</v>
      </c>
      <c r="X100" t="s">
        <v>117</v>
      </c>
      <c r="Y100" t="s">
        <v>117</v>
      </c>
      <c r="Z100" t="s">
        <v>117</v>
      </c>
      <c r="AA100" t="s">
        <v>117</v>
      </c>
      <c r="AB100" t="s">
        <v>117</v>
      </c>
      <c r="AC100" t="s">
        <v>117</v>
      </c>
      <c r="AE100" t="s">
        <v>117</v>
      </c>
      <c r="AF100" t="s">
        <v>117</v>
      </c>
      <c r="AG100" t="s">
        <v>117</v>
      </c>
      <c r="AH100" t="s">
        <v>117</v>
      </c>
      <c r="AI100" t="s">
        <v>117</v>
      </c>
      <c r="AJ100" s="8" t="s">
        <v>117</v>
      </c>
      <c r="AK100" t="s">
        <v>117</v>
      </c>
      <c r="AL100" s="10" t="s">
        <v>117</v>
      </c>
      <c r="AM100" t="s">
        <v>117</v>
      </c>
      <c r="AN100" t="s">
        <v>278</v>
      </c>
      <c r="AO100" s="8" t="s">
        <v>105</v>
      </c>
      <c r="AP100">
        <v>190</v>
      </c>
      <c r="AQ100">
        <v>960</v>
      </c>
      <c r="AR100" s="17">
        <v>1370</v>
      </c>
      <c r="AS100">
        <v>128</v>
      </c>
      <c r="AT100">
        <v>512</v>
      </c>
      <c r="AU100">
        <v>512</v>
      </c>
      <c r="AV100" s="10" t="s">
        <v>45</v>
      </c>
      <c r="AW100" s="49">
        <f t="shared" ref="AW100:AY106" si="16" xml:space="preserve"> _xlfn.FLOOR.MATH((AP100 - AS100) / 2)</f>
        <v>31</v>
      </c>
      <c r="AX100">
        <f t="shared" si="16"/>
        <v>224</v>
      </c>
      <c r="AY100">
        <f t="shared" si="16"/>
        <v>429</v>
      </c>
      <c r="AZ100" s="47" t="s">
        <v>45</v>
      </c>
      <c r="BA100">
        <f t="shared" si="13"/>
        <v>97</v>
      </c>
      <c r="BB100">
        <f t="shared" si="14"/>
        <v>288</v>
      </c>
      <c r="BC100" s="8">
        <f t="shared" si="15"/>
        <v>83</v>
      </c>
      <c r="BD100" t="s">
        <v>416</v>
      </c>
      <c r="BE100" t="s">
        <v>160</v>
      </c>
      <c r="BF100">
        <v>1</v>
      </c>
      <c r="BG100" t="s">
        <v>444</v>
      </c>
      <c r="BH100" t="s">
        <v>8</v>
      </c>
    </row>
    <row r="101" spans="1:60" hidden="1" outlineLevel="1" x14ac:dyDescent="0.25">
      <c r="A101" s="10" t="s">
        <v>432</v>
      </c>
      <c r="B101" s="10"/>
      <c r="C101" s="10"/>
      <c r="D101" t="s">
        <v>341</v>
      </c>
      <c r="E101" t="s">
        <v>400</v>
      </c>
      <c r="F101" t="s">
        <v>407</v>
      </c>
      <c r="G101" t="s">
        <v>409</v>
      </c>
      <c r="H101" s="40" t="s">
        <v>440</v>
      </c>
      <c r="I101" s="10" t="s">
        <v>443</v>
      </c>
      <c r="J101" s="10" t="s">
        <v>394</v>
      </c>
      <c r="K101" s="4">
        <v>0</v>
      </c>
      <c r="L101">
        <v>1</v>
      </c>
      <c r="M101" t="s">
        <v>451</v>
      </c>
      <c r="N101">
        <v>0</v>
      </c>
      <c r="O101" t="s">
        <v>8</v>
      </c>
      <c r="P101" t="s">
        <v>117</v>
      </c>
      <c r="Q101" t="s">
        <v>117</v>
      </c>
      <c r="R101" t="s">
        <v>117</v>
      </c>
      <c r="S101" t="s">
        <v>117</v>
      </c>
      <c r="T101" t="s">
        <v>117</v>
      </c>
      <c r="U101" t="s">
        <v>117</v>
      </c>
      <c r="V101" s="10" t="s">
        <v>117</v>
      </c>
      <c r="W101" s="17" t="s">
        <v>117</v>
      </c>
      <c r="X101" t="s">
        <v>117</v>
      </c>
      <c r="Y101" t="s">
        <v>117</v>
      </c>
      <c r="Z101" t="s">
        <v>117</v>
      </c>
      <c r="AA101" t="s">
        <v>117</v>
      </c>
      <c r="AB101" t="s">
        <v>117</v>
      </c>
      <c r="AC101" t="s">
        <v>117</v>
      </c>
      <c r="AE101" t="s">
        <v>117</v>
      </c>
      <c r="AF101" t="s">
        <v>117</v>
      </c>
      <c r="AG101" t="s">
        <v>117</v>
      </c>
      <c r="AH101" t="s">
        <v>117</v>
      </c>
      <c r="AI101" t="s">
        <v>117</v>
      </c>
      <c r="AJ101" s="8" t="s">
        <v>117</v>
      </c>
      <c r="AK101" t="s">
        <v>117</v>
      </c>
      <c r="AL101" s="10" t="s">
        <v>117</v>
      </c>
      <c r="AM101" t="s">
        <v>117</v>
      </c>
      <c r="AN101" t="s">
        <v>278</v>
      </c>
      <c r="AO101" s="8" t="s">
        <v>105</v>
      </c>
      <c r="AP101">
        <v>190</v>
      </c>
      <c r="AQ101">
        <v>960</v>
      </c>
      <c r="AR101" s="17">
        <v>1370</v>
      </c>
      <c r="AS101">
        <v>128</v>
      </c>
      <c r="AT101">
        <v>512</v>
      </c>
      <c r="AU101">
        <v>512</v>
      </c>
      <c r="AV101" s="10" t="s">
        <v>45</v>
      </c>
      <c r="AW101" s="49">
        <f t="shared" si="16"/>
        <v>31</v>
      </c>
      <c r="AX101">
        <f t="shared" si="16"/>
        <v>224</v>
      </c>
      <c r="AY101">
        <f t="shared" si="16"/>
        <v>429</v>
      </c>
      <c r="AZ101" s="47" t="s">
        <v>45</v>
      </c>
      <c r="BA101">
        <f t="shared" si="13"/>
        <v>97</v>
      </c>
      <c r="BB101">
        <f t="shared" si="14"/>
        <v>288</v>
      </c>
      <c r="BC101" s="8">
        <f t="shared" si="15"/>
        <v>83</v>
      </c>
      <c r="BD101" t="s">
        <v>416</v>
      </c>
      <c r="BE101" t="s">
        <v>160</v>
      </c>
      <c r="BF101">
        <v>1</v>
      </c>
      <c r="BG101" t="s">
        <v>445</v>
      </c>
      <c r="BH101" t="s">
        <v>446</v>
      </c>
    </row>
    <row r="102" spans="1:60" ht="30" hidden="1" outlineLevel="1" x14ac:dyDescent="0.25">
      <c r="A102" s="10" t="s">
        <v>433</v>
      </c>
      <c r="B102" s="10"/>
      <c r="C102" s="10"/>
      <c r="D102" t="s">
        <v>341</v>
      </c>
      <c r="E102" t="s">
        <v>400</v>
      </c>
      <c r="F102" t="s">
        <v>407</v>
      </c>
      <c r="G102" t="s">
        <v>430</v>
      </c>
      <c r="H102" s="40" t="s">
        <v>438</v>
      </c>
      <c r="I102" s="10" t="s">
        <v>443</v>
      </c>
      <c r="J102" s="10" t="s">
        <v>394</v>
      </c>
      <c r="K102" s="4">
        <v>0</v>
      </c>
      <c r="L102">
        <v>1</v>
      </c>
      <c r="M102" t="s">
        <v>451</v>
      </c>
      <c r="N102">
        <v>0</v>
      </c>
      <c r="O102" t="s">
        <v>8</v>
      </c>
      <c r="P102" t="s">
        <v>117</v>
      </c>
      <c r="Q102" t="s">
        <v>117</v>
      </c>
      <c r="R102" t="s">
        <v>117</v>
      </c>
      <c r="S102" t="s">
        <v>117</v>
      </c>
      <c r="T102" t="s">
        <v>117</v>
      </c>
      <c r="U102" t="s">
        <v>117</v>
      </c>
      <c r="V102" s="10" t="s">
        <v>117</v>
      </c>
      <c r="W102" s="17" t="s">
        <v>117</v>
      </c>
      <c r="X102" t="s">
        <v>117</v>
      </c>
      <c r="Y102" t="s">
        <v>117</v>
      </c>
      <c r="Z102" t="s">
        <v>117</v>
      </c>
      <c r="AA102" t="s">
        <v>117</v>
      </c>
      <c r="AB102" t="s">
        <v>117</v>
      </c>
      <c r="AC102" t="s">
        <v>117</v>
      </c>
      <c r="AE102" t="s">
        <v>117</v>
      </c>
      <c r="AF102" t="s">
        <v>117</v>
      </c>
      <c r="AG102" t="s">
        <v>117</v>
      </c>
      <c r="AH102" t="s">
        <v>117</v>
      </c>
      <c r="AI102" t="s">
        <v>117</v>
      </c>
      <c r="AJ102" s="8" t="s">
        <v>117</v>
      </c>
      <c r="AK102" t="s">
        <v>117</v>
      </c>
      <c r="AL102" s="10" t="s">
        <v>117</v>
      </c>
      <c r="AM102" t="s">
        <v>117</v>
      </c>
      <c r="AN102" t="s">
        <v>278</v>
      </c>
      <c r="AO102" s="8" t="s">
        <v>105</v>
      </c>
      <c r="AP102">
        <v>190</v>
      </c>
      <c r="AQ102">
        <v>960</v>
      </c>
      <c r="AR102" s="17">
        <v>1370</v>
      </c>
      <c r="AS102">
        <v>128</v>
      </c>
      <c r="AT102">
        <v>512</v>
      </c>
      <c r="AU102">
        <v>512</v>
      </c>
      <c r="AV102" s="10" t="s">
        <v>45</v>
      </c>
      <c r="AW102" s="49">
        <f t="shared" si="16"/>
        <v>31</v>
      </c>
      <c r="AX102">
        <f t="shared" si="16"/>
        <v>224</v>
      </c>
      <c r="AY102">
        <f t="shared" si="16"/>
        <v>429</v>
      </c>
      <c r="AZ102" s="47" t="s">
        <v>45</v>
      </c>
      <c r="BA102">
        <f t="shared" si="13"/>
        <v>97</v>
      </c>
      <c r="BB102">
        <f t="shared" si="14"/>
        <v>288</v>
      </c>
      <c r="BC102" s="8">
        <f t="shared" si="15"/>
        <v>83</v>
      </c>
      <c r="BD102" t="s">
        <v>416</v>
      </c>
      <c r="BE102" t="s">
        <v>160</v>
      </c>
      <c r="BF102">
        <v>1</v>
      </c>
      <c r="BG102" t="s">
        <v>445</v>
      </c>
      <c r="BH102" s="1" t="s">
        <v>447</v>
      </c>
    </row>
    <row r="103" spans="1:60" hidden="1" outlineLevel="1" x14ac:dyDescent="0.25">
      <c r="A103" s="10" t="s">
        <v>434</v>
      </c>
      <c r="B103" s="10" t="s">
        <v>492</v>
      </c>
      <c r="C103" s="10"/>
      <c r="D103" t="s">
        <v>268</v>
      </c>
      <c r="E103" t="s">
        <v>400</v>
      </c>
      <c r="F103" t="s">
        <v>406</v>
      </c>
      <c r="G103" t="s">
        <v>409</v>
      </c>
      <c r="H103" s="40" t="s">
        <v>439</v>
      </c>
      <c r="I103" s="10" t="s">
        <v>443</v>
      </c>
      <c r="J103" s="10" t="s">
        <v>394</v>
      </c>
      <c r="K103" s="4">
        <v>1</v>
      </c>
      <c r="L103">
        <v>0</v>
      </c>
      <c r="M103" t="s">
        <v>8</v>
      </c>
      <c r="N103">
        <v>0</v>
      </c>
      <c r="O103" t="s">
        <v>8</v>
      </c>
      <c r="P103" t="s">
        <v>117</v>
      </c>
      <c r="Q103" t="s">
        <v>117</v>
      </c>
      <c r="R103" t="s">
        <v>117</v>
      </c>
      <c r="S103" t="s">
        <v>117</v>
      </c>
      <c r="T103" t="s">
        <v>117</v>
      </c>
      <c r="U103" t="s">
        <v>117</v>
      </c>
      <c r="V103" s="10" t="s">
        <v>117</v>
      </c>
      <c r="W103" s="17" t="s">
        <v>117</v>
      </c>
      <c r="X103" t="s">
        <v>117</v>
      </c>
      <c r="Y103" t="s">
        <v>117</v>
      </c>
      <c r="Z103" t="s">
        <v>117</v>
      </c>
      <c r="AA103" t="s">
        <v>117</v>
      </c>
      <c r="AB103" t="s">
        <v>117</v>
      </c>
      <c r="AC103" t="s">
        <v>117</v>
      </c>
      <c r="AE103" t="s">
        <v>117</v>
      </c>
      <c r="AF103" t="s">
        <v>117</v>
      </c>
      <c r="AG103" t="s">
        <v>117</v>
      </c>
      <c r="AH103" t="s">
        <v>117</v>
      </c>
      <c r="AI103" t="s">
        <v>117</v>
      </c>
      <c r="AJ103" s="8" t="s">
        <v>117</v>
      </c>
      <c r="AK103" t="s">
        <v>117</v>
      </c>
      <c r="AL103" s="10" t="s">
        <v>117</v>
      </c>
      <c r="AM103" t="s">
        <v>117</v>
      </c>
      <c r="AN103" t="s">
        <v>278</v>
      </c>
      <c r="AO103" s="8" t="s">
        <v>105</v>
      </c>
      <c r="AP103">
        <v>125</v>
      </c>
      <c r="AQ103">
        <v>1169</v>
      </c>
      <c r="AR103" s="17">
        <v>414</v>
      </c>
      <c r="AS103">
        <v>96</v>
      </c>
      <c r="AT103">
        <v>960</v>
      </c>
      <c r="AU103">
        <v>256</v>
      </c>
      <c r="AV103" s="10" t="s">
        <v>45</v>
      </c>
      <c r="AW103" s="49">
        <f t="shared" si="16"/>
        <v>14</v>
      </c>
      <c r="AX103">
        <f t="shared" si="16"/>
        <v>104</v>
      </c>
      <c r="AY103">
        <f t="shared" si="16"/>
        <v>79</v>
      </c>
      <c r="AZ103" s="47" t="s">
        <v>45</v>
      </c>
      <c r="BA103">
        <f t="shared" si="13"/>
        <v>82</v>
      </c>
      <c r="BB103">
        <f t="shared" si="14"/>
        <v>856</v>
      </c>
      <c r="BC103" s="8">
        <f t="shared" si="15"/>
        <v>177</v>
      </c>
      <c r="BD103" t="s">
        <v>416</v>
      </c>
      <c r="BE103" t="s">
        <v>160</v>
      </c>
      <c r="BF103">
        <v>0</v>
      </c>
      <c r="BG103" t="s">
        <v>8</v>
      </c>
      <c r="BH103" t="s">
        <v>8</v>
      </c>
    </row>
    <row r="104" spans="1:60" ht="30" hidden="1" outlineLevel="1" x14ac:dyDescent="0.25">
      <c r="A104" s="10" t="s">
        <v>435</v>
      </c>
      <c r="B104" s="10" t="s">
        <v>519</v>
      </c>
      <c r="C104" s="10"/>
      <c r="D104" t="s">
        <v>268</v>
      </c>
      <c r="E104" t="s">
        <v>400</v>
      </c>
      <c r="F104" t="s">
        <v>407</v>
      </c>
      <c r="G104" t="s">
        <v>409</v>
      </c>
      <c r="H104" s="40" t="s">
        <v>441</v>
      </c>
      <c r="I104" s="10" t="s">
        <v>443</v>
      </c>
      <c r="J104" s="10" t="s">
        <v>394</v>
      </c>
      <c r="K104" s="4">
        <v>0</v>
      </c>
      <c r="L104">
        <v>1</v>
      </c>
      <c r="M104" t="s">
        <v>450</v>
      </c>
      <c r="N104">
        <v>0</v>
      </c>
      <c r="O104" t="s">
        <v>8</v>
      </c>
      <c r="P104" t="s">
        <v>117</v>
      </c>
      <c r="Q104" t="s">
        <v>117</v>
      </c>
      <c r="R104" t="s">
        <v>117</v>
      </c>
      <c r="S104" t="s">
        <v>117</v>
      </c>
      <c r="T104" t="s">
        <v>117</v>
      </c>
      <c r="U104" t="s">
        <v>117</v>
      </c>
      <c r="V104" s="10" t="s">
        <v>117</v>
      </c>
      <c r="W104" s="17" t="s">
        <v>117</v>
      </c>
      <c r="X104" t="s">
        <v>117</v>
      </c>
      <c r="Y104" t="s">
        <v>117</v>
      </c>
      <c r="Z104" t="s">
        <v>117</v>
      </c>
      <c r="AA104" t="s">
        <v>117</v>
      </c>
      <c r="AB104" t="s">
        <v>117</v>
      </c>
      <c r="AC104" t="s">
        <v>117</v>
      </c>
      <c r="AE104" t="s">
        <v>117</v>
      </c>
      <c r="AF104" t="s">
        <v>117</v>
      </c>
      <c r="AG104" t="s">
        <v>117</v>
      </c>
      <c r="AH104" t="s">
        <v>117</v>
      </c>
      <c r="AI104" t="s">
        <v>117</v>
      </c>
      <c r="AJ104" s="8" t="s">
        <v>117</v>
      </c>
      <c r="AK104" t="s">
        <v>117</v>
      </c>
      <c r="AL104" s="10" t="s">
        <v>117</v>
      </c>
      <c r="AM104" t="s">
        <v>117</v>
      </c>
      <c r="AN104" t="s">
        <v>278</v>
      </c>
      <c r="AO104" s="8" t="s">
        <v>105</v>
      </c>
      <c r="AP104">
        <v>125</v>
      </c>
      <c r="AQ104">
        <v>1169</v>
      </c>
      <c r="AR104" s="17">
        <v>414</v>
      </c>
      <c r="AS104">
        <v>96</v>
      </c>
      <c r="AT104">
        <v>960</v>
      </c>
      <c r="AU104">
        <v>256</v>
      </c>
      <c r="AV104" s="10" t="s">
        <v>45</v>
      </c>
      <c r="AW104" s="49">
        <f t="shared" si="16"/>
        <v>14</v>
      </c>
      <c r="AX104">
        <f t="shared" si="16"/>
        <v>104</v>
      </c>
      <c r="AY104">
        <f t="shared" si="16"/>
        <v>79</v>
      </c>
      <c r="AZ104" s="47" t="s">
        <v>45</v>
      </c>
      <c r="BA104">
        <f t="shared" si="13"/>
        <v>82</v>
      </c>
      <c r="BB104">
        <f t="shared" si="14"/>
        <v>856</v>
      </c>
      <c r="BC104" s="8">
        <f t="shared" si="15"/>
        <v>177</v>
      </c>
      <c r="BD104" t="s">
        <v>416</v>
      </c>
      <c r="BE104" t="s">
        <v>160</v>
      </c>
      <c r="BF104">
        <v>1</v>
      </c>
      <c r="BG104" t="s">
        <v>448</v>
      </c>
      <c r="BH104" s="1" t="s">
        <v>449</v>
      </c>
    </row>
    <row r="105" spans="1:60" ht="30" hidden="1" outlineLevel="1" x14ac:dyDescent="0.25">
      <c r="A105" s="10" t="s">
        <v>436</v>
      </c>
      <c r="B105" s="10" t="s">
        <v>519</v>
      </c>
      <c r="C105" s="10"/>
      <c r="D105" t="s">
        <v>268</v>
      </c>
      <c r="E105" t="s">
        <v>400</v>
      </c>
      <c r="F105" t="s">
        <v>407</v>
      </c>
      <c r="G105" t="s">
        <v>430</v>
      </c>
      <c r="H105" s="40" t="s">
        <v>442</v>
      </c>
      <c r="I105" s="10" t="s">
        <v>443</v>
      </c>
      <c r="J105" s="10" t="s">
        <v>394</v>
      </c>
      <c r="K105" s="4">
        <v>0</v>
      </c>
      <c r="L105">
        <v>1</v>
      </c>
      <c r="M105" t="s">
        <v>450</v>
      </c>
      <c r="N105">
        <v>0</v>
      </c>
      <c r="O105" t="s">
        <v>8</v>
      </c>
      <c r="P105" t="s">
        <v>117</v>
      </c>
      <c r="Q105" t="s">
        <v>117</v>
      </c>
      <c r="R105" t="s">
        <v>117</v>
      </c>
      <c r="S105" t="s">
        <v>117</v>
      </c>
      <c r="T105" t="s">
        <v>117</v>
      </c>
      <c r="U105" t="s">
        <v>117</v>
      </c>
      <c r="V105" s="10" t="s">
        <v>117</v>
      </c>
      <c r="W105" s="17" t="s">
        <v>117</v>
      </c>
      <c r="X105" t="s">
        <v>117</v>
      </c>
      <c r="Y105" t="s">
        <v>117</v>
      </c>
      <c r="Z105" t="s">
        <v>117</v>
      </c>
      <c r="AA105" t="s">
        <v>117</v>
      </c>
      <c r="AB105" t="s">
        <v>117</v>
      </c>
      <c r="AC105" t="s">
        <v>117</v>
      </c>
      <c r="AE105" t="s">
        <v>117</v>
      </c>
      <c r="AF105" t="s">
        <v>117</v>
      </c>
      <c r="AG105" t="s">
        <v>117</v>
      </c>
      <c r="AH105" t="s">
        <v>117</v>
      </c>
      <c r="AI105" t="s">
        <v>117</v>
      </c>
      <c r="AJ105" s="8" t="s">
        <v>117</v>
      </c>
      <c r="AK105" t="s">
        <v>117</v>
      </c>
      <c r="AL105" s="10" t="s">
        <v>117</v>
      </c>
      <c r="AM105" t="s">
        <v>117</v>
      </c>
      <c r="AN105" t="s">
        <v>278</v>
      </c>
      <c r="AO105" s="8" t="s">
        <v>105</v>
      </c>
      <c r="AP105">
        <v>125</v>
      </c>
      <c r="AQ105">
        <v>1169</v>
      </c>
      <c r="AR105" s="17">
        <v>414</v>
      </c>
      <c r="AS105">
        <v>96</v>
      </c>
      <c r="AT105">
        <v>960</v>
      </c>
      <c r="AU105">
        <v>256</v>
      </c>
      <c r="AV105" s="10" t="s">
        <v>45</v>
      </c>
      <c r="AW105" s="49">
        <f t="shared" si="16"/>
        <v>14</v>
      </c>
      <c r="AX105">
        <f t="shared" si="16"/>
        <v>104</v>
      </c>
      <c r="AY105">
        <f t="shared" si="16"/>
        <v>79</v>
      </c>
      <c r="AZ105" s="47" t="s">
        <v>45</v>
      </c>
      <c r="BA105">
        <f t="shared" si="13"/>
        <v>82</v>
      </c>
      <c r="BB105">
        <f t="shared" si="14"/>
        <v>856</v>
      </c>
      <c r="BC105" s="8">
        <f t="shared" si="15"/>
        <v>177</v>
      </c>
      <c r="BD105" t="s">
        <v>416</v>
      </c>
      <c r="BE105" t="s">
        <v>160</v>
      </c>
      <c r="BF105">
        <v>1</v>
      </c>
      <c r="BG105" t="s">
        <v>448</v>
      </c>
      <c r="BH105" s="1" t="s">
        <v>449</v>
      </c>
    </row>
    <row r="106" spans="1:60" ht="30" hidden="1" outlineLevel="1" x14ac:dyDescent="0.25">
      <c r="A106" s="10" t="s">
        <v>431</v>
      </c>
      <c r="B106" s="10" t="s">
        <v>519</v>
      </c>
      <c r="C106" s="10"/>
      <c r="D106" t="s">
        <v>341</v>
      </c>
      <c r="E106" t="s">
        <v>401</v>
      </c>
      <c r="F106" t="s">
        <v>406</v>
      </c>
      <c r="G106" t="s">
        <v>409</v>
      </c>
      <c r="H106" s="40" t="s">
        <v>461</v>
      </c>
      <c r="I106" s="10" t="s">
        <v>463</v>
      </c>
      <c r="J106" s="10" t="s">
        <v>462</v>
      </c>
      <c r="K106" s="4">
        <v>0</v>
      </c>
      <c r="L106">
        <v>1</v>
      </c>
      <c r="M106" t="s">
        <v>294</v>
      </c>
      <c r="N106">
        <v>0</v>
      </c>
      <c r="O106" t="s">
        <v>8</v>
      </c>
      <c r="P106" t="s">
        <v>117</v>
      </c>
      <c r="Q106" t="s">
        <v>117</v>
      </c>
      <c r="R106" t="s">
        <v>117</v>
      </c>
      <c r="S106" t="s">
        <v>117</v>
      </c>
      <c r="T106" t="s">
        <v>117</v>
      </c>
      <c r="U106" t="s">
        <v>117</v>
      </c>
      <c r="V106" s="10" t="s">
        <v>117</v>
      </c>
      <c r="W106" s="17" t="s">
        <v>117</v>
      </c>
      <c r="X106" t="s">
        <v>117</v>
      </c>
      <c r="Y106" t="s">
        <v>117</v>
      </c>
      <c r="Z106" t="s">
        <v>117</v>
      </c>
      <c r="AA106" t="s">
        <v>117</v>
      </c>
      <c r="AB106" t="s">
        <v>117</v>
      </c>
      <c r="AC106" t="s">
        <v>117</v>
      </c>
      <c r="AE106" t="s">
        <v>117</v>
      </c>
      <c r="AF106" t="s">
        <v>117</v>
      </c>
      <c r="AG106" t="s">
        <v>117</v>
      </c>
      <c r="AH106" t="s">
        <v>117</v>
      </c>
      <c r="AI106" t="s">
        <v>117</v>
      </c>
      <c r="AJ106" s="8" t="s">
        <v>117</v>
      </c>
      <c r="AK106" t="s">
        <v>117</v>
      </c>
      <c r="AL106" s="10" t="s">
        <v>117</v>
      </c>
      <c r="AM106" t="s">
        <v>117</v>
      </c>
      <c r="AN106" t="s">
        <v>278</v>
      </c>
      <c r="AO106" s="8" t="s">
        <v>105</v>
      </c>
      <c r="AP106">
        <v>125</v>
      </c>
      <c r="AQ106">
        <v>1169</v>
      </c>
      <c r="AR106" s="17">
        <v>414</v>
      </c>
      <c r="AS106">
        <v>96</v>
      </c>
      <c r="AT106">
        <v>960</v>
      </c>
      <c r="AU106">
        <v>256</v>
      </c>
      <c r="AV106" s="10" t="s">
        <v>8</v>
      </c>
      <c r="AW106" s="49">
        <f t="shared" si="16"/>
        <v>14</v>
      </c>
      <c r="AX106">
        <f t="shared" si="16"/>
        <v>104</v>
      </c>
      <c r="AY106">
        <f t="shared" si="16"/>
        <v>79</v>
      </c>
      <c r="AZ106" s="47" t="s">
        <v>8</v>
      </c>
      <c r="BA106">
        <f t="shared" si="13"/>
        <v>82</v>
      </c>
      <c r="BB106">
        <f t="shared" si="14"/>
        <v>856</v>
      </c>
      <c r="BC106" s="8">
        <f t="shared" si="15"/>
        <v>177</v>
      </c>
      <c r="BD106" t="s">
        <v>452</v>
      </c>
      <c r="BE106" t="s">
        <v>453</v>
      </c>
      <c r="BF106">
        <v>1</v>
      </c>
      <c r="BG106" t="s">
        <v>454</v>
      </c>
      <c r="BH106" s="1" t="s">
        <v>455</v>
      </c>
    </row>
    <row r="107" spans="1:60" hidden="1" outlineLevel="1" x14ac:dyDescent="0.25">
      <c r="A107" s="10" t="s">
        <v>456</v>
      </c>
      <c r="B107" s="10" t="s">
        <v>519</v>
      </c>
      <c r="C107" s="10"/>
      <c r="D107" t="s">
        <v>117</v>
      </c>
      <c r="E107" t="s">
        <v>401</v>
      </c>
      <c r="F107" t="s">
        <v>406</v>
      </c>
      <c r="G107" t="s">
        <v>409</v>
      </c>
      <c r="H107" s="40" t="s">
        <v>464</v>
      </c>
      <c r="I107" s="10" t="s">
        <v>463</v>
      </c>
      <c r="J107" s="10" t="s">
        <v>469</v>
      </c>
      <c r="K107" s="4">
        <v>0</v>
      </c>
      <c r="L107" t="s">
        <v>117</v>
      </c>
      <c r="M107" t="s">
        <v>117</v>
      </c>
      <c r="N107" t="s">
        <v>117</v>
      </c>
      <c r="O107" t="s">
        <v>117</v>
      </c>
      <c r="P107" t="s">
        <v>117</v>
      </c>
      <c r="Q107" t="s">
        <v>117</v>
      </c>
      <c r="R107" t="s">
        <v>117</v>
      </c>
      <c r="S107" t="s">
        <v>117</v>
      </c>
      <c r="T107" t="s">
        <v>117</v>
      </c>
      <c r="U107" t="s">
        <v>117</v>
      </c>
      <c r="V107" s="10" t="s">
        <v>117</v>
      </c>
      <c r="W107" s="17" t="s">
        <v>117</v>
      </c>
      <c r="X107" t="s">
        <v>117</v>
      </c>
      <c r="Y107" t="s">
        <v>117</v>
      </c>
      <c r="Z107" t="s">
        <v>117</v>
      </c>
      <c r="AA107" t="s">
        <v>117</v>
      </c>
      <c r="AB107" t="s">
        <v>117</v>
      </c>
      <c r="AC107" t="s">
        <v>117</v>
      </c>
      <c r="AE107" t="s">
        <v>117</v>
      </c>
      <c r="AF107" t="s">
        <v>117</v>
      </c>
      <c r="AG107" t="s">
        <v>117</v>
      </c>
      <c r="AH107" t="s">
        <v>117</v>
      </c>
      <c r="AI107" t="s">
        <v>117</v>
      </c>
      <c r="AJ107" s="8" t="s">
        <v>117</v>
      </c>
      <c r="AK107" t="s">
        <v>117</v>
      </c>
      <c r="AL107" s="10" t="s">
        <v>117</v>
      </c>
      <c r="AM107" t="s">
        <v>117</v>
      </c>
      <c r="AN107" t="s">
        <v>278</v>
      </c>
      <c r="AO107" s="8" t="s">
        <v>105</v>
      </c>
      <c r="AP107">
        <v>125</v>
      </c>
      <c r="AQ107">
        <v>1169</v>
      </c>
      <c r="AR107" s="17">
        <v>414</v>
      </c>
      <c r="AS107">
        <v>96</v>
      </c>
      <c r="AT107">
        <v>960</v>
      </c>
      <c r="AU107">
        <v>256</v>
      </c>
      <c r="AV107" s="47" t="s">
        <v>8</v>
      </c>
      <c r="AW107">
        <v>64</v>
      </c>
      <c r="AX107">
        <v>928</v>
      </c>
      <c r="AY107">
        <v>224</v>
      </c>
      <c r="AZ107" s="47" t="s">
        <v>8</v>
      </c>
      <c r="BA107">
        <f t="shared" si="13"/>
        <v>32</v>
      </c>
      <c r="BB107">
        <f t="shared" si="14"/>
        <v>32</v>
      </c>
      <c r="BC107" s="8">
        <f t="shared" si="15"/>
        <v>32</v>
      </c>
      <c r="BD107" t="s">
        <v>452</v>
      </c>
      <c r="BE107" t="s">
        <v>465</v>
      </c>
      <c r="BF107">
        <v>1</v>
      </c>
      <c r="BG107" t="s">
        <v>467</v>
      </c>
      <c r="BH107" t="s">
        <v>117</v>
      </c>
    </row>
    <row r="108" spans="1:60" hidden="1" outlineLevel="1" x14ac:dyDescent="0.25">
      <c r="A108" s="10" t="s">
        <v>460</v>
      </c>
      <c r="B108" s="10" t="s">
        <v>519</v>
      </c>
      <c r="C108" s="10"/>
      <c r="D108" t="s">
        <v>268</v>
      </c>
      <c r="E108" t="s">
        <v>457</v>
      </c>
      <c r="F108" t="s">
        <v>406</v>
      </c>
      <c r="G108" t="s">
        <v>409</v>
      </c>
      <c r="H108" s="40" t="s">
        <v>458</v>
      </c>
      <c r="I108" s="10" t="s">
        <v>463</v>
      </c>
      <c r="J108" s="10" t="s">
        <v>469</v>
      </c>
      <c r="K108" s="4">
        <v>0</v>
      </c>
      <c r="L108" t="s">
        <v>117</v>
      </c>
      <c r="M108" t="s">
        <v>117</v>
      </c>
      <c r="N108" t="s">
        <v>117</v>
      </c>
      <c r="O108" t="s">
        <v>117</v>
      </c>
      <c r="P108" t="s">
        <v>117</v>
      </c>
      <c r="Q108" t="s">
        <v>117</v>
      </c>
      <c r="R108" t="s">
        <v>117</v>
      </c>
      <c r="S108" t="s">
        <v>117</v>
      </c>
      <c r="T108" t="s">
        <v>117</v>
      </c>
      <c r="U108" t="s">
        <v>117</v>
      </c>
      <c r="V108" s="10" t="s">
        <v>117</v>
      </c>
      <c r="W108" s="17" t="s">
        <v>117</v>
      </c>
      <c r="X108" t="s">
        <v>117</v>
      </c>
      <c r="Y108" t="s">
        <v>117</v>
      </c>
      <c r="Z108" t="s">
        <v>117</v>
      </c>
      <c r="AA108" t="s">
        <v>117</v>
      </c>
      <c r="AB108" t="s">
        <v>117</v>
      </c>
      <c r="AC108" t="s">
        <v>117</v>
      </c>
      <c r="AE108" t="s">
        <v>117</v>
      </c>
      <c r="AF108" t="s">
        <v>117</v>
      </c>
      <c r="AG108" t="s">
        <v>117</v>
      </c>
      <c r="AH108" t="s">
        <v>117</v>
      </c>
      <c r="AI108" t="s">
        <v>117</v>
      </c>
      <c r="AJ108" s="8" t="s">
        <v>117</v>
      </c>
      <c r="AK108" t="s">
        <v>117</v>
      </c>
      <c r="AL108" s="10" t="s">
        <v>117</v>
      </c>
      <c r="AM108" t="s">
        <v>117</v>
      </c>
      <c r="AN108" t="s">
        <v>278</v>
      </c>
      <c r="AO108" s="8" t="s">
        <v>105</v>
      </c>
      <c r="AP108">
        <v>125</v>
      </c>
      <c r="AQ108">
        <v>1169</v>
      </c>
      <c r="AR108" s="17">
        <v>414</v>
      </c>
      <c r="AS108">
        <v>96</v>
      </c>
      <c r="AT108">
        <v>960</v>
      </c>
      <c r="AU108">
        <v>256</v>
      </c>
      <c r="AV108" s="10" t="s">
        <v>45</v>
      </c>
      <c r="AW108" s="49">
        <f xml:space="preserve"> _xlfn.FLOOR.MATH((AP108 - AS108) / 2)</f>
        <v>14</v>
      </c>
      <c r="AX108">
        <f xml:space="preserve"> _xlfn.FLOOR.MATH((AQ108 - AT108) / 2)</f>
        <v>104</v>
      </c>
      <c r="AY108">
        <f xml:space="preserve"> _xlfn.FLOOR.MATH((AR108 - AU108) / 2)</f>
        <v>79</v>
      </c>
      <c r="AZ108" s="47" t="s">
        <v>44</v>
      </c>
      <c r="BA108">
        <f t="shared" si="13"/>
        <v>82</v>
      </c>
      <c r="BB108">
        <f t="shared" si="14"/>
        <v>856</v>
      </c>
      <c r="BC108" s="8">
        <f t="shared" si="15"/>
        <v>177</v>
      </c>
      <c r="BD108" t="s">
        <v>416</v>
      </c>
      <c r="BE108" t="s">
        <v>459</v>
      </c>
      <c r="BF108">
        <v>1</v>
      </c>
      <c r="BG108" t="s">
        <v>467</v>
      </c>
      <c r="BH108" t="s">
        <v>117</v>
      </c>
    </row>
    <row r="109" spans="1:60" ht="30" hidden="1" outlineLevel="1" x14ac:dyDescent="0.25">
      <c r="A109" s="10" t="s">
        <v>466</v>
      </c>
      <c r="B109" s="10" t="s">
        <v>519</v>
      </c>
      <c r="C109" s="10"/>
      <c r="D109" t="s">
        <v>268</v>
      </c>
      <c r="E109" t="s">
        <v>401</v>
      </c>
      <c r="F109" t="s">
        <v>406</v>
      </c>
      <c r="G109" t="s">
        <v>409</v>
      </c>
      <c r="H109" s="40" t="s">
        <v>468</v>
      </c>
      <c r="I109" s="10" t="s">
        <v>463</v>
      </c>
      <c r="J109" s="10" t="s">
        <v>462</v>
      </c>
      <c r="K109" s="4">
        <v>0</v>
      </c>
      <c r="L109" t="s">
        <v>117</v>
      </c>
      <c r="M109" t="s">
        <v>117</v>
      </c>
      <c r="N109" t="s">
        <v>117</v>
      </c>
      <c r="O109" t="s">
        <v>117</v>
      </c>
      <c r="P109" t="s">
        <v>117</v>
      </c>
      <c r="Q109" t="s">
        <v>117</v>
      </c>
      <c r="R109" t="s">
        <v>117</v>
      </c>
      <c r="S109" t="s">
        <v>117</v>
      </c>
      <c r="T109" t="s">
        <v>117</v>
      </c>
      <c r="U109" t="s">
        <v>117</v>
      </c>
      <c r="V109" s="10" t="s">
        <v>117</v>
      </c>
      <c r="W109" s="17" t="s">
        <v>117</v>
      </c>
      <c r="X109" t="s">
        <v>117</v>
      </c>
      <c r="Y109" t="s">
        <v>117</v>
      </c>
      <c r="Z109" t="s">
        <v>117</v>
      </c>
      <c r="AA109" t="s">
        <v>117</v>
      </c>
      <c r="AB109" t="s">
        <v>117</v>
      </c>
      <c r="AC109" t="s">
        <v>117</v>
      </c>
      <c r="AE109" t="s">
        <v>117</v>
      </c>
      <c r="AF109" t="s">
        <v>117</v>
      </c>
      <c r="AG109" t="s">
        <v>117</v>
      </c>
      <c r="AH109" t="s">
        <v>117</v>
      </c>
      <c r="AI109" t="s">
        <v>117</v>
      </c>
      <c r="AJ109" s="8" t="s">
        <v>117</v>
      </c>
      <c r="AK109" t="s">
        <v>117</v>
      </c>
      <c r="AL109" s="10" t="s">
        <v>117</v>
      </c>
      <c r="AM109" t="s">
        <v>117</v>
      </c>
      <c r="AN109" t="s">
        <v>278</v>
      </c>
      <c r="AO109" s="8" t="s">
        <v>105</v>
      </c>
      <c r="AP109">
        <v>125</v>
      </c>
      <c r="AQ109">
        <v>1169</v>
      </c>
      <c r="AR109" s="17">
        <v>414</v>
      </c>
      <c r="AS109">
        <v>96</v>
      </c>
      <c r="AT109">
        <v>960</v>
      </c>
      <c r="AU109">
        <v>256</v>
      </c>
      <c r="AV109" s="47" t="s">
        <v>8</v>
      </c>
      <c r="AW109">
        <v>64</v>
      </c>
      <c r="AX109">
        <v>928</v>
      </c>
      <c r="AY109">
        <v>224</v>
      </c>
      <c r="AZ109" s="47" t="s">
        <v>8</v>
      </c>
      <c r="BA109">
        <f t="shared" si="13"/>
        <v>32</v>
      </c>
      <c r="BB109">
        <f t="shared" si="14"/>
        <v>32</v>
      </c>
      <c r="BC109" s="8">
        <f t="shared" si="15"/>
        <v>32</v>
      </c>
      <c r="BD109" t="s">
        <v>452</v>
      </c>
      <c r="BE109" t="s">
        <v>465</v>
      </c>
      <c r="BF109">
        <v>1</v>
      </c>
      <c r="BG109" t="s">
        <v>454</v>
      </c>
      <c r="BH109" s="1" t="s">
        <v>455</v>
      </c>
    </row>
    <row r="110" spans="1:60" hidden="1" outlineLevel="1" x14ac:dyDescent="0.25">
      <c r="A110" s="10" t="s">
        <v>470</v>
      </c>
      <c r="B110" s="10" t="s">
        <v>519</v>
      </c>
      <c r="C110" s="10"/>
      <c r="D110" t="s">
        <v>268</v>
      </c>
      <c r="E110" t="s">
        <v>457</v>
      </c>
      <c r="F110" t="s">
        <v>406</v>
      </c>
      <c r="G110" t="s">
        <v>409</v>
      </c>
      <c r="H110" s="40" t="s">
        <v>471</v>
      </c>
      <c r="I110" s="10" t="s">
        <v>463</v>
      </c>
      <c r="J110" s="10" t="s">
        <v>474</v>
      </c>
      <c r="K110" s="4">
        <v>0</v>
      </c>
      <c r="L110" t="s">
        <v>117</v>
      </c>
      <c r="M110" t="s">
        <v>117</v>
      </c>
      <c r="N110" t="s">
        <v>117</v>
      </c>
      <c r="O110" t="s">
        <v>117</v>
      </c>
      <c r="P110" t="s">
        <v>117</v>
      </c>
      <c r="Q110" t="s">
        <v>117</v>
      </c>
      <c r="R110" t="s">
        <v>117</v>
      </c>
      <c r="S110" t="s">
        <v>117</v>
      </c>
      <c r="T110" t="s">
        <v>117</v>
      </c>
      <c r="U110" t="s">
        <v>117</v>
      </c>
      <c r="V110" s="10" t="s">
        <v>117</v>
      </c>
      <c r="W110" s="17" t="s">
        <v>117</v>
      </c>
      <c r="X110" t="s">
        <v>117</v>
      </c>
      <c r="Y110" t="s">
        <v>117</v>
      </c>
      <c r="Z110" t="s">
        <v>117</v>
      </c>
      <c r="AA110" t="s">
        <v>117</v>
      </c>
      <c r="AB110" t="s">
        <v>117</v>
      </c>
      <c r="AC110" t="s">
        <v>117</v>
      </c>
      <c r="AE110" t="s">
        <v>117</v>
      </c>
      <c r="AF110" t="s">
        <v>117</v>
      </c>
      <c r="AG110" t="s">
        <v>117</v>
      </c>
      <c r="AH110" t="s">
        <v>117</v>
      </c>
      <c r="AI110" t="s">
        <v>117</v>
      </c>
      <c r="AJ110" s="8" t="s">
        <v>117</v>
      </c>
      <c r="AK110" t="s">
        <v>117</v>
      </c>
      <c r="AL110" s="10" t="s">
        <v>117</v>
      </c>
      <c r="AM110" t="s">
        <v>117</v>
      </c>
      <c r="AN110" t="s">
        <v>278</v>
      </c>
      <c r="AO110" s="8" t="s">
        <v>105</v>
      </c>
      <c r="AP110">
        <v>125</v>
      </c>
      <c r="AQ110">
        <v>1169</v>
      </c>
      <c r="AR110" s="17">
        <v>414</v>
      </c>
      <c r="AS110">
        <v>96</v>
      </c>
      <c r="AT110">
        <v>960</v>
      </c>
      <c r="AU110">
        <v>256</v>
      </c>
      <c r="AV110" s="10" t="s">
        <v>45</v>
      </c>
      <c r="AW110" s="49">
        <f t="shared" ref="AW110:AY111" si="17" xml:space="preserve"> _xlfn.FLOOR.MATH((AP110 - AS110) / 2)</f>
        <v>14</v>
      </c>
      <c r="AX110">
        <f t="shared" si="17"/>
        <v>104</v>
      </c>
      <c r="AY110">
        <f t="shared" si="17"/>
        <v>79</v>
      </c>
      <c r="AZ110" s="47" t="s">
        <v>44</v>
      </c>
      <c r="BA110">
        <f t="shared" si="13"/>
        <v>82</v>
      </c>
      <c r="BB110">
        <f t="shared" si="14"/>
        <v>856</v>
      </c>
      <c r="BC110" s="8">
        <f t="shared" si="15"/>
        <v>177</v>
      </c>
      <c r="BD110" t="s">
        <v>416</v>
      </c>
      <c r="BE110" t="s">
        <v>459</v>
      </c>
      <c r="BF110">
        <v>1</v>
      </c>
      <c r="BG110" t="s">
        <v>11</v>
      </c>
      <c r="BH110" t="s">
        <v>473</v>
      </c>
    </row>
    <row r="111" spans="1:60" s="33" customFormat="1" collapsed="1" x14ac:dyDescent="0.25">
      <c r="A111" s="32" t="s">
        <v>472</v>
      </c>
      <c r="B111" s="32" t="s">
        <v>498</v>
      </c>
      <c r="C111" s="32"/>
      <c r="D111" s="33" t="s">
        <v>268</v>
      </c>
      <c r="E111" s="33" t="s">
        <v>457</v>
      </c>
      <c r="F111" s="33" t="s">
        <v>406</v>
      </c>
      <c r="G111" s="33" t="s">
        <v>409</v>
      </c>
      <c r="H111" s="43" t="s">
        <v>475</v>
      </c>
      <c r="I111" s="32" t="s">
        <v>463</v>
      </c>
      <c r="J111" s="32" t="s">
        <v>479</v>
      </c>
      <c r="K111" s="34">
        <v>0</v>
      </c>
      <c r="L111" s="33" t="s">
        <v>117</v>
      </c>
      <c r="M111" s="33" t="s">
        <v>117</v>
      </c>
      <c r="N111" s="33">
        <v>1</v>
      </c>
      <c r="O111" s="33" t="s">
        <v>480</v>
      </c>
      <c r="P111" s="33" t="s">
        <v>117</v>
      </c>
      <c r="Q111" s="33" t="s">
        <v>117</v>
      </c>
      <c r="R111" s="33" t="s">
        <v>117</v>
      </c>
      <c r="S111" s="33" t="s">
        <v>117</v>
      </c>
      <c r="T111" s="33" t="s">
        <v>117</v>
      </c>
      <c r="U111" s="33" t="s">
        <v>117</v>
      </c>
      <c r="V111" s="32" t="s">
        <v>117</v>
      </c>
      <c r="W111" s="35" t="s">
        <v>117</v>
      </c>
      <c r="X111" s="33" t="s">
        <v>117</v>
      </c>
      <c r="Y111" s="33" t="s">
        <v>117</v>
      </c>
      <c r="Z111" s="33" t="s">
        <v>117</v>
      </c>
      <c r="AA111" s="33" t="s">
        <v>117</v>
      </c>
      <c r="AB111" s="33" t="s">
        <v>117</v>
      </c>
      <c r="AC111" s="33" t="s">
        <v>117</v>
      </c>
      <c r="AE111" s="33" t="s">
        <v>117</v>
      </c>
      <c r="AF111" s="33" t="s">
        <v>117</v>
      </c>
      <c r="AG111" s="33" t="s">
        <v>117</v>
      </c>
      <c r="AH111" s="33" t="s">
        <v>117</v>
      </c>
      <c r="AI111" s="33" t="s">
        <v>117</v>
      </c>
      <c r="AJ111" s="36" t="s">
        <v>117</v>
      </c>
      <c r="AK111" s="33" t="s">
        <v>117</v>
      </c>
      <c r="AL111" s="32" t="s">
        <v>117</v>
      </c>
      <c r="AM111" s="33" t="s">
        <v>117</v>
      </c>
      <c r="AN111" s="33" t="s">
        <v>278</v>
      </c>
      <c r="AO111" s="36" t="s">
        <v>105</v>
      </c>
      <c r="AP111" s="33">
        <v>125</v>
      </c>
      <c r="AQ111" s="33">
        <v>1169</v>
      </c>
      <c r="AR111" s="35">
        <v>414</v>
      </c>
      <c r="AS111" s="33">
        <v>96</v>
      </c>
      <c r="AT111" s="33">
        <v>960</v>
      </c>
      <c r="AU111" s="33">
        <v>256</v>
      </c>
      <c r="AV111" s="32" t="s">
        <v>45</v>
      </c>
      <c r="AW111" s="50">
        <f t="shared" si="17"/>
        <v>14</v>
      </c>
      <c r="AX111" s="33">
        <f t="shared" si="17"/>
        <v>104</v>
      </c>
      <c r="AY111" s="33">
        <f t="shared" si="17"/>
        <v>79</v>
      </c>
      <c r="AZ111" s="51" t="s">
        <v>45</v>
      </c>
      <c r="BA111" s="33">
        <f t="shared" ref="BA111:BA142" si="18">AS111-AW111</f>
        <v>82</v>
      </c>
      <c r="BB111" s="33">
        <f t="shared" ref="BB111:BB142" si="19">AT111-AX111</f>
        <v>856</v>
      </c>
      <c r="BC111" s="36">
        <f t="shared" ref="BC111:BC142" si="20">AU111-AY111</f>
        <v>177</v>
      </c>
      <c r="BD111" s="33" t="s">
        <v>416</v>
      </c>
      <c r="BE111" s="33" t="s">
        <v>160</v>
      </c>
      <c r="BF111" s="33">
        <v>0</v>
      </c>
      <c r="BG111" s="33" t="s">
        <v>8</v>
      </c>
      <c r="BH111" s="33" t="s">
        <v>8</v>
      </c>
    </row>
    <row r="112" spans="1:60" s="52" customFormat="1" ht="15.75" thickBot="1" x14ac:dyDescent="0.3">
      <c r="A112" s="45" t="s">
        <v>476</v>
      </c>
      <c r="B112" s="45" t="s">
        <v>498</v>
      </c>
      <c r="C112" s="45"/>
      <c r="D112" s="52" t="s">
        <v>268</v>
      </c>
      <c r="E112" s="52" t="s">
        <v>477</v>
      </c>
      <c r="F112" s="52" t="s">
        <v>406</v>
      </c>
      <c r="G112" s="52" t="s">
        <v>409</v>
      </c>
      <c r="H112" s="44" t="s">
        <v>478</v>
      </c>
      <c r="I112" s="45" t="s">
        <v>463</v>
      </c>
      <c r="J112" s="45" t="s">
        <v>483</v>
      </c>
      <c r="K112" s="58">
        <v>1</v>
      </c>
      <c r="L112" s="52">
        <v>0</v>
      </c>
      <c r="M112" s="52" t="s">
        <v>8</v>
      </c>
      <c r="N112" s="52">
        <v>0</v>
      </c>
      <c r="O112" s="52" t="s">
        <v>8</v>
      </c>
      <c r="P112" s="52" t="s">
        <v>117</v>
      </c>
      <c r="Q112" s="52" t="s">
        <v>117</v>
      </c>
      <c r="R112" s="52" t="s">
        <v>117</v>
      </c>
      <c r="S112" s="52" t="s">
        <v>117</v>
      </c>
      <c r="T112" s="52" t="s">
        <v>117</v>
      </c>
      <c r="U112" s="52" t="s">
        <v>117</v>
      </c>
      <c r="V112" s="45" t="s">
        <v>117</v>
      </c>
      <c r="W112" s="53" t="s">
        <v>117</v>
      </c>
      <c r="X112" s="52" t="s">
        <v>117</v>
      </c>
      <c r="Y112" s="52" t="s">
        <v>117</v>
      </c>
      <c r="Z112" s="52" t="s">
        <v>117</v>
      </c>
      <c r="AA112" s="52" t="s">
        <v>117</v>
      </c>
      <c r="AB112" s="52" t="s">
        <v>117</v>
      </c>
      <c r="AC112" s="52" t="s">
        <v>117</v>
      </c>
      <c r="AE112" s="52" t="s">
        <v>117</v>
      </c>
      <c r="AF112" s="52" t="s">
        <v>117</v>
      </c>
      <c r="AG112" s="52" t="s">
        <v>117</v>
      </c>
      <c r="AH112" s="52" t="s">
        <v>117</v>
      </c>
      <c r="AI112" s="52" t="s">
        <v>117</v>
      </c>
      <c r="AJ112" s="59" t="s">
        <v>117</v>
      </c>
      <c r="AK112" s="52" t="s">
        <v>117</v>
      </c>
      <c r="AL112" s="45" t="s">
        <v>117</v>
      </c>
      <c r="AM112" s="52" t="s">
        <v>117</v>
      </c>
      <c r="AN112" s="52" t="s">
        <v>278</v>
      </c>
      <c r="AO112" s="59" t="s">
        <v>105</v>
      </c>
      <c r="AP112" s="52">
        <v>125</v>
      </c>
      <c r="AQ112" s="52">
        <v>1169</v>
      </c>
      <c r="AR112" s="53">
        <v>414</v>
      </c>
      <c r="AS112" s="52">
        <v>96</v>
      </c>
      <c r="AT112" s="52">
        <v>960</v>
      </c>
      <c r="AU112" s="52">
        <v>256</v>
      </c>
      <c r="AV112" s="54" t="s">
        <v>8</v>
      </c>
      <c r="AW112" s="52">
        <v>64</v>
      </c>
      <c r="AX112" s="52">
        <v>928</v>
      </c>
      <c r="AY112" s="52">
        <v>224</v>
      </c>
      <c r="AZ112" s="54" t="s">
        <v>8</v>
      </c>
      <c r="BA112" s="52">
        <f t="shared" si="18"/>
        <v>32</v>
      </c>
      <c r="BB112" s="52">
        <f t="shared" si="19"/>
        <v>32</v>
      </c>
      <c r="BC112" s="59">
        <f t="shared" si="20"/>
        <v>32</v>
      </c>
      <c r="BD112" s="52" t="s">
        <v>481</v>
      </c>
      <c r="BE112" s="52" t="s">
        <v>482</v>
      </c>
      <c r="BF112" s="52">
        <v>0</v>
      </c>
      <c r="BG112" s="52" t="s">
        <v>8</v>
      </c>
      <c r="BH112" s="52" t="s">
        <v>8</v>
      </c>
    </row>
    <row r="113" spans="1:60" x14ac:dyDescent="0.25">
      <c r="A113" s="10" t="s">
        <v>484</v>
      </c>
      <c r="B113" s="10" t="s">
        <v>511</v>
      </c>
      <c r="C113" s="10"/>
      <c r="D113" t="s">
        <v>514</v>
      </c>
      <c r="E113" t="s">
        <v>457</v>
      </c>
      <c r="F113" t="s">
        <v>406</v>
      </c>
      <c r="G113" t="s">
        <v>409</v>
      </c>
      <c r="H113" s="40" t="s">
        <v>486</v>
      </c>
      <c r="I113" s="10" t="s">
        <v>463</v>
      </c>
      <c r="J113" s="10" t="s">
        <v>488</v>
      </c>
      <c r="K113" s="4">
        <v>1</v>
      </c>
      <c r="L113">
        <v>0</v>
      </c>
      <c r="M113" t="s">
        <v>8</v>
      </c>
      <c r="N113">
        <v>0</v>
      </c>
      <c r="O113" t="s">
        <v>8</v>
      </c>
      <c r="P113" t="s">
        <v>117</v>
      </c>
      <c r="Q113" t="s">
        <v>117</v>
      </c>
      <c r="R113" t="s">
        <v>117</v>
      </c>
      <c r="S113" t="s">
        <v>117</v>
      </c>
      <c r="T113" t="s">
        <v>117</v>
      </c>
      <c r="U113" t="s">
        <v>117</v>
      </c>
      <c r="V113" s="10" t="s">
        <v>117</v>
      </c>
      <c r="W113" s="17">
        <v>1</v>
      </c>
      <c r="X113" t="s">
        <v>117</v>
      </c>
      <c r="Y113">
        <v>5</v>
      </c>
      <c r="Z113">
        <v>1</v>
      </c>
      <c r="AA113">
        <v>1</v>
      </c>
      <c r="AB113">
        <f t="shared" ref="AB113:AB140" si="21">Y113+Z113</f>
        <v>6</v>
      </c>
      <c r="AC113" t="s">
        <v>117</v>
      </c>
      <c r="AE113">
        <v>3</v>
      </c>
      <c r="AF113" t="s">
        <v>117</v>
      </c>
      <c r="AG113" t="s">
        <v>117</v>
      </c>
      <c r="AH113" t="s">
        <v>117</v>
      </c>
      <c r="AI113" t="s">
        <v>117</v>
      </c>
      <c r="AJ113" s="8" t="s">
        <v>117</v>
      </c>
      <c r="AK113" t="s">
        <v>117</v>
      </c>
      <c r="AL113" s="10" t="s">
        <v>117</v>
      </c>
      <c r="AM113" t="s">
        <v>117</v>
      </c>
      <c r="AN113">
        <f xml:space="preserve"> 1508.06553301511 + 0.00210606006752809 * (AS113*AT113*AU113) * (AB113 / 5) + 441</f>
        <v>73500.060473349149</v>
      </c>
      <c r="AO113" s="8" t="s">
        <v>105</v>
      </c>
      <c r="AP113">
        <v>125</v>
      </c>
      <c r="AQ113">
        <v>1169</v>
      </c>
      <c r="AR113" s="17">
        <v>414</v>
      </c>
      <c r="AS113">
        <v>96</v>
      </c>
      <c r="AT113">
        <v>768</v>
      </c>
      <c r="AU113">
        <v>384</v>
      </c>
      <c r="AV113" s="47" t="s">
        <v>45</v>
      </c>
      <c r="AW113" s="49">
        <f t="shared" ref="AW113:AW140" si="22" xml:space="preserve"> _xlfn.FLOOR.MATH((AP113 - AS113) / 2)</f>
        <v>14</v>
      </c>
      <c r="AX113">
        <f t="shared" ref="AX113:AX140" si="23" xml:space="preserve"> _xlfn.FLOOR.MATH((AQ113 - AT113) / 2)</f>
        <v>200</v>
      </c>
      <c r="AY113">
        <f t="shared" ref="AY113:AY140" si="24" xml:space="preserve"> _xlfn.FLOOR.MATH((AR113 - AU113) / 2)</f>
        <v>15</v>
      </c>
      <c r="AZ113" s="47" t="s">
        <v>8</v>
      </c>
      <c r="BA113">
        <f t="shared" si="18"/>
        <v>82</v>
      </c>
      <c r="BB113">
        <f t="shared" si="19"/>
        <v>568</v>
      </c>
      <c r="BC113" s="8">
        <f t="shared" si="20"/>
        <v>369</v>
      </c>
      <c r="BD113" t="s">
        <v>416</v>
      </c>
      <c r="BE113" t="s">
        <v>160</v>
      </c>
      <c r="BF113">
        <v>0</v>
      </c>
      <c r="BG113" t="s">
        <v>8</v>
      </c>
      <c r="BH113" t="s">
        <v>8</v>
      </c>
    </row>
    <row r="114" spans="1:60" x14ac:dyDescent="0.25">
      <c r="A114" s="10" t="s">
        <v>485</v>
      </c>
      <c r="B114" s="10" t="s">
        <v>519</v>
      </c>
      <c r="C114" s="10"/>
      <c r="D114" t="s">
        <v>514</v>
      </c>
      <c r="E114" t="s">
        <v>477</v>
      </c>
      <c r="F114" t="s">
        <v>406</v>
      </c>
      <c r="G114" t="s">
        <v>409</v>
      </c>
      <c r="H114" s="40" t="s">
        <v>490</v>
      </c>
      <c r="I114" s="10" t="s">
        <v>463</v>
      </c>
      <c r="J114" s="10" t="s">
        <v>495</v>
      </c>
      <c r="K114" s="4">
        <v>0</v>
      </c>
      <c r="L114">
        <v>1</v>
      </c>
      <c r="M114" s="10" t="s">
        <v>496</v>
      </c>
      <c r="N114">
        <v>0</v>
      </c>
      <c r="O114" t="s">
        <v>8</v>
      </c>
      <c r="Y114">
        <v>5</v>
      </c>
      <c r="Z114">
        <v>1</v>
      </c>
      <c r="AA114">
        <v>1</v>
      </c>
      <c r="AB114">
        <f t="shared" si="21"/>
        <v>6</v>
      </c>
      <c r="AE114">
        <v>3</v>
      </c>
      <c r="AO114" s="8" t="s">
        <v>105</v>
      </c>
      <c r="AP114">
        <v>125</v>
      </c>
      <c r="AQ114">
        <v>1169</v>
      </c>
      <c r="AR114" s="17">
        <v>414</v>
      </c>
      <c r="AS114">
        <v>96</v>
      </c>
      <c r="AT114">
        <v>768</v>
      </c>
      <c r="AU114">
        <v>384</v>
      </c>
      <c r="AV114" s="47" t="s">
        <v>8</v>
      </c>
      <c r="AW114" s="49">
        <f t="shared" si="22"/>
        <v>14</v>
      </c>
      <c r="AX114">
        <f t="shared" si="23"/>
        <v>200</v>
      </c>
      <c r="AY114">
        <f t="shared" si="24"/>
        <v>15</v>
      </c>
      <c r="AZ114" s="17" t="s">
        <v>45</v>
      </c>
      <c r="BA114">
        <f t="shared" si="18"/>
        <v>82</v>
      </c>
      <c r="BB114">
        <f t="shared" si="19"/>
        <v>568</v>
      </c>
      <c r="BC114" s="8">
        <f t="shared" si="20"/>
        <v>369</v>
      </c>
      <c r="BD114" t="s">
        <v>481</v>
      </c>
      <c r="BE114" t="s">
        <v>160</v>
      </c>
      <c r="BF114">
        <v>1</v>
      </c>
      <c r="BG114" t="s">
        <v>117</v>
      </c>
      <c r="BH114" t="s">
        <v>117</v>
      </c>
    </row>
    <row r="115" spans="1:60" x14ac:dyDescent="0.25">
      <c r="A115" s="10" t="s">
        <v>493</v>
      </c>
      <c r="B115" s="10" t="s">
        <v>519</v>
      </c>
      <c r="C115" s="10"/>
      <c r="D115" t="s">
        <v>514</v>
      </c>
      <c r="E115" t="s">
        <v>477</v>
      </c>
      <c r="F115" t="s">
        <v>406</v>
      </c>
      <c r="G115" t="s">
        <v>409</v>
      </c>
      <c r="H115" s="40" t="s">
        <v>490</v>
      </c>
      <c r="I115" s="10" t="s">
        <v>463</v>
      </c>
      <c r="J115" s="10" t="s">
        <v>497</v>
      </c>
      <c r="K115" s="4">
        <v>0</v>
      </c>
      <c r="L115">
        <v>1</v>
      </c>
      <c r="M115" t="s">
        <v>117</v>
      </c>
      <c r="N115">
        <v>0</v>
      </c>
      <c r="O115" t="s">
        <v>8</v>
      </c>
      <c r="Y115">
        <v>5</v>
      </c>
      <c r="Z115">
        <v>1</v>
      </c>
      <c r="AA115">
        <v>1</v>
      </c>
      <c r="AB115">
        <f t="shared" si="21"/>
        <v>6</v>
      </c>
      <c r="AE115">
        <v>3</v>
      </c>
      <c r="AO115" s="8" t="s">
        <v>105</v>
      </c>
      <c r="AP115">
        <v>125</v>
      </c>
      <c r="AQ115">
        <v>1169</v>
      </c>
      <c r="AR115" s="17">
        <v>414</v>
      </c>
      <c r="AS115">
        <v>96</v>
      </c>
      <c r="AT115">
        <v>768</v>
      </c>
      <c r="AU115">
        <v>384</v>
      </c>
      <c r="AV115" s="47" t="s">
        <v>8</v>
      </c>
      <c r="AW115" s="49">
        <f t="shared" si="22"/>
        <v>14</v>
      </c>
      <c r="AX115">
        <f t="shared" si="23"/>
        <v>200</v>
      </c>
      <c r="AY115">
        <f t="shared" si="24"/>
        <v>15</v>
      </c>
      <c r="AZ115" s="17" t="s">
        <v>45</v>
      </c>
      <c r="BA115">
        <f t="shared" si="18"/>
        <v>82</v>
      </c>
      <c r="BB115">
        <f t="shared" si="19"/>
        <v>568</v>
      </c>
      <c r="BC115" s="8">
        <f t="shared" si="20"/>
        <v>369</v>
      </c>
      <c r="BD115" t="s">
        <v>481</v>
      </c>
      <c r="BE115" t="s">
        <v>160</v>
      </c>
      <c r="BF115">
        <v>1</v>
      </c>
      <c r="BG115" t="s">
        <v>117</v>
      </c>
      <c r="BH115" t="s">
        <v>117</v>
      </c>
    </row>
    <row r="116" spans="1:60" x14ac:dyDescent="0.25">
      <c r="A116" s="10" t="s">
        <v>494</v>
      </c>
      <c r="B116" s="10" t="s">
        <v>511</v>
      </c>
      <c r="C116" s="10"/>
      <c r="D116" t="s">
        <v>514</v>
      </c>
      <c r="E116" t="s">
        <v>477</v>
      </c>
      <c r="F116" t="s">
        <v>406</v>
      </c>
      <c r="G116" t="s">
        <v>409</v>
      </c>
      <c r="H116" s="40" t="s">
        <v>490</v>
      </c>
      <c r="I116" s="10" t="s">
        <v>487</v>
      </c>
      <c r="J116" s="10" t="s">
        <v>489</v>
      </c>
      <c r="K116" s="4">
        <v>1</v>
      </c>
      <c r="L116">
        <v>0</v>
      </c>
      <c r="M116" t="s">
        <v>8</v>
      </c>
      <c r="N116">
        <v>0</v>
      </c>
      <c r="O116" t="s">
        <v>8</v>
      </c>
      <c r="V116" s="10"/>
      <c r="Y116">
        <v>5</v>
      </c>
      <c r="Z116">
        <v>1</v>
      </c>
      <c r="AA116">
        <v>1</v>
      </c>
      <c r="AB116">
        <f t="shared" si="21"/>
        <v>6</v>
      </c>
      <c r="AE116">
        <v>3</v>
      </c>
      <c r="AL116" s="10"/>
      <c r="AO116" s="8" t="s">
        <v>105</v>
      </c>
      <c r="AP116">
        <v>125</v>
      </c>
      <c r="AQ116">
        <v>1169</v>
      </c>
      <c r="AR116" s="17">
        <v>414</v>
      </c>
      <c r="AS116">
        <v>96</v>
      </c>
      <c r="AT116">
        <v>768</v>
      </c>
      <c r="AU116">
        <v>384</v>
      </c>
      <c r="AV116" s="47" t="s">
        <v>8</v>
      </c>
      <c r="AW116" s="49">
        <f t="shared" si="22"/>
        <v>14</v>
      </c>
      <c r="AX116">
        <f t="shared" si="23"/>
        <v>200</v>
      </c>
      <c r="AY116">
        <f t="shared" si="24"/>
        <v>15</v>
      </c>
      <c r="AZ116" s="47" t="s">
        <v>45</v>
      </c>
      <c r="BA116">
        <f t="shared" si="18"/>
        <v>82</v>
      </c>
      <c r="BB116">
        <f t="shared" si="19"/>
        <v>568</v>
      </c>
      <c r="BC116" s="8">
        <f t="shared" si="20"/>
        <v>369</v>
      </c>
      <c r="BD116" t="s">
        <v>481</v>
      </c>
      <c r="BE116" t="s">
        <v>160</v>
      </c>
      <c r="BF116">
        <v>0</v>
      </c>
      <c r="BG116" t="s">
        <v>8</v>
      </c>
      <c r="BH116" t="s">
        <v>8</v>
      </c>
    </row>
    <row r="117" spans="1:60" x14ac:dyDescent="0.25">
      <c r="A117" s="10" t="s">
        <v>505</v>
      </c>
      <c r="B117" s="10" t="s">
        <v>511</v>
      </c>
      <c r="C117" s="10"/>
      <c r="D117" t="s">
        <v>514</v>
      </c>
      <c r="E117" t="s">
        <v>477</v>
      </c>
      <c r="F117" t="s">
        <v>406</v>
      </c>
      <c r="G117" t="s">
        <v>409</v>
      </c>
      <c r="H117" s="40" t="s">
        <v>499</v>
      </c>
      <c r="I117" s="10" t="s">
        <v>487</v>
      </c>
      <c r="J117" s="10" t="s">
        <v>501</v>
      </c>
      <c r="K117" s="4">
        <v>1</v>
      </c>
      <c r="L117">
        <v>0</v>
      </c>
      <c r="M117" t="s">
        <v>8</v>
      </c>
      <c r="N117">
        <v>0</v>
      </c>
      <c r="O117" t="s">
        <v>8</v>
      </c>
      <c r="V117" s="10"/>
      <c r="Y117">
        <v>5</v>
      </c>
      <c r="Z117">
        <v>1</v>
      </c>
      <c r="AA117">
        <v>1</v>
      </c>
      <c r="AB117">
        <f t="shared" si="21"/>
        <v>6</v>
      </c>
      <c r="AE117">
        <v>3</v>
      </c>
      <c r="AL117" s="10"/>
      <c r="AO117" s="8" t="s">
        <v>105</v>
      </c>
      <c r="AP117">
        <v>125</v>
      </c>
      <c r="AQ117">
        <v>1169</v>
      </c>
      <c r="AR117" s="17">
        <v>414</v>
      </c>
      <c r="AS117">
        <v>96</v>
      </c>
      <c r="AT117">
        <v>768</v>
      </c>
      <c r="AU117">
        <v>384</v>
      </c>
      <c r="AV117" s="47" t="s">
        <v>8</v>
      </c>
      <c r="AW117" s="49">
        <f t="shared" si="22"/>
        <v>14</v>
      </c>
      <c r="AX117">
        <f t="shared" si="23"/>
        <v>200</v>
      </c>
      <c r="AY117">
        <f t="shared" si="24"/>
        <v>15</v>
      </c>
      <c r="AZ117" s="47" t="s">
        <v>45</v>
      </c>
      <c r="BA117">
        <f t="shared" si="18"/>
        <v>82</v>
      </c>
      <c r="BB117">
        <f t="shared" si="19"/>
        <v>568</v>
      </c>
      <c r="BC117" s="8">
        <f t="shared" si="20"/>
        <v>369</v>
      </c>
      <c r="BD117" t="s">
        <v>481</v>
      </c>
      <c r="BE117" t="s">
        <v>160</v>
      </c>
      <c r="BF117">
        <v>0</v>
      </c>
      <c r="BG117" t="s">
        <v>8</v>
      </c>
      <c r="BH117" t="s">
        <v>8</v>
      </c>
    </row>
    <row r="118" spans="1:60" x14ac:dyDescent="0.25">
      <c r="A118" s="10" t="s">
        <v>504</v>
      </c>
      <c r="B118" s="10" t="s">
        <v>511</v>
      </c>
      <c r="C118" s="10"/>
      <c r="D118" t="s">
        <v>514</v>
      </c>
      <c r="E118" t="s">
        <v>477</v>
      </c>
      <c r="F118" t="s">
        <v>406</v>
      </c>
      <c r="G118" t="s">
        <v>409</v>
      </c>
      <c r="H118" s="40" t="s">
        <v>500</v>
      </c>
      <c r="I118" s="10" t="s">
        <v>487</v>
      </c>
      <c r="J118" s="10" t="s">
        <v>503</v>
      </c>
      <c r="K118" s="4">
        <v>1</v>
      </c>
      <c r="L118">
        <v>0</v>
      </c>
      <c r="M118" t="s">
        <v>8</v>
      </c>
      <c r="N118">
        <v>0</v>
      </c>
      <c r="O118" t="s">
        <v>8</v>
      </c>
      <c r="V118" s="10"/>
      <c r="Y118">
        <v>5</v>
      </c>
      <c r="Z118">
        <v>1</v>
      </c>
      <c r="AA118">
        <v>1</v>
      </c>
      <c r="AB118">
        <f t="shared" si="21"/>
        <v>6</v>
      </c>
      <c r="AE118">
        <v>3</v>
      </c>
      <c r="AL118" s="10"/>
      <c r="AO118" s="8" t="s">
        <v>105</v>
      </c>
      <c r="AP118">
        <v>125</v>
      </c>
      <c r="AQ118">
        <v>1169</v>
      </c>
      <c r="AR118" s="17">
        <v>414</v>
      </c>
      <c r="AS118">
        <v>96</v>
      </c>
      <c r="AT118">
        <v>768</v>
      </c>
      <c r="AU118">
        <v>384</v>
      </c>
      <c r="AV118" s="47" t="s">
        <v>8</v>
      </c>
      <c r="AW118" s="49">
        <f t="shared" si="22"/>
        <v>14</v>
      </c>
      <c r="AX118">
        <f t="shared" si="23"/>
        <v>200</v>
      </c>
      <c r="AY118">
        <f t="shared" si="24"/>
        <v>15</v>
      </c>
      <c r="AZ118" s="47" t="s">
        <v>45</v>
      </c>
      <c r="BA118">
        <f t="shared" si="18"/>
        <v>82</v>
      </c>
      <c r="BB118">
        <f t="shared" si="19"/>
        <v>568</v>
      </c>
      <c r="BC118" s="8">
        <f t="shared" si="20"/>
        <v>369</v>
      </c>
      <c r="BD118" t="s">
        <v>481</v>
      </c>
      <c r="BE118" t="s">
        <v>160</v>
      </c>
      <c r="BF118">
        <v>0</v>
      </c>
      <c r="BG118" t="s">
        <v>8</v>
      </c>
      <c r="BH118" t="s">
        <v>8</v>
      </c>
    </row>
    <row r="119" spans="1:60" x14ac:dyDescent="0.25">
      <c r="A119" s="10" t="s">
        <v>502</v>
      </c>
      <c r="B119" s="10" t="s">
        <v>511</v>
      </c>
      <c r="C119" s="10"/>
      <c r="D119" t="s">
        <v>514</v>
      </c>
      <c r="E119" t="s">
        <v>477</v>
      </c>
      <c r="F119" t="s">
        <v>406</v>
      </c>
      <c r="G119" t="s">
        <v>409</v>
      </c>
      <c r="H119" s="40" t="s">
        <v>506</v>
      </c>
      <c r="I119" s="10" t="s">
        <v>487</v>
      </c>
      <c r="J119" s="10" t="s">
        <v>503</v>
      </c>
      <c r="K119" s="4">
        <v>1</v>
      </c>
      <c r="L119">
        <v>0</v>
      </c>
      <c r="M119" t="s">
        <v>8</v>
      </c>
      <c r="N119">
        <v>0</v>
      </c>
      <c r="O119" t="s">
        <v>8</v>
      </c>
      <c r="V119" s="10"/>
      <c r="Y119">
        <v>5</v>
      </c>
      <c r="Z119">
        <v>1</v>
      </c>
      <c r="AA119">
        <v>1</v>
      </c>
      <c r="AB119">
        <f t="shared" si="21"/>
        <v>6</v>
      </c>
      <c r="AE119">
        <v>3</v>
      </c>
      <c r="AL119" s="10"/>
      <c r="AO119" s="8" t="s">
        <v>105</v>
      </c>
      <c r="AP119">
        <v>125</v>
      </c>
      <c r="AQ119">
        <v>1169</v>
      </c>
      <c r="AR119" s="17">
        <v>414</v>
      </c>
      <c r="AS119">
        <v>96</v>
      </c>
      <c r="AT119">
        <v>768</v>
      </c>
      <c r="AU119">
        <v>384</v>
      </c>
      <c r="AV119" s="47" t="s">
        <v>8</v>
      </c>
      <c r="AW119" s="49">
        <f t="shared" si="22"/>
        <v>14</v>
      </c>
      <c r="AX119">
        <f t="shared" si="23"/>
        <v>200</v>
      </c>
      <c r="AY119">
        <f t="shared" si="24"/>
        <v>15</v>
      </c>
      <c r="AZ119" s="47" t="s">
        <v>45</v>
      </c>
      <c r="BA119">
        <f t="shared" si="18"/>
        <v>82</v>
      </c>
      <c r="BB119">
        <f t="shared" si="19"/>
        <v>568</v>
      </c>
      <c r="BC119" s="8">
        <f t="shared" si="20"/>
        <v>369</v>
      </c>
      <c r="BD119" t="s">
        <v>481</v>
      </c>
      <c r="BE119" t="s">
        <v>160</v>
      </c>
      <c r="BF119">
        <v>0</v>
      </c>
      <c r="BG119" t="s">
        <v>8</v>
      </c>
      <c r="BH119" t="s">
        <v>8</v>
      </c>
    </row>
    <row r="120" spans="1:60" x14ac:dyDescent="0.25">
      <c r="A120" s="10" t="s">
        <v>507</v>
      </c>
      <c r="B120" s="10" t="s">
        <v>509</v>
      </c>
      <c r="C120" s="10"/>
      <c r="D120" t="s">
        <v>512</v>
      </c>
      <c r="E120" t="s">
        <v>457</v>
      </c>
      <c r="F120" t="s">
        <v>406</v>
      </c>
      <c r="G120" t="s">
        <v>409</v>
      </c>
      <c r="H120" s="40" t="s">
        <v>517</v>
      </c>
      <c r="I120" s="10" t="s">
        <v>516</v>
      </c>
      <c r="J120" s="10" t="s">
        <v>503</v>
      </c>
      <c r="K120" s="4">
        <v>1</v>
      </c>
      <c r="L120">
        <v>0</v>
      </c>
      <c r="M120" t="s">
        <v>8</v>
      </c>
      <c r="N120">
        <v>0</v>
      </c>
      <c r="O120" t="s">
        <v>8</v>
      </c>
      <c r="V120" s="10"/>
      <c r="W120" s="17">
        <v>1</v>
      </c>
      <c r="X120">
        <v>6</v>
      </c>
      <c r="Y120">
        <v>5</v>
      </c>
      <c r="Z120">
        <v>1</v>
      </c>
      <c r="AA120">
        <v>1</v>
      </c>
      <c r="AB120">
        <f t="shared" si="21"/>
        <v>6</v>
      </c>
      <c r="AC120">
        <v>6</v>
      </c>
      <c r="AE120">
        <v>3</v>
      </c>
      <c r="AK120">
        <v>77597</v>
      </c>
      <c r="AL120" s="10">
        <v>3455</v>
      </c>
      <c r="AM120">
        <f>AK120+AL120</f>
        <v>81052</v>
      </c>
      <c r="AN120">
        <f xml:space="preserve"> 1508.06553301511 + 0.00210606006752809 * (AS120*AT120*AU120) * (AB120 / 5) + 441</f>
        <v>73500.060473349149</v>
      </c>
      <c r="AO120" s="8" t="s">
        <v>105</v>
      </c>
      <c r="AP120">
        <v>125</v>
      </c>
      <c r="AQ120">
        <v>1169</v>
      </c>
      <c r="AR120" s="17">
        <v>414</v>
      </c>
      <c r="AS120">
        <v>96</v>
      </c>
      <c r="AT120">
        <v>768</v>
      </c>
      <c r="AU120">
        <v>384</v>
      </c>
      <c r="AV120" s="47" t="s">
        <v>45</v>
      </c>
      <c r="AW120" s="49">
        <f t="shared" si="22"/>
        <v>14</v>
      </c>
      <c r="AX120">
        <f t="shared" si="23"/>
        <v>200</v>
      </c>
      <c r="AY120">
        <f t="shared" si="24"/>
        <v>15</v>
      </c>
      <c r="AZ120" s="47" t="s">
        <v>8</v>
      </c>
      <c r="BA120">
        <f t="shared" si="18"/>
        <v>82</v>
      </c>
      <c r="BB120">
        <f t="shared" si="19"/>
        <v>568</v>
      </c>
      <c r="BC120" s="8">
        <f t="shared" si="20"/>
        <v>369</v>
      </c>
      <c r="BD120" t="s">
        <v>515</v>
      </c>
      <c r="BE120" t="s">
        <v>160</v>
      </c>
      <c r="BF120">
        <v>0</v>
      </c>
      <c r="BG120" t="s">
        <v>8</v>
      </c>
      <c r="BH120" t="s">
        <v>8</v>
      </c>
    </row>
    <row r="121" spans="1:60" x14ac:dyDescent="0.25">
      <c r="A121" s="10" t="s">
        <v>508</v>
      </c>
      <c r="B121" s="10" t="s">
        <v>510</v>
      </c>
      <c r="C121" s="10"/>
      <c r="D121" t="s">
        <v>513</v>
      </c>
      <c r="E121" t="s">
        <v>457</v>
      </c>
      <c r="F121" t="s">
        <v>406</v>
      </c>
      <c r="G121" t="s">
        <v>409</v>
      </c>
      <c r="H121" s="40" t="s">
        <v>518</v>
      </c>
      <c r="I121" s="10" t="s">
        <v>516</v>
      </c>
      <c r="J121" s="10" t="s">
        <v>503</v>
      </c>
      <c r="K121" s="4">
        <v>1</v>
      </c>
      <c r="L121">
        <v>0</v>
      </c>
      <c r="M121" t="s">
        <v>8</v>
      </c>
      <c r="N121">
        <v>0</v>
      </c>
      <c r="O121" t="s">
        <v>8</v>
      </c>
      <c r="V121" s="10"/>
      <c r="W121" s="17">
        <v>1</v>
      </c>
      <c r="X121">
        <v>6</v>
      </c>
      <c r="Y121">
        <v>5</v>
      </c>
      <c r="Z121">
        <v>1</v>
      </c>
      <c r="AA121">
        <v>1</v>
      </c>
      <c r="AB121">
        <f t="shared" si="21"/>
        <v>6</v>
      </c>
      <c r="AC121">
        <v>6</v>
      </c>
      <c r="AE121">
        <v>3</v>
      </c>
      <c r="AK121">
        <v>77597</v>
      </c>
      <c r="AL121" s="10">
        <v>3455</v>
      </c>
      <c r="AM121">
        <f>AK121+AL121</f>
        <v>81052</v>
      </c>
      <c r="AN121">
        <f xml:space="preserve"> 1508.06553301511 + 0.00210606006752809 * (AS121*AT121*AU121) * (AB121 / 5) + 441</f>
        <v>73500.060473349149</v>
      </c>
      <c r="AO121" s="8" t="s">
        <v>105</v>
      </c>
      <c r="AP121">
        <v>125</v>
      </c>
      <c r="AQ121">
        <v>1169</v>
      </c>
      <c r="AR121" s="17">
        <v>414</v>
      </c>
      <c r="AS121">
        <v>96</v>
      </c>
      <c r="AT121">
        <v>768</v>
      </c>
      <c r="AU121">
        <v>384</v>
      </c>
      <c r="AV121" s="47" t="s">
        <v>45</v>
      </c>
      <c r="AW121" s="49">
        <f t="shared" si="22"/>
        <v>14</v>
      </c>
      <c r="AX121">
        <f t="shared" si="23"/>
        <v>200</v>
      </c>
      <c r="AY121">
        <f t="shared" si="24"/>
        <v>15</v>
      </c>
      <c r="AZ121" s="47" t="s">
        <v>8</v>
      </c>
      <c r="BA121">
        <f t="shared" si="18"/>
        <v>82</v>
      </c>
      <c r="BB121">
        <f t="shared" si="19"/>
        <v>568</v>
      </c>
      <c r="BC121" s="8">
        <f t="shared" si="20"/>
        <v>369</v>
      </c>
      <c r="BD121" t="s">
        <v>515</v>
      </c>
      <c r="BE121" t="s">
        <v>160</v>
      </c>
      <c r="BF121">
        <v>0</v>
      </c>
      <c r="BG121" t="s">
        <v>8</v>
      </c>
      <c r="BH121" t="s">
        <v>8</v>
      </c>
    </row>
    <row r="122" spans="1:60" x14ac:dyDescent="0.25">
      <c r="A122" s="10" t="s">
        <v>520</v>
      </c>
      <c r="B122" s="10" t="s">
        <v>509</v>
      </c>
      <c r="C122" s="10"/>
      <c r="D122" t="s">
        <v>512</v>
      </c>
      <c r="E122" t="s">
        <v>477</v>
      </c>
      <c r="F122" t="s">
        <v>406</v>
      </c>
      <c r="G122" t="s">
        <v>409</v>
      </c>
      <c r="H122" s="40" t="s">
        <v>606</v>
      </c>
      <c r="I122" s="10" t="s">
        <v>463</v>
      </c>
      <c r="J122" s="10" t="s">
        <v>503</v>
      </c>
      <c r="K122" s="4" t="s">
        <v>117</v>
      </c>
      <c r="L122" t="s">
        <v>117</v>
      </c>
      <c r="M122" t="s">
        <v>117</v>
      </c>
      <c r="N122" t="s">
        <v>117</v>
      </c>
      <c r="O122" t="s">
        <v>117</v>
      </c>
      <c r="V122" s="10"/>
      <c r="X122">
        <v>1</v>
      </c>
      <c r="Y122">
        <v>5</v>
      </c>
      <c r="Z122">
        <v>1</v>
      </c>
      <c r="AA122">
        <v>1</v>
      </c>
      <c r="AB122">
        <f t="shared" si="21"/>
        <v>6</v>
      </c>
      <c r="AE122">
        <v>3</v>
      </c>
      <c r="AL122" s="10"/>
      <c r="AO122" s="8" t="s">
        <v>105</v>
      </c>
      <c r="AP122">
        <v>125</v>
      </c>
      <c r="AQ122">
        <v>1169</v>
      </c>
      <c r="AR122" s="17">
        <v>414</v>
      </c>
      <c r="AS122" s="55">
        <v>96</v>
      </c>
      <c r="AT122" s="30">
        <v>768</v>
      </c>
      <c r="AU122" s="30">
        <v>384</v>
      </c>
      <c r="AV122" s="56" t="s">
        <v>8</v>
      </c>
      <c r="AW122" s="55">
        <f t="shared" si="22"/>
        <v>14</v>
      </c>
      <c r="AX122" s="30">
        <f t="shared" si="23"/>
        <v>200</v>
      </c>
      <c r="AY122" s="30">
        <f t="shared" si="24"/>
        <v>15</v>
      </c>
      <c r="AZ122" s="56" t="s">
        <v>45</v>
      </c>
      <c r="BA122">
        <f t="shared" si="18"/>
        <v>82</v>
      </c>
      <c r="BB122">
        <f t="shared" si="19"/>
        <v>568</v>
      </c>
      <c r="BC122" s="8">
        <f t="shared" si="20"/>
        <v>369</v>
      </c>
      <c r="BD122" t="s">
        <v>481</v>
      </c>
      <c r="BE122" t="s">
        <v>160</v>
      </c>
      <c r="BF122">
        <v>0</v>
      </c>
      <c r="BG122" t="s">
        <v>8</v>
      </c>
      <c r="BH122" t="s">
        <v>8</v>
      </c>
    </row>
    <row r="123" spans="1:60" x14ac:dyDescent="0.25">
      <c r="A123" s="10" t="s">
        <v>521</v>
      </c>
      <c r="B123" s="10" t="s">
        <v>509</v>
      </c>
      <c r="C123" s="10"/>
      <c r="D123" t="s">
        <v>512</v>
      </c>
      <c r="E123" t="s">
        <v>477</v>
      </c>
      <c r="F123" t="s">
        <v>406</v>
      </c>
      <c r="G123" t="s">
        <v>409</v>
      </c>
      <c r="H123" s="40" t="s">
        <v>607</v>
      </c>
      <c r="I123" s="10" t="s">
        <v>463</v>
      </c>
      <c r="J123" s="10" t="s">
        <v>503</v>
      </c>
      <c r="K123" s="4" t="s">
        <v>117</v>
      </c>
      <c r="L123" t="s">
        <v>117</v>
      </c>
      <c r="M123" t="s">
        <v>117</v>
      </c>
      <c r="N123" t="s">
        <v>117</v>
      </c>
      <c r="O123" t="s">
        <v>117</v>
      </c>
      <c r="V123" s="10"/>
      <c r="X123">
        <v>1</v>
      </c>
      <c r="Y123">
        <v>5</v>
      </c>
      <c r="Z123">
        <v>1</v>
      </c>
      <c r="AA123">
        <v>1</v>
      </c>
      <c r="AB123">
        <f t="shared" si="21"/>
        <v>6</v>
      </c>
      <c r="AE123">
        <v>3</v>
      </c>
      <c r="AL123" s="10"/>
      <c r="AO123" s="8" t="s">
        <v>105</v>
      </c>
      <c r="AP123">
        <v>125</v>
      </c>
      <c r="AQ123">
        <v>1169</v>
      </c>
      <c r="AR123" s="17">
        <v>414</v>
      </c>
      <c r="AS123" s="57">
        <v>96</v>
      </c>
      <c r="AT123" s="3">
        <v>768</v>
      </c>
      <c r="AU123" s="3">
        <v>384</v>
      </c>
      <c r="AV123" s="48" t="s">
        <v>8</v>
      </c>
      <c r="AW123" s="57">
        <f t="shared" si="22"/>
        <v>14</v>
      </c>
      <c r="AX123" s="3">
        <f t="shared" si="23"/>
        <v>200</v>
      </c>
      <c r="AY123" s="3">
        <f t="shared" si="24"/>
        <v>15</v>
      </c>
      <c r="AZ123" s="48" t="s">
        <v>45</v>
      </c>
      <c r="BA123">
        <f t="shared" si="18"/>
        <v>82</v>
      </c>
      <c r="BB123">
        <f t="shared" si="19"/>
        <v>568</v>
      </c>
      <c r="BC123" s="8">
        <f t="shared" si="20"/>
        <v>369</v>
      </c>
      <c r="BD123" t="s">
        <v>481</v>
      </c>
      <c r="BE123" t="s">
        <v>160</v>
      </c>
      <c r="BF123">
        <v>0</v>
      </c>
      <c r="BG123" t="s">
        <v>8</v>
      </c>
      <c r="BH123" t="s">
        <v>8</v>
      </c>
    </row>
    <row r="124" spans="1:60" x14ac:dyDescent="0.25">
      <c r="A124" s="10" t="s">
        <v>522</v>
      </c>
      <c r="B124" s="10" t="s">
        <v>510</v>
      </c>
      <c r="C124" s="10"/>
      <c r="D124" t="s">
        <v>513</v>
      </c>
      <c r="E124" t="s">
        <v>477</v>
      </c>
      <c r="F124" t="s">
        <v>406</v>
      </c>
      <c r="G124" t="s">
        <v>409</v>
      </c>
      <c r="H124" s="40" t="s">
        <v>608</v>
      </c>
      <c r="I124" s="10" t="s">
        <v>463</v>
      </c>
      <c r="J124" s="10" t="s">
        <v>503</v>
      </c>
      <c r="K124" s="4" t="s">
        <v>117</v>
      </c>
      <c r="L124" t="s">
        <v>117</v>
      </c>
      <c r="M124" t="s">
        <v>117</v>
      </c>
      <c r="N124" t="s">
        <v>117</v>
      </c>
      <c r="O124" t="s">
        <v>117</v>
      </c>
      <c r="V124" s="10"/>
      <c r="X124">
        <v>1</v>
      </c>
      <c r="Y124">
        <v>5</v>
      </c>
      <c r="Z124">
        <v>1</v>
      </c>
      <c r="AA124">
        <v>1</v>
      </c>
      <c r="AB124">
        <f t="shared" si="21"/>
        <v>6</v>
      </c>
      <c r="AE124">
        <v>3</v>
      </c>
      <c r="AL124" s="10"/>
      <c r="AO124" s="8" t="s">
        <v>105</v>
      </c>
      <c r="AP124">
        <v>125</v>
      </c>
      <c r="AQ124">
        <v>1169</v>
      </c>
      <c r="AR124" s="17">
        <v>414</v>
      </c>
      <c r="AS124">
        <v>96</v>
      </c>
      <c r="AT124">
        <v>768</v>
      </c>
      <c r="AU124">
        <v>384</v>
      </c>
      <c r="AV124" s="47" t="s">
        <v>8</v>
      </c>
      <c r="AW124" s="49">
        <f t="shared" si="22"/>
        <v>14</v>
      </c>
      <c r="AX124">
        <f t="shared" si="23"/>
        <v>200</v>
      </c>
      <c r="AY124">
        <f t="shared" si="24"/>
        <v>15</v>
      </c>
      <c r="AZ124" s="47" t="s">
        <v>45</v>
      </c>
      <c r="BA124">
        <f t="shared" si="18"/>
        <v>82</v>
      </c>
      <c r="BB124">
        <f t="shared" si="19"/>
        <v>568</v>
      </c>
      <c r="BC124" s="8">
        <f t="shared" si="20"/>
        <v>369</v>
      </c>
      <c r="BD124" t="s">
        <v>481</v>
      </c>
      <c r="BE124" t="s">
        <v>160</v>
      </c>
      <c r="BF124">
        <v>0</v>
      </c>
      <c r="BG124" t="s">
        <v>8</v>
      </c>
      <c r="BH124" t="s">
        <v>8</v>
      </c>
    </row>
    <row r="125" spans="1:60" x14ac:dyDescent="0.25">
      <c r="A125" s="10" t="s">
        <v>523</v>
      </c>
      <c r="B125" s="10" t="s">
        <v>510</v>
      </c>
      <c r="C125" s="10"/>
      <c r="D125" t="s">
        <v>513</v>
      </c>
      <c r="E125" t="s">
        <v>477</v>
      </c>
      <c r="F125" t="s">
        <v>406</v>
      </c>
      <c r="G125" t="s">
        <v>409</v>
      </c>
      <c r="H125" s="40" t="s">
        <v>609</v>
      </c>
      <c r="I125" s="10" t="s">
        <v>463</v>
      </c>
      <c r="J125" s="10" t="s">
        <v>503</v>
      </c>
      <c r="K125" s="4" t="s">
        <v>117</v>
      </c>
      <c r="L125" t="s">
        <v>117</v>
      </c>
      <c r="M125" t="s">
        <v>117</v>
      </c>
      <c r="N125" t="s">
        <v>117</v>
      </c>
      <c r="O125" t="s">
        <v>117</v>
      </c>
      <c r="V125" s="10"/>
      <c r="X125">
        <v>1</v>
      </c>
      <c r="Y125">
        <v>5</v>
      </c>
      <c r="Z125">
        <v>1</v>
      </c>
      <c r="AA125">
        <v>1</v>
      </c>
      <c r="AB125">
        <f t="shared" si="21"/>
        <v>6</v>
      </c>
      <c r="AE125">
        <v>3</v>
      </c>
      <c r="AL125" s="10"/>
      <c r="AO125" s="8" t="s">
        <v>105</v>
      </c>
      <c r="AP125">
        <v>125</v>
      </c>
      <c r="AQ125">
        <v>1169</v>
      </c>
      <c r="AR125" s="17">
        <v>414</v>
      </c>
      <c r="AS125" s="57">
        <v>96</v>
      </c>
      <c r="AT125" s="3">
        <v>768</v>
      </c>
      <c r="AU125" s="3">
        <v>384</v>
      </c>
      <c r="AV125" s="48" t="s">
        <v>8</v>
      </c>
      <c r="AW125" s="57">
        <f t="shared" si="22"/>
        <v>14</v>
      </c>
      <c r="AX125" s="3">
        <f t="shared" si="23"/>
        <v>200</v>
      </c>
      <c r="AY125" s="3">
        <f t="shared" si="24"/>
        <v>15</v>
      </c>
      <c r="AZ125" s="48" t="s">
        <v>45</v>
      </c>
      <c r="BA125">
        <f t="shared" si="18"/>
        <v>82</v>
      </c>
      <c r="BB125">
        <f t="shared" si="19"/>
        <v>568</v>
      </c>
      <c r="BC125" s="8">
        <f t="shared" si="20"/>
        <v>369</v>
      </c>
      <c r="BD125" t="s">
        <v>481</v>
      </c>
      <c r="BE125" t="s">
        <v>160</v>
      </c>
      <c r="BF125">
        <v>0</v>
      </c>
      <c r="BG125" t="s">
        <v>8</v>
      </c>
      <c r="BH125" t="s">
        <v>8</v>
      </c>
    </row>
    <row r="126" spans="1:60" x14ac:dyDescent="0.25">
      <c r="A126" s="10" t="s">
        <v>529</v>
      </c>
      <c r="B126" s="10" t="s">
        <v>117</v>
      </c>
      <c r="C126" s="10"/>
      <c r="D126" t="s">
        <v>525</v>
      </c>
      <c r="E126" t="s">
        <v>457</v>
      </c>
      <c r="F126" t="s">
        <v>406</v>
      </c>
      <c r="G126" t="s">
        <v>409</v>
      </c>
      <c r="H126" s="40" t="s">
        <v>535</v>
      </c>
      <c r="I126" s="10" t="s">
        <v>516</v>
      </c>
      <c r="J126" s="10" t="s">
        <v>550</v>
      </c>
      <c r="K126" s="4">
        <v>1</v>
      </c>
      <c r="L126">
        <v>0</v>
      </c>
      <c r="N126">
        <v>0</v>
      </c>
      <c r="V126" s="10"/>
      <c r="W126" s="17">
        <v>1</v>
      </c>
      <c r="X126">
        <v>6</v>
      </c>
      <c r="Y126">
        <v>5</v>
      </c>
      <c r="Z126">
        <v>1</v>
      </c>
      <c r="AA126">
        <v>1</v>
      </c>
      <c r="AB126">
        <f t="shared" si="21"/>
        <v>6</v>
      </c>
      <c r="AC126">
        <v>6</v>
      </c>
      <c r="AE126">
        <v>3</v>
      </c>
      <c r="AG126" t="s">
        <v>94</v>
      </c>
      <c r="AJ126" s="8" t="s">
        <v>96</v>
      </c>
      <c r="AK126">
        <v>77627</v>
      </c>
      <c r="AL126" s="10">
        <v>3425</v>
      </c>
      <c r="AM126">
        <f t="shared" ref="AM126:AM136" si="25">AK126+AL126</f>
        <v>81052</v>
      </c>
      <c r="AN126">
        <f t="shared" ref="AN126:AN160" si="26" xml:space="preserve"> 1508.06553301511 + 0.00210606006752809 * (AS126*AT126*AU126) * (AB126 / 5) + 441</f>
        <v>73500.060473349149</v>
      </c>
      <c r="AO126" s="8" t="s">
        <v>105</v>
      </c>
      <c r="AP126">
        <v>173</v>
      </c>
      <c r="AQ126">
        <v>743</v>
      </c>
      <c r="AR126" s="17">
        <v>435</v>
      </c>
      <c r="AS126">
        <v>144</v>
      </c>
      <c r="AT126">
        <v>512</v>
      </c>
      <c r="AU126">
        <v>384</v>
      </c>
      <c r="AV126" s="47" t="s">
        <v>45</v>
      </c>
      <c r="AW126">
        <f t="shared" si="22"/>
        <v>14</v>
      </c>
      <c r="AX126">
        <f t="shared" si="23"/>
        <v>115</v>
      </c>
      <c r="AY126">
        <f t="shared" si="24"/>
        <v>25</v>
      </c>
      <c r="AZ126" s="47" t="s">
        <v>45</v>
      </c>
      <c r="BA126">
        <f t="shared" si="18"/>
        <v>130</v>
      </c>
      <c r="BB126">
        <f t="shared" si="19"/>
        <v>397</v>
      </c>
      <c r="BC126" s="8">
        <f t="shared" si="20"/>
        <v>359</v>
      </c>
      <c r="BD126" t="s">
        <v>533</v>
      </c>
      <c r="BE126" t="s">
        <v>524</v>
      </c>
      <c r="BF126">
        <v>0</v>
      </c>
      <c r="BH126" s="1"/>
    </row>
    <row r="127" spans="1:60" x14ac:dyDescent="0.25">
      <c r="A127" s="10" t="s">
        <v>530</v>
      </c>
      <c r="B127" s="10" t="s">
        <v>117</v>
      </c>
      <c r="C127" s="10"/>
      <c r="D127" t="s">
        <v>525</v>
      </c>
      <c r="E127" t="s">
        <v>457</v>
      </c>
      <c r="F127" t="s">
        <v>406</v>
      </c>
      <c r="G127" t="s">
        <v>409</v>
      </c>
      <c r="H127" s="40" t="s">
        <v>536</v>
      </c>
      <c r="I127" s="10" t="s">
        <v>516</v>
      </c>
      <c r="J127" s="10" t="s">
        <v>550</v>
      </c>
      <c r="K127" s="4">
        <v>0</v>
      </c>
      <c r="L127">
        <v>0</v>
      </c>
      <c r="N127">
        <v>1</v>
      </c>
      <c r="O127" t="s">
        <v>551</v>
      </c>
      <c r="V127" s="10"/>
      <c r="W127" s="17">
        <v>1</v>
      </c>
      <c r="X127">
        <v>6</v>
      </c>
      <c r="Y127">
        <v>5</v>
      </c>
      <c r="Z127">
        <v>1</v>
      </c>
      <c r="AA127">
        <v>1</v>
      </c>
      <c r="AB127">
        <f t="shared" si="21"/>
        <v>6</v>
      </c>
      <c r="AC127">
        <v>6</v>
      </c>
      <c r="AE127">
        <v>3</v>
      </c>
      <c r="AG127" t="s">
        <v>94</v>
      </c>
      <c r="AJ127" s="8" t="s">
        <v>96</v>
      </c>
      <c r="AK127">
        <v>77627</v>
      </c>
      <c r="AL127" s="10">
        <v>3425</v>
      </c>
      <c r="AM127">
        <f t="shared" si="25"/>
        <v>81052</v>
      </c>
      <c r="AN127">
        <f t="shared" si="26"/>
        <v>73500.060473349149</v>
      </c>
      <c r="AO127" s="8" t="s">
        <v>105</v>
      </c>
      <c r="AP127">
        <v>173</v>
      </c>
      <c r="AQ127">
        <v>743</v>
      </c>
      <c r="AR127" s="17">
        <v>435</v>
      </c>
      <c r="AS127">
        <v>144</v>
      </c>
      <c r="AT127">
        <v>512</v>
      </c>
      <c r="AU127">
        <v>384</v>
      </c>
      <c r="AV127" s="47" t="s">
        <v>45</v>
      </c>
      <c r="AW127">
        <f t="shared" si="22"/>
        <v>14</v>
      </c>
      <c r="AX127">
        <f t="shared" si="23"/>
        <v>115</v>
      </c>
      <c r="AY127">
        <f t="shared" si="24"/>
        <v>25</v>
      </c>
      <c r="AZ127" s="47" t="s">
        <v>45</v>
      </c>
      <c r="BA127">
        <f t="shared" si="18"/>
        <v>130</v>
      </c>
      <c r="BB127">
        <f t="shared" si="19"/>
        <v>397</v>
      </c>
      <c r="BC127" s="8">
        <f t="shared" si="20"/>
        <v>359</v>
      </c>
      <c r="BD127" t="s">
        <v>533</v>
      </c>
      <c r="BE127" t="s">
        <v>524</v>
      </c>
      <c r="BF127">
        <v>0</v>
      </c>
      <c r="BH127" s="1"/>
    </row>
    <row r="128" spans="1:60" x14ac:dyDescent="0.25">
      <c r="A128" s="10" t="s">
        <v>531</v>
      </c>
      <c r="B128" s="10" t="s">
        <v>117</v>
      </c>
      <c r="C128" s="10"/>
      <c r="D128" t="s">
        <v>525</v>
      </c>
      <c r="E128" t="s">
        <v>457</v>
      </c>
      <c r="F128" t="s">
        <v>406</v>
      </c>
      <c r="G128" t="s">
        <v>409</v>
      </c>
      <c r="H128" s="40" t="s">
        <v>537</v>
      </c>
      <c r="I128" s="10" t="s">
        <v>516</v>
      </c>
      <c r="J128" s="10" t="s">
        <v>550</v>
      </c>
      <c r="K128" s="4">
        <v>0</v>
      </c>
      <c r="L128">
        <v>0</v>
      </c>
      <c r="N128">
        <v>1</v>
      </c>
      <c r="O128" t="s">
        <v>551</v>
      </c>
      <c r="V128" s="10"/>
      <c r="W128" s="17">
        <v>1</v>
      </c>
      <c r="X128">
        <v>6</v>
      </c>
      <c r="Y128">
        <v>5</v>
      </c>
      <c r="Z128">
        <v>1</v>
      </c>
      <c r="AA128">
        <v>1</v>
      </c>
      <c r="AB128">
        <f t="shared" si="21"/>
        <v>6</v>
      </c>
      <c r="AC128">
        <v>6</v>
      </c>
      <c r="AE128">
        <v>3</v>
      </c>
      <c r="AG128" t="s">
        <v>94</v>
      </c>
      <c r="AJ128" s="8" t="s">
        <v>96</v>
      </c>
      <c r="AK128">
        <v>77627</v>
      </c>
      <c r="AL128" s="10">
        <v>3425</v>
      </c>
      <c r="AM128">
        <f t="shared" si="25"/>
        <v>81052</v>
      </c>
      <c r="AN128">
        <f t="shared" si="26"/>
        <v>73500.060473349149</v>
      </c>
      <c r="AO128" s="8" t="s">
        <v>105</v>
      </c>
      <c r="AP128">
        <v>173</v>
      </c>
      <c r="AQ128">
        <v>743</v>
      </c>
      <c r="AR128" s="17">
        <v>435</v>
      </c>
      <c r="AS128">
        <v>144</v>
      </c>
      <c r="AT128">
        <v>512</v>
      </c>
      <c r="AU128">
        <v>384</v>
      </c>
      <c r="AV128" s="47" t="s">
        <v>45</v>
      </c>
      <c r="AW128">
        <f t="shared" si="22"/>
        <v>14</v>
      </c>
      <c r="AX128">
        <f t="shared" si="23"/>
        <v>115</v>
      </c>
      <c r="AY128">
        <f t="shared" si="24"/>
        <v>25</v>
      </c>
      <c r="AZ128" s="47" t="s">
        <v>45</v>
      </c>
      <c r="BA128">
        <f t="shared" si="18"/>
        <v>130</v>
      </c>
      <c r="BB128">
        <f t="shared" si="19"/>
        <v>397</v>
      </c>
      <c r="BC128" s="8">
        <f t="shared" si="20"/>
        <v>359</v>
      </c>
      <c r="BD128" t="s">
        <v>533</v>
      </c>
      <c r="BE128" t="s">
        <v>524</v>
      </c>
      <c r="BF128">
        <v>0</v>
      </c>
      <c r="BH128" s="1"/>
    </row>
    <row r="129" spans="1:60" x14ac:dyDescent="0.25">
      <c r="A129" s="10" t="s">
        <v>532</v>
      </c>
      <c r="B129" s="10" t="s">
        <v>117</v>
      </c>
      <c r="C129" s="10"/>
      <c r="D129" t="s">
        <v>525</v>
      </c>
      <c r="E129" t="s">
        <v>457</v>
      </c>
      <c r="F129" t="s">
        <v>406</v>
      </c>
      <c r="G129" t="s">
        <v>409</v>
      </c>
      <c r="H129" s="40" t="s">
        <v>538</v>
      </c>
      <c r="I129" s="10" t="s">
        <v>516</v>
      </c>
      <c r="J129" s="10" t="s">
        <v>550</v>
      </c>
      <c r="K129" s="4">
        <v>0</v>
      </c>
      <c r="L129">
        <v>0</v>
      </c>
      <c r="N129">
        <v>1</v>
      </c>
      <c r="O129" t="s">
        <v>551</v>
      </c>
      <c r="V129" s="10"/>
      <c r="W129" s="17">
        <v>1</v>
      </c>
      <c r="X129">
        <v>6</v>
      </c>
      <c r="Y129">
        <v>5</v>
      </c>
      <c r="Z129">
        <v>1</v>
      </c>
      <c r="AA129">
        <v>1</v>
      </c>
      <c r="AB129">
        <f t="shared" si="21"/>
        <v>6</v>
      </c>
      <c r="AC129">
        <v>6</v>
      </c>
      <c r="AE129">
        <v>3</v>
      </c>
      <c r="AG129" t="s">
        <v>94</v>
      </c>
      <c r="AJ129" s="8" t="s">
        <v>96</v>
      </c>
      <c r="AK129">
        <v>77627</v>
      </c>
      <c r="AL129" s="10">
        <v>3425</v>
      </c>
      <c r="AM129">
        <f t="shared" si="25"/>
        <v>81052</v>
      </c>
      <c r="AN129">
        <f t="shared" si="26"/>
        <v>73500.060473349149</v>
      </c>
      <c r="AO129" s="8" t="s">
        <v>105</v>
      </c>
      <c r="AP129">
        <v>173</v>
      </c>
      <c r="AQ129">
        <v>743</v>
      </c>
      <c r="AR129" s="17">
        <v>435</v>
      </c>
      <c r="AS129">
        <v>144</v>
      </c>
      <c r="AT129">
        <v>512</v>
      </c>
      <c r="AU129">
        <v>384</v>
      </c>
      <c r="AV129" s="47" t="s">
        <v>45</v>
      </c>
      <c r="AW129">
        <f t="shared" si="22"/>
        <v>14</v>
      </c>
      <c r="AX129">
        <f t="shared" si="23"/>
        <v>115</v>
      </c>
      <c r="AY129">
        <f t="shared" si="24"/>
        <v>25</v>
      </c>
      <c r="AZ129" s="47" t="s">
        <v>45</v>
      </c>
      <c r="BA129">
        <f t="shared" si="18"/>
        <v>130</v>
      </c>
      <c r="BB129">
        <f t="shared" si="19"/>
        <v>397</v>
      </c>
      <c r="BC129" s="8">
        <f t="shared" si="20"/>
        <v>359</v>
      </c>
      <c r="BD129" t="s">
        <v>533</v>
      </c>
      <c r="BE129" t="s">
        <v>524</v>
      </c>
      <c r="BF129">
        <v>0</v>
      </c>
      <c r="BH129" s="1"/>
    </row>
    <row r="130" spans="1:60" s="3" customFormat="1" x14ac:dyDescent="0.25">
      <c r="A130" s="15" t="s">
        <v>534</v>
      </c>
      <c r="B130" s="15" t="s">
        <v>117</v>
      </c>
      <c r="C130" s="15"/>
      <c r="D130" s="3" t="s">
        <v>540</v>
      </c>
      <c r="E130" s="3" t="s">
        <v>457</v>
      </c>
      <c r="F130" s="3" t="s">
        <v>406</v>
      </c>
      <c r="G130" s="3" t="s">
        <v>409</v>
      </c>
      <c r="H130" s="41" t="s">
        <v>539</v>
      </c>
      <c r="I130" s="15" t="s">
        <v>516</v>
      </c>
      <c r="J130" s="31" t="s">
        <v>550</v>
      </c>
      <c r="K130" s="5">
        <v>0</v>
      </c>
      <c r="L130" s="3">
        <v>0</v>
      </c>
      <c r="N130" s="3">
        <v>1</v>
      </c>
      <c r="O130" s="3" t="s">
        <v>551</v>
      </c>
      <c r="V130" s="15"/>
      <c r="W130" s="19">
        <v>1</v>
      </c>
      <c r="X130" s="3">
        <v>6</v>
      </c>
      <c r="Y130" s="3">
        <v>5</v>
      </c>
      <c r="Z130" s="3">
        <v>1</v>
      </c>
      <c r="AA130" s="3">
        <v>1</v>
      </c>
      <c r="AB130" s="3">
        <f t="shared" si="21"/>
        <v>6</v>
      </c>
      <c r="AC130" s="3">
        <v>6</v>
      </c>
      <c r="AE130" s="3">
        <v>1</v>
      </c>
      <c r="AG130" s="3" t="s">
        <v>94</v>
      </c>
      <c r="AJ130" s="23" t="s">
        <v>96</v>
      </c>
      <c r="AK130" s="3">
        <v>77407</v>
      </c>
      <c r="AL130" s="15">
        <v>3645</v>
      </c>
      <c r="AM130" s="3">
        <f t="shared" si="25"/>
        <v>81052</v>
      </c>
      <c r="AN130" s="3">
        <f t="shared" si="26"/>
        <v>73500.060473349149</v>
      </c>
      <c r="AO130" s="23" t="s">
        <v>105</v>
      </c>
      <c r="AP130" s="3">
        <v>173</v>
      </c>
      <c r="AQ130" s="3">
        <v>743</v>
      </c>
      <c r="AR130" s="19">
        <v>435</v>
      </c>
      <c r="AS130" s="3">
        <v>144</v>
      </c>
      <c r="AT130" s="3">
        <v>512</v>
      </c>
      <c r="AU130" s="3">
        <v>384</v>
      </c>
      <c r="AV130" s="48" t="s">
        <v>45</v>
      </c>
      <c r="AW130" s="3">
        <f t="shared" si="22"/>
        <v>14</v>
      </c>
      <c r="AX130" s="3">
        <f t="shared" si="23"/>
        <v>115</v>
      </c>
      <c r="AY130" s="3">
        <f t="shared" si="24"/>
        <v>25</v>
      </c>
      <c r="AZ130" s="48" t="s">
        <v>45</v>
      </c>
      <c r="BA130" s="3">
        <f t="shared" si="18"/>
        <v>130</v>
      </c>
      <c r="BB130" s="3">
        <f t="shared" si="19"/>
        <v>397</v>
      </c>
      <c r="BC130" s="23">
        <f t="shared" si="20"/>
        <v>359</v>
      </c>
      <c r="BD130" s="3" t="s">
        <v>533</v>
      </c>
      <c r="BE130" s="3" t="s">
        <v>524</v>
      </c>
      <c r="BF130" s="3">
        <v>0</v>
      </c>
    </row>
    <row r="131" spans="1:60" x14ac:dyDescent="0.25">
      <c r="A131" s="10" t="s">
        <v>541</v>
      </c>
      <c r="B131" s="10" t="s">
        <v>553</v>
      </c>
      <c r="C131" s="10"/>
      <c r="D131" t="s">
        <v>525</v>
      </c>
      <c r="E131" t="s">
        <v>457</v>
      </c>
      <c r="F131" t="s">
        <v>406</v>
      </c>
      <c r="G131" t="s">
        <v>409</v>
      </c>
      <c r="H131" s="40" t="s">
        <v>561</v>
      </c>
      <c r="I131" s="10" t="s">
        <v>516</v>
      </c>
      <c r="J131" s="10" t="s">
        <v>117</v>
      </c>
      <c r="K131" s="4" t="s">
        <v>117</v>
      </c>
      <c r="L131" t="s">
        <v>117</v>
      </c>
      <c r="N131" t="s">
        <v>117</v>
      </c>
      <c r="V131" s="10"/>
      <c r="W131" s="17">
        <v>1</v>
      </c>
      <c r="X131">
        <v>6</v>
      </c>
      <c r="Y131">
        <v>5</v>
      </c>
      <c r="Z131">
        <v>1</v>
      </c>
      <c r="AA131">
        <v>1</v>
      </c>
      <c r="AB131">
        <f t="shared" si="21"/>
        <v>6</v>
      </c>
      <c r="AC131" t="s">
        <v>117</v>
      </c>
      <c r="AE131">
        <v>3</v>
      </c>
      <c r="AG131" t="s">
        <v>94</v>
      </c>
      <c r="AJ131" s="8" t="s">
        <v>96</v>
      </c>
      <c r="AK131">
        <v>77627</v>
      </c>
      <c r="AL131" s="10">
        <v>3425</v>
      </c>
      <c r="AM131">
        <f t="shared" si="25"/>
        <v>81052</v>
      </c>
      <c r="AN131">
        <f t="shared" si="26"/>
        <v>73500.060473349149</v>
      </c>
      <c r="AO131" s="8" t="s">
        <v>105</v>
      </c>
      <c r="AP131">
        <v>173</v>
      </c>
      <c r="AQ131">
        <v>743</v>
      </c>
      <c r="AR131" s="17">
        <v>435</v>
      </c>
      <c r="AS131">
        <v>144</v>
      </c>
      <c r="AT131">
        <v>512</v>
      </c>
      <c r="AU131">
        <v>384</v>
      </c>
      <c r="AV131" s="47" t="s">
        <v>45</v>
      </c>
      <c r="AW131">
        <f t="shared" si="22"/>
        <v>14</v>
      </c>
      <c r="AX131">
        <f t="shared" si="23"/>
        <v>115</v>
      </c>
      <c r="AY131">
        <f t="shared" si="24"/>
        <v>25</v>
      </c>
      <c r="AZ131" s="47" t="s">
        <v>45</v>
      </c>
      <c r="BA131">
        <f t="shared" si="18"/>
        <v>130</v>
      </c>
      <c r="BB131">
        <f t="shared" si="19"/>
        <v>397</v>
      </c>
      <c r="BC131" s="8">
        <f t="shared" si="20"/>
        <v>359</v>
      </c>
      <c r="BD131" t="s">
        <v>533</v>
      </c>
      <c r="BE131" t="s">
        <v>524</v>
      </c>
      <c r="BF131">
        <v>0</v>
      </c>
    </row>
    <row r="132" spans="1:60" x14ac:dyDescent="0.25">
      <c r="A132" s="10" t="s">
        <v>542</v>
      </c>
      <c r="B132" s="10" t="s">
        <v>554</v>
      </c>
      <c r="C132" s="10"/>
      <c r="D132" t="s">
        <v>525</v>
      </c>
      <c r="E132" t="s">
        <v>457</v>
      </c>
      <c r="F132" t="s">
        <v>406</v>
      </c>
      <c r="G132" t="s">
        <v>409</v>
      </c>
      <c r="H132" s="40" t="s">
        <v>562</v>
      </c>
      <c r="I132" s="10" t="s">
        <v>516</v>
      </c>
      <c r="J132" s="10" t="s">
        <v>117</v>
      </c>
      <c r="K132" s="4" t="s">
        <v>117</v>
      </c>
      <c r="L132" t="s">
        <v>117</v>
      </c>
      <c r="N132" t="s">
        <v>117</v>
      </c>
      <c r="V132" s="10"/>
      <c r="W132" s="17">
        <v>1</v>
      </c>
      <c r="X132">
        <v>6</v>
      </c>
      <c r="Y132">
        <v>5</v>
      </c>
      <c r="Z132">
        <v>1</v>
      </c>
      <c r="AA132">
        <v>1</v>
      </c>
      <c r="AB132">
        <f t="shared" si="21"/>
        <v>6</v>
      </c>
      <c r="AC132" t="s">
        <v>117</v>
      </c>
      <c r="AE132">
        <v>3</v>
      </c>
      <c r="AG132" t="s">
        <v>94</v>
      </c>
      <c r="AJ132" s="8" t="s">
        <v>96</v>
      </c>
      <c r="AK132">
        <v>77627</v>
      </c>
      <c r="AL132" s="10">
        <v>3425</v>
      </c>
      <c r="AM132">
        <f t="shared" si="25"/>
        <v>81052</v>
      </c>
      <c r="AN132">
        <f t="shared" si="26"/>
        <v>73500.060473349149</v>
      </c>
      <c r="AO132" s="8" t="s">
        <v>105</v>
      </c>
      <c r="AP132">
        <v>173</v>
      </c>
      <c r="AQ132">
        <v>743</v>
      </c>
      <c r="AR132" s="17">
        <v>435</v>
      </c>
      <c r="AS132">
        <v>144</v>
      </c>
      <c r="AT132">
        <v>512</v>
      </c>
      <c r="AU132">
        <v>384</v>
      </c>
      <c r="AV132" s="47" t="s">
        <v>45</v>
      </c>
      <c r="AW132">
        <f t="shared" si="22"/>
        <v>14</v>
      </c>
      <c r="AX132">
        <f t="shared" si="23"/>
        <v>115</v>
      </c>
      <c r="AY132">
        <f t="shared" si="24"/>
        <v>25</v>
      </c>
      <c r="AZ132" s="47" t="s">
        <v>45</v>
      </c>
      <c r="BA132">
        <f t="shared" si="18"/>
        <v>130</v>
      </c>
      <c r="BB132">
        <f t="shared" si="19"/>
        <v>397</v>
      </c>
      <c r="BC132" s="8">
        <f t="shared" si="20"/>
        <v>359</v>
      </c>
      <c r="BD132" t="s">
        <v>533</v>
      </c>
      <c r="BE132" t="s">
        <v>524</v>
      </c>
      <c r="BF132">
        <v>0</v>
      </c>
    </row>
    <row r="133" spans="1:60" x14ac:dyDescent="0.25">
      <c r="A133" s="10" t="s">
        <v>543</v>
      </c>
      <c r="B133" s="10" t="s">
        <v>555</v>
      </c>
      <c r="C133" s="10"/>
      <c r="D133" t="s">
        <v>525</v>
      </c>
      <c r="E133" t="s">
        <v>457</v>
      </c>
      <c r="F133" t="s">
        <v>406</v>
      </c>
      <c r="G133" t="s">
        <v>409</v>
      </c>
      <c r="H133" s="40" t="s">
        <v>563</v>
      </c>
      <c r="I133" s="10" t="s">
        <v>516</v>
      </c>
      <c r="J133" s="10" t="s">
        <v>117</v>
      </c>
      <c r="K133" s="4" t="s">
        <v>117</v>
      </c>
      <c r="L133" t="s">
        <v>117</v>
      </c>
      <c r="N133" t="s">
        <v>117</v>
      </c>
      <c r="V133" s="10"/>
      <c r="W133" s="17">
        <v>1</v>
      </c>
      <c r="X133">
        <v>6</v>
      </c>
      <c r="Y133">
        <v>5</v>
      </c>
      <c r="Z133">
        <v>1</v>
      </c>
      <c r="AA133">
        <v>1</v>
      </c>
      <c r="AB133">
        <f t="shared" si="21"/>
        <v>6</v>
      </c>
      <c r="AC133" t="s">
        <v>117</v>
      </c>
      <c r="AE133">
        <v>3</v>
      </c>
      <c r="AG133" t="s">
        <v>94</v>
      </c>
      <c r="AJ133" s="8" t="s">
        <v>96</v>
      </c>
      <c r="AK133">
        <v>77627</v>
      </c>
      <c r="AL133" s="10">
        <v>3425</v>
      </c>
      <c r="AM133">
        <f t="shared" si="25"/>
        <v>81052</v>
      </c>
      <c r="AN133">
        <f t="shared" si="26"/>
        <v>73500.060473349149</v>
      </c>
      <c r="AO133" s="8" t="s">
        <v>105</v>
      </c>
      <c r="AP133">
        <v>173</v>
      </c>
      <c r="AQ133">
        <v>743</v>
      </c>
      <c r="AR133" s="17">
        <v>435</v>
      </c>
      <c r="AS133">
        <v>144</v>
      </c>
      <c r="AT133">
        <v>512</v>
      </c>
      <c r="AU133">
        <v>384</v>
      </c>
      <c r="AV133" s="47" t="s">
        <v>45</v>
      </c>
      <c r="AW133">
        <f t="shared" si="22"/>
        <v>14</v>
      </c>
      <c r="AX133">
        <f t="shared" si="23"/>
        <v>115</v>
      </c>
      <c r="AY133">
        <f t="shared" si="24"/>
        <v>25</v>
      </c>
      <c r="AZ133" s="47" t="s">
        <v>45</v>
      </c>
      <c r="BA133">
        <f t="shared" si="18"/>
        <v>130</v>
      </c>
      <c r="BB133">
        <f t="shared" si="19"/>
        <v>397</v>
      </c>
      <c r="BC133" s="8">
        <f t="shared" si="20"/>
        <v>359</v>
      </c>
      <c r="BD133" t="s">
        <v>533</v>
      </c>
      <c r="BE133" t="s">
        <v>524</v>
      </c>
      <c r="BF133">
        <v>0</v>
      </c>
    </row>
    <row r="134" spans="1:60" x14ac:dyDescent="0.25">
      <c r="A134" s="10" t="s">
        <v>544</v>
      </c>
      <c r="B134" s="10" t="s">
        <v>556</v>
      </c>
      <c r="C134" s="10"/>
      <c r="D134" t="s">
        <v>525</v>
      </c>
      <c r="E134" t="s">
        <v>457</v>
      </c>
      <c r="F134" t="s">
        <v>406</v>
      </c>
      <c r="G134" t="s">
        <v>409</v>
      </c>
      <c r="H134" s="40" t="s">
        <v>564</v>
      </c>
      <c r="I134" s="10" t="s">
        <v>516</v>
      </c>
      <c r="J134" s="10" t="s">
        <v>117</v>
      </c>
      <c r="K134" s="4" t="s">
        <v>117</v>
      </c>
      <c r="L134" t="s">
        <v>117</v>
      </c>
      <c r="N134" t="s">
        <v>117</v>
      </c>
      <c r="V134" s="10"/>
      <c r="W134" s="17">
        <v>1</v>
      </c>
      <c r="X134">
        <v>6</v>
      </c>
      <c r="Y134">
        <v>5</v>
      </c>
      <c r="Z134">
        <v>1</v>
      </c>
      <c r="AA134">
        <v>1</v>
      </c>
      <c r="AB134">
        <f t="shared" si="21"/>
        <v>6</v>
      </c>
      <c r="AC134" t="s">
        <v>117</v>
      </c>
      <c r="AE134">
        <v>3</v>
      </c>
      <c r="AG134" t="s">
        <v>94</v>
      </c>
      <c r="AJ134" s="8" t="s">
        <v>96</v>
      </c>
      <c r="AK134">
        <v>77627</v>
      </c>
      <c r="AL134" s="10">
        <v>3425</v>
      </c>
      <c r="AM134">
        <f t="shared" si="25"/>
        <v>81052</v>
      </c>
      <c r="AN134">
        <f t="shared" si="26"/>
        <v>73500.060473349149</v>
      </c>
      <c r="AO134" s="8" t="s">
        <v>105</v>
      </c>
      <c r="AP134">
        <v>173</v>
      </c>
      <c r="AQ134">
        <v>743</v>
      </c>
      <c r="AR134" s="17">
        <v>435</v>
      </c>
      <c r="AS134">
        <v>144</v>
      </c>
      <c r="AT134">
        <v>512</v>
      </c>
      <c r="AU134">
        <v>384</v>
      </c>
      <c r="AV134" s="47" t="s">
        <v>45</v>
      </c>
      <c r="AW134">
        <f t="shared" si="22"/>
        <v>14</v>
      </c>
      <c r="AX134">
        <f t="shared" si="23"/>
        <v>115</v>
      </c>
      <c r="AY134">
        <f t="shared" si="24"/>
        <v>25</v>
      </c>
      <c r="AZ134" s="47" t="s">
        <v>45</v>
      </c>
      <c r="BA134">
        <f t="shared" si="18"/>
        <v>130</v>
      </c>
      <c r="BB134">
        <f t="shared" si="19"/>
        <v>397</v>
      </c>
      <c r="BC134" s="8">
        <f t="shared" si="20"/>
        <v>359</v>
      </c>
      <c r="BD134" t="s">
        <v>533</v>
      </c>
      <c r="BE134" t="s">
        <v>524</v>
      </c>
      <c r="BF134">
        <v>0</v>
      </c>
    </row>
    <row r="135" spans="1:60" x14ac:dyDescent="0.25">
      <c r="A135" s="10" t="s">
        <v>545</v>
      </c>
      <c r="B135" s="10" t="s">
        <v>557</v>
      </c>
      <c r="C135" s="10"/>
      <c r="D135" t="s">
        <v>525</v>
      </c>
      <c r="E135" t="s">
        <v>457</v>
      </c>
      <c r="F135" t="s">
        <v>406</v>
      </c>
      <c r="G135" t="s">
        <v>409</v>
      </c>
      <c r="H135" s="40" t="s">
        <v>565</v>
      </c>
      <c r="I135" s="10" t="s">
        <v>516</v>
      </c>
      <c r="J135" s="10" t="s">
        <v>117</v>
      </c>
      <c r="K135" s="4" t="s">
        <v>117</v>
      </c>
      <c r="L135" t="s">
        <v>117</v>
      </c>
      <c r="N135" t="s">
        <v>117</v>
      </c>
      <c r="V135" s="10"/>
      <c r="W135" s="17">
        <v>1</v>
      </c>
      <c r="X135">
        <v>6</v>
      </c>
      <c r="Y135">
        <v>5</v>
      </c>
      <c r="Z135">
        <v>1</v>
      </c>
      <c r="AA135">
        <v>1</v>
      </c>
      <c r="AB135">
        <f t="shared" si="21"/>
        <v>6</v>
      </c>
      <c r="AC135" t="s">
        <v>117</v>
      </c>
      <c r="AE135">
        <v>3</v>
      </c>
      <c r="AG135" t="s">
        <v>94</v>
      </c>
      <c r="AJ135" s="8" t="s">
        <v>96</v>
      </c>
      <c r="AK135">
        <v>77627</v>
      </c>
      <c r="AL135" s="10">
        <v>3425</v>
      </c>
      <c r="AM135">
        <f t="shared" si="25"/>
        <v>81052</v>
      </c>
      <c r="AN135">
        <f t="shared" si="26"/>
        <v>73500.060473349149</v>
      </c>
      <c r="AO135" s="8" t="s">
        <v>105</v>
      </c>
      <c r="AP135">
        <v>173</v>
      </c>
      <c r="AQ135">
        <v>743</v>
      </c>
      <c r="AR135" s="17">
        <v>435</v>
      </c>
      <c r="AS135">
        <v>144</v>
      </c>
      <c r="AT135">
        <v>512</v>
      </c>
      <c r="AU135">
        <v>384</v>
      </c>
      <c r="AV135" s="47" t="s">
        <v>45</v>
      </c>
      <c r="AW135">
        <f t="shared" si="22"/>
        <v>14</v>
      </c>
      <c r="AX135">
        <f t="shared" si="23"/>
        <v>115</v>
      </c>
      <c r="AY135">
        <f t="shared" si="24"/>
        <v>25</v>
      </c>
      <c r="AZ135" s="47" t="s">
        <v>45</v>
      </c>
      <c r="BA135">
        <f t="shared" si="18"/>
        <v>130</v>
      </c>
      <c r="BB135">
        <f t="shared" si="19"/>
        <v>397</v>
      </c>
      <c r="BC135" s="8">
        <f t="shared" si="20"/>
        <v>359</v>
      </c>
      <c r="BD135" t="s">
        <v>533</v>
      </c>
      <c r="BE135" t="s">
        <v>524</v>
      </c>
      <c r="BF135">
        <v>0</v>
      </c>
    </row>
    <row r="136" spans="1:60" x14ac:dyDescent="0.25">
      <c r="A136" s="10" t="s">
        <v>546</v>
      </c>
      <c r="B136" s="10" t="s">
        <v>558</v>
      </c>
      <c r="C136" s="10"/>
      <c r="D136" t="s">
        <v>540</v>
      </c>
      <c r="E136" t="s">
        <v>457</v>
      </c>
      <c r="F136" t="s">
        <v>406</v>
      </c>
      <c r="G136" t="s">
        <v>409</v>
      </c>
      <c r="H136" s="40" t="s">
        <v>566</v>
      </c>
      <c r="I136" s="10" t="s">
        <v>516</v>
      </c>
      <c r="J136" s="10" t="s">
        <v>117</v>
      </c>
      <c r="K136" s="4" t="s">
        <v>117</v>
      </c>
      <c r="L136" t="s">
        <v>117</v>
      </c>
      <c r="N136" t="s">
        <v>117</v>
      </c>
      <c r="V136" s="10"/>
      <c r="W136" s="17">
        <v>1</v>
      </c>
      <c r="X136">
        <v>6</v>
      </c>
      <c r="Y136">
        <v>5</v>
      </c>
      <c r="Z136">
        <v>1</v>
      </c>
      <c r="AA136">
        <v>1</v>
      </c>
      <c r="AB136">
        <f t="shared" si="21"/>
        <v>6</v>
      </c>
      <c r="AC136" t="s">
        <v>117</v>
      </c>
      <c r="AE136">
        <v>1</v>
      </c>
      <c r="AG136" t="s">
        <v>94</v>
      </c>
      <c r="AJ136" s="8" t="s">
        <v>96</v>
      </c>
      <c r="AK136">
        <v>77407</v>
      </c>
      <c r="AL136" s="10">
        <v>3645</v>
      </c>
      <c r="AM136">
        <f t="shared" si="25"/>
        <v>81052</v>
      </c>
      <c r="AN136">
        <f t="shared" si="26"/>
        <v>73500.060473349149</v>
      </c>
      <c r="AO136" s="8" t="s">
        <v>105</v>
      </c>
      <c r="AP136">
        <v>173</v>
      </c>
      <c r="AQ136">
        <v>743</v>
      </c>
      <c r="AR136" s="17">
        <v>435</v>
      </c>
      <c r="AS136">
        <v>144</v>
      </c>
      <c r="AT136">
        <v>512</v>
      </c>
      <c r="AU136">
        <v>384</v>
      </c>
      <c r="AV136" s="47" t="s">
        <v>45</v>
      </c>
      <c r="AW136">
        <f t="shared" si="22"/>
        <v>14</v>
      </c>
      <c r="AX136">
        <f t="shared" si="23"/>
        <v>115</v>
      </c>
      <c r="AY136">
        <f t="shared" si="24"/>
        <v>25</v>
      </c>
      <c r="AZ136" s="47" t="s">
        <v>45</v>
      </c>
      <c r="BA136">
        <f t="shared" si="18"/>
        <v>130</v>
      </c>
      <c r="BB136">
        <f t="shared" si="19"/>
        <v>397</v>
      </c>
      <c r="BC136" s="8">
        <f t="shared" si="20"/>
        <v>359</v>
      </c>
      <c r="BD136" t="s">
        <v>533</v>
      </c>
      <c r="BE136" t="s">
        <v>524</v>
      </c>
      <c r="BF136">
        <v>0</v>
      </c>
    </row>
    <row r="137" spans="1:60" x14ac:dyDescent="0.25">
      <c r="A137" s="10" t="s">
        <v>547</v>
      </c>
      <c r="B137" s="10" t="s">
        <v>559</v>
      </c>
      <c r="C137" s="10"/>
      <c r="D137" t="s">
        <v>525</v>
      </c>
      <c r="E137" t="s">
        <v>457</v>
      </c>
      <c r="F137" t="s">
        <v>406</v>
      </c>
      <c r="G137" t="s">
        <v>409</v>
      </c>
      <c r="H137" s="40" t="s">
        <v>572</v>
      </c>
      <c r="I137" s="10" t="s">
        <v>516</v>
      </c>
      <c r="J137" s="10" t="s">
        <v>568</v>
      </c>
      <c r="K137" s="4">
        <v>0</v>
      </c>
      <c r="L137">
        <v>1</v>
      </c>
      <c r="M137" s="10" t="s">
        <v>569</v>
      </c>
      <c r="N137">
        <v>0</v>
      </c>
      <c r="V137" s="10"/>
      <c r="W137" s="17">
        <v>0</v>
      </c>
      <c r="X137">
        <v>6</v>
      </c>
      <c r="Y137">
        <v>5</v>
      </c>
      <c r="Z137">
        <v>1</v>
      </c>
      <c r="AA137">
        <v>1</v>
      </c>
      <c r="AB137">
        <f t="shared" si="21"/>
        <v>6</v>
      </c>
      <c r="AC137" t="s">
        <v>117</v>
      </c>
      <c r="AE137">
        <v>3</v>
      </c>
      <c r="AG137" t="s">
        <v>94</v>
      </c>
      <c r="AJ137" s="8" t="s">
        <v>96</v>
      </c>
      <c r="AL137" s="10"/>
      <c r="AN137">
        <f t="shared" si="26"/>
        <v>73500.060473349149</v>
      </c>
      <c r="AO137" s="8" t="s">
        <v>105</v>
      </c>
      <c r="AP137">
        <v>173</v>
      </c>
      <c r="AQ137">
        <v>743</v>
      </c>
      <c r="AR137" s="17">
        <v>435</v>
      </c>
      <c r="AS137">
        <v>144</v>
      </c>
      <c r="AT137">
        <v>512</v>
      </c>
      <c r="AU137">
        <v>384</v>
      </c>
      <c r="AV137" s="47" t="s">
        <v>45</v>
      </c>
      <c r="AW137">
        <f t="shared" si="22"/>
        <v>14</v>
      </c>
      <c r="AX137">
        <f t="shared" si="23"/>
        <v>115</v>
      </c>
      <c r="AY137">
        <f t="shared" si="24"/>
        <v>25</v>
      </c>
      <c r="AZ137" s="47" t="s">
        <v>45</v>
      </c>
      <c r="BA137">
        <f t="shared" si="18"/>
        <v>130</v>
      </c>
      <c r="BB137">
        <f t="shared" si="19"/>
        <v>397</v>
      </c>
      <c r="BC137" s="8">
        <f t="shared" si="20"/>
        <v>359</v>
      </c>
      <c r="BD137" t="s">
        <v>533</v>
      </c>
      <c r="BE137" t="s">
        <v>524</v>
      </c>
      <c r="BF137">
        <v>1</v>
      </c>
      <c r="BG137" t="s">
        <v>552</v>
      </c>
      <c r="BH137" t="s">
        <v>117</v>
      </c>
    </row>
    <row r="138" spans="1:60" x14ac:dyDescent="0.25">
      <c r="A138" s="10" t="s">
        <v>548</v>
      </c>
      <c r="B138" s="10" t="s">
        <v>560</v>
      </c>
      <c r="C138" s="10"/>
      <c r="D138" t="s">
        <v>540</v>
      </c>
      <c r="E138" t="s">
        <v>457</v>
      </c>
      <c r="F138" t="s">
        <v>406</v>
      </c>
      <c r="G138" t="s">
        <v>409</v>
      </c>
      <c r="H138" s="40" t="s">
        <v>567</v>
      </c>
      <c r="I138" s="10" t="s">
        <v>516</v>
      </c>
      <c r="J138" s="10" t="s">
        <v>117</v>
      </c>
      <c r="K138" s="4" t="s">
        <v>117</v>
      </c>
      <c r="L138" t="s">
        <v>117</v>
      </c>
      <c r="N138" t="s">
        <v>117</v>
      </c>
      <c r="V138" s="10"/>
      <c r="W138" s="17">
        <v>1</v>
      </c>
      <c r="X138">
        <v>6</v>
      </c>
      <c r="Y138">
        <v>5</v>
      </c>
      <c r="Z138">
        <v>1</v>
      </c>
      <c r="AA138">
        <v>1</v>
      </c>
      <c r="AB138">
        <f t="shared" si="21"/>
        <v>6</v>
      </c>
      <c r="AC138" t="s">
        <v>117</v>
      </c>
      <c r="AE138">
        <v>1</v>
      </c>
      <c r="AG138" t="s">
        <v>94</v>
      </c>
      <c r="AJ138" s="8" t="s">
        <v>96</v>
      </c>
      <c r="AK138">
        <v>77407</v>
      </c>
      <c r="AL138" s="10">
        <v>3645</v>
      </c>
      <c r="AM138">
        <f>AK138+AL138</f>
        <v>81052</v>
      </c>
      <c r="AN138">
        <f t="shared" si="26"/>
        <v>73500.060473349149</v>
      </c>
      <c r="AO138" s="8" t="s">
        <v>105</v>
      </c>
      <c r="AP138">
        <v>173</v>
      </c>
      <c r="AQ138">
        <v>743</v>
      </c>
      <c r="AR138" s="17">
        <v>435</v>
      </c>
      <c r="AS138">
        <v>144</v>
      </c>
      <c r="AT138">
        <v>512</v>
      </c>
      <c r="AU138">
        <v>384</v>
      </c>
      <c r="AV138" s="47" t="s">
        <v>45</v>
      </c>
      <c r="AW138">
        <f t="shared" si="22"/>
        <v>14</v>
      </c>
      <c r="AX138">
        <f t="shared" si="23"/>
        <v>115</v>
      </c>
      <c r="AY138">
        <f t="shared" si="24"/>
        <v>25</v>
      </c>
      <c r="AZ138" s="47" t="s">
        <v>45</v>
      </c>
      <c r="BA138">
        <f t="shared" si="18"/>
        <v>130</v>
      </c>
      <c r="BB138">
        <f t="shared" si="19"/>
        <v>397</v>
      </c>
      <c r="BC138" s="8">
        <f t="shared" si="20"/>
        <v>359</v>
      </c>
      <c r="BD138" t="s">
        <v>533</v>
      </c>
      <c r="BE138" t="s">
        <v>524</v>
      </c>
      <c r="BF138">
        <v>0</v>
      </c>
    </row>
    <row r="139" spans="1:60" x14ac:dyDescent="0.25">
      <c r="A139" s="10" t="s">
        <v>549</v>
      </c>
      <c r="B139" s="10" t="s">
        <v>559</v>
      </c>
      <c r="C139" s="10"/>
      <c r="D139" t="s">
        <v>525</v>
      </c>
      <c r="E139" t="s">
        <v>457</v>
      </c>
      <c r="F139" t="s">
        <v>406</v>
      </c>
      <c r="G139" t="s">
        <v>409</v>
      </c>
      <c r="H139" s="40" t="s">
        <v>572</v>
      </c>
      <c r="I139" s="10" t="s">
        <v>516</v>
      </c>
      <c r="J139" s="10" t="s">
        <v>568</v>
      </c>
      <c r="K139" s="4">
        <v>0</v>
      </c>
      <c r="L139">
        <v>1</v>
      </c>
      <c r="M139" s="10" t="s">
        <v>569</v>
      </c>
      <c r="N139">
        <v>0</v>
      </c>
      <c r="V139" s="10"/>
      <c r="W139" s="17">
        <v>0</v>
      </c>
      <c r="X139">
        <v>6</v>
      </c>
      <c r="Y139">
        <v>5</v>
      </c>
      <c r="Z139">
        <v>1</v>
      </c>
      <c r="AA139">
        <v>1</v>
      </c>
      <c r="AB139">
        <f t="shared" si="21"/>
        <v>6</v>
      </c>
      <c r="AC139" t="s">
        <v>117</v>
      </c>
      <c r="AE139">
        <v>3</v>
      </c>
      <c r="AG139" t="s">
        <v>94</v>
      </c>
      <c r="AJ139" s="8" t="s">
        <v>96</v>
      </c>
      <c r="AN139">
        <f t="shared" si="26"/>
        <v>73500.060473349149</v>
      </c>
      <c r="AO139" s="8" t="s">
        <v>105</v>
      </c>
      <c r="AP139">
        <v>173</v>
      </c>
      <c r="AQ139">
        <v>743</v>
      </c>
      <c r="AR139" s="17">
        <v>435</v>
      </c>
      <c r="AS139">
        <v>144</v>
      </c>
      <c r="AT139">
        <v>512</v>
      </c>
      <c r="AU139">
        <v>384</v>
      </c>
      <c r="AV139" s="47" t="s">
        <v>45</v>
      </c>
      <c r="AW139">
        <f t="shared" si="22"/>
        <v>14</v>
      </c>
      <c r="AX139">
        <f t="shared" si="23"/>
        <v>115</v>
      </c>
      <c r="AY139">
        <f t="shared" si="24"/>
        <v>25</v>
      </c>
      <c r="AZ139" s="47" t="s">
        <v>45</v>
      </c>
      <c r="BA139">
        <f t="shared" si="18"/>
        <v>130</v>
      </c>
      <c r="BB139">
        <f t="shared" si="19"/>
        <v>397</v>
      </c>
      <c r="BC139" s="8">
        <f t="shared" si="20"/>
        <v>359</v>
      </c>
      <c r="BD139" t="s">
        <v>533</v>
      </c>
      <c r="BE139" t="s">
        <v>524</v>
      </c>
      <c r="BF139">
        <v>1</v>
      </c>
      <c r="BG139" t="s">
        <v>552</v>
      </c>
      <c r="BH139" t="s">
        <v>117</v>
      </c>
    </row>
    <row r="140" spans="1:60" s="3" customFormat="1" x14ac:dyDescent="0.25">
      <c r="A140" s="15" t="s">
        <v>570</v>
      </c>
      <c r="B140" s="15" t="s">
        <v>571</v>
      </c>
      <c r="C140" s="15"/>
      <c r="D140" s="3" t="s">
        <v>575</v>
      </c>
      <c r="E140" s="3" t="s">
        <v>457</v>
      </c>
      <c r="F140" s="3" t="s">
        <v>406</v>
      </c>
      <c r="G140" s="3" t="s">
        <v>409</v>
      </c>
      <c r="H140" s="41" t="s">
        <v>573</v>
      </c>
      <c r="I140" s="15" t="s">
        <v>574</v>
      </c>
      <c r="J140" s="15" t="s">
        <v>568</v>
      </c>
      <c r="K140" s="5">
        <v>0</v>
      </c>
      <c r="L140" s="3">
        <v>1</v>
      </c>
      <c r="M140" s="3" t="s">
        <v>569</v>
      </c>
      <c r="N140" s="3">
        <v>0</v>
      </c>
      <c r="V140" s="15"/>
      <c r="W140" s="19">
        <v>0</v>
      </c>
      <c r="X140" s="3">
        <v>6</v>
      </c>
      <c r="Y140" s="3">
        <v>3</v>
      </c>
      <c r="Z140" s="3">
        <v>2</v>
      </c>
      <c r="AA140" s="3">
        <v>2</v>
      </c>
      <c r="AB140" s="3">
        <f t="shared" si="21"/>
        <v>5</v>
      </c>
      <c r="AC140" s="3" t="s">
        <v>117</v>
      </c>
      <c r="AE140" s="3">
        <v>1</v>
      </c>
      <c r="AG140" s="3" t="s">
        <v>94</v>
      </c>
      <c r="AJ140" s="23" t="s">
        <v>96</v>
      </c>
      <c r="AK140" s="3" t="s">
        <v>117</v>
      </c>
      <c r="AL140" s="15" t="s">
        <v>117</v>
      </c>
      <c r="AM140" s="3" t="e">
        <f t="shared" ref="AM140:AM148" si="27">AK140+AL140</f>
        <v>#VALUE!</v>
      </c>
      <c r="AN140" s="3">
        <f t="shared" si="26"/>
        <v>61574.894649960152</v>
      </c>
      <c r="AO140" s="23" t="s">
        <v>105</v>
      </c>
      <c r="AP140" s="3">
        <v>173</v>
      </c>
      <c r="AQ140" s="3">
        <v>743</v>
      </c>
      <c r="AR140" s="19">
        <v>435</v>
      </c>
      <c r="AS140" s="3">
        <v>144</v>
      </c>
      <c r="AT140" s="3">
        <v>512</v>
      </c>
      <c r="AU140" s="3">
        <v>384</v>
      </c>
      <c r="AV140" s="48" t="s">
        <v>45</v>
      </c>
      <c r="AW140" s="3">
        <f t="shared" si="22"/>
        <v>14</v>
      </c>
      <c r="AX140" s="3">
        <f t="shared" si="23"/>
        <v>115</v>
      </c>
      <c r="AY140" s="3">
        <f t="shared" si="24"/>
        <v>25</v>
      </c>
      <c r="AZ140" s="48" t="s">
        <v>45</v>
      </c>
      <c r="BA140" s="3">
        <f t="shared" si="18"/>
        <v>130</v>
      </c>
      <c r="BB140" s="3">
        <f t="shared" si="19"/>
        <v>397</v>
      </c>
      <c r="BC140" s="23">
        <f t="shared" si="20"/>
        <v>359</v>
      </c>
      <c r="BD140" s="3" t="s">
        <v>533</v>
      </c>
      <c r="BE140" s="3" t="s">
        <v>524</v>
      </c>
      <c r="BF140" s="3" t="s">
        <v>117</v>
      </c>
    </row>
    <row r="141" spans="1:60" x14ac:dyDescent="0.25">
      <c r="A141" s="10" t="s">
        <v>578</v>
      </c>
      <c r="B141" s="10" t="s">
        <v>576</v>
      </c>
      <c r="C141" s="10"/>
      <c r="D141" t="s">
        <v>525</v>
      </c>
      <c r="E141" t="s">
        <v>477</v>
      </c>
      <c r="F141" t="s">
        <v>406</v>
      </c>
      <c r="G141" t="s">
        <v>409</v>
      </c>
      <c r="H141" s="40" t="s">
        <v>117</v>
      </c>
      <c r="I141" s="10" t="s">
        <v>117</v>
      </c>
      <c r="J141" s="10" t="s">
        <v>117</v>
      </c>
      <c r="K141" s="4">
        <v>1</v>
      </c>
      <c r="V141" s="10"/>
      <c r="W141" s="17">
        <v>0</v>
      </c>
      <c r="X141" t="s">
        <v>117</v>
      </c>
      <c r="Y141" t="s">
        <v>117</v>
      </c>
      <c r="Z141" t="s">
        <v>117</v>
      </c>
      <c r="AA141" t="s">
        <v>117</v>
      </c>
      <c r="AB141" t="s">
        <v>117</v>
      </c>
      <c r="AC141" t="s">
        <v>117</v>
      </c>
      <c r="AE141">
        <v>3</v>
      </c>
      <c r="AG141" t="s">
        <v>117</v>
      </c>
      <c r="AJ141" s="8" t="s">
        <v>117</v>
      </c>
      <c r="AK141" t="s">
        <v>117</v>
      </c>
      <c r="AL141" s="10" t="s">
        <v>117</v>
      </c>
      <c r="AM141" t="e">
        <f t="shared" si="27"/>
        <v>#VALUE!</v>
      </c>
      <c r="AN141" t="e">
        <f t="shared" si="26"/>
        <v>#VALUE!</v>
      </c>
      <c r="AO141" s="8" t="s">
        <v>105</v>
      </c>
      <c r="AP141" t="s">
        <v>117</v>
      </c>
      <c r="AQ141" t="s">
        <v>117</v>
      </c>
      <c r="AR141" s="17" t="s">
        <v>117</v>
      </c>
      <c r="AS141" t="s">
        <v>117</v>
      </c>
      <c r="AT141" t="s">
        <v>117</v>
      </c>
      <c r="AU141" t="s">
        <v>117</v>
      </c>
      <c r="AV141" s="47" t="s">
        <v>8</v>
      </c>
      <c r="AW141" t="s">
        <v>117</v>
      </c>
      <c r="AX141" t="s">
        <v>117</v>
      </c>
      <c r="AY141" t="s">
        <v>117</v>
      </c>
      <c r="AZ141" s="47" t="s">
        <v>8</v>
      </c>
      <c r="BA141" t="e">
        <f t="shared" si="18"/>
        <v>#VALUE!</v>
      </c>
      <c r="BB141" t="e">
        <f t="shared" si="19"/>
        <v>#VALUE!</v>
      </c>
      <c r="BC141" s="8" t="e">
        <f t="shared" si="20"/>
        <v>#VALUE!</v>
      </c>
      <c r="BD141" t="s">
        <v>117</v>
      </c>
      <c r="BE141" t="s">
        <v>117</v>
      </c>
      <c r="BF141" t="s">
        <v>117</v>
      </c>
    </row>
    <row r="142" spans="1:60" x14ac:dyDescent="0.25">
      <c r="A142" s="10" t="s">
        <v>579</v>
      </c>
      <c r="B142" s="10" t="s">
        <v>577</v>
      </c>
      <c r="C142" s="10"/>
      <c r="D142" t="s">
        <v>525</v>
      </c>
      <c r="E142" t="s">
        <v>477</v>
      </c>
      <c r="F142" t="s">
        <v>406</v>
      </c>
      <c r="G142" t="s">
        <v>409</v>
      </c>
      <c r="H142" s="40" t="s">
        <v>117</v>
      </c>
      <c r="I142" s="10" t="s">
        <v>117</v>
      </c>
      <c r="J142" s="10" t="s">
        <v>117</v>
      </c>
      <c r="K142" s="4">
        <v>1</v>
      </c>
      <c r="V142" s="10"/>
      <c r="W142" s="17">
        <v>0</v>
      </c>
      <c r="X142" t="s">
        <v>117</v>
      </c>
      <c r="Y142" t="s">
        <v>117</v>
      </c>
      <c r="Z142" t="s">
        <v>117</v>
      </c>
      <c r="AA142" t="s">
        <v>117</v>
      </c>
      <c r="AB142" t="s">
        <v>117</v>
      </c>
      <c r="AC142" t="s">
        <v>117</v>
      </c>
      <c r="AE142">
        <v>3</v>
      </c>
      <c r="AG142" t="s">
        <v>117</v>
      </c>
      <c r="AJ142" s="8" t="s">
        <v>117</v>
      </c>
      <c r="AK142" t="s">
        <v>117</v>
      </c>
      <c r="AL142" s="10" t="s">
        <v>117</v>
      </c>
      <c r="AM142" t="e">
        <f t="shared" si="27"/>
        <v>#VALUE!</v>
      </c>
      <c r="AN142" t="e">
        <f t="shared" si="26"/>
        <v>#VALUE!</v>
      </c>
      <c r="AO142" s="8" t="s">
        <v>105</v>
      </c>
      <c r="AP142" t="s">
        <v>117</v>
      </c>
      <c r="AQ142" t="s">
        <v>117</v>
      </c>
      <c r="AR142" s="17" t="s">
        <v>117</v>
      </c>
      <c r="AS142" t="s">
        <v>117</v>
      </c>
      <c r="AT142" t="s">
        <v>117</v>
      </c>
      <c r="AU142" t="s">
        <v>117</v>
      </c>
      <c r="AV142" s="47" t="s">
        <v>8</v>
      </c>
      <c r="AW142" t="s">
        <v>117</v>
      </c>
      <c r="AX142" t="s">
        <v>117</v>
      </c>
      <c r="AY142" t="s">
        <v>117</v>
      </c>
      <c r="AZ142" s="47" t="s">
        <v>8</v>
      </c>
      <c r="BA142" t="e">
        <f t="shared" si="18"/>
        <v>#VALUE!</v>
      </c>
      <c r="BB142" t="e">
        <f t="shared" si="19"/>
        <v>#VALUE!</v>
      </c>
      <c r="BC142" s="8" t="e">
        <f t="shared" si="20"/>
        <v>#VALUE!</v>
      </c>
      <c r="BD142" t="s">
        <v>117</v>
      </c>
      <c r="BE142" t="s">
        <v>117</v>
      </c>
      <c r="BF142" t="s">
        <v>117</v>
      </c>
    </row>
    <row r="143" spans="1:60" x14ac:dyDescent="0.25">
      <c r="A143" s="10" t="s">
        <v>580</v>
      </c>
      <c r="B143" s="10" t="s">
        <v>589</v>
      </c>
      <c r="C143" s="10"/>
      <c r="D143" t="s">
        <v>525</v>
      </c>
      <c r="E143" t="s">
        <v>477</v>
      </c>
      <c r="F143" t="s">
        <v>406</v>
      </c>
      <c r="G143" t="s">
        <v>409</v>
      </c>
      <c r="H143" s="40" t="s">
        <v>117</v>
      </c>
      <c r="I143" s="10" t="s">
        <v>117</v>
      </c>
      <c r="J143" s="10" t="s">
        <v>117</v>
      </c>
      <c r="K143" s="4">
        <v>1</v>
      </c>
      <c r="V143" s="10"/>
      <c r="W143" s="17">
        <v>0</v>
      </c>
      <c r="X143" t="s">
        <v>117</v>
      </c>
      <c r="Y143" t="s">
        <v>117</v>
      </c>
      <c r="Z143" t="s">
        <v>117</v>
      </c>
      <c r="AA143" t="s">
        <v>117</v>
      </c>
      <c r="AB143" t="s">
        <v>117</v>
      </c>
      <c r="AC143" t="s">
        <v>117</v>
      </c>
      <c r="AE143">
        <v>3</v>
      </c>
      <c r="AG143" t="s">
        <v>117</v>
      </c>
      <c r="AJ143" s="8" t="s">
        <v>117</v>
      </c>
      <c r="AK143" t="s">
        <v>117</v>
      </c>
      <c r="AL143" s="10" t="s">
        <v>117</v>
      </c>
      <c r="AM143" t="e">
        <f t="shared" si="27"/>
        <v>#VALUE!</v>
      </c>
      <c r="AN143" t="e">
        <f t="shared" si="26"/>
        <v>#VALUE!</v>
      </c>
      <c r="AO143" s="8" t="s">
        <v>105</v>
      </c>
      <c r="AP143" t="s">
        <v>117</v>
      </c>
      <c r="AQ143" t="s">
        <v>117</v>
      </c>
      <c r="AR143" s="17" t="s">
        <v>117</v>
      </c>
      <c r="AS143" t="s">
        <v>117</v>
      </c>
      <c r="AT143" t="s">
        <v>117</v>
      </c>
      <c r="AU143" t="s">
        <v>117</v>
      </c>
      <c r="AV143" s="47" t="s">
        <v>8</v>
      </c>
      <c r="AW143" t="s">
        <v>117</v>
      </c>
      <c r="AX143" t="s">
        <v>117</v>
      </c>
      <c r="AY143" t="s">
        <v>117</v>
      </c>
      <c r="AZ143" s="47" t="s">
        <v>8</v>
      </c>
      <c r="BA143" t="e">
        <f t="shared" ref="BA143:BA163" si="28">AS143-AW143</f>
        <v>#VALUE!</v>
      </c>
      <c r="BB143" t="e">
        <f t="shared" ref="BB143:BB163" si="29">AT143-AX143</f>
        <v>#VALUE!</v>
      </c>
      <c r="BC143" s="8" t="e">
        <f t="shared" ref="BC143:BC163" si="30">AU143-AY143</f>
        <v>#VALUE!</v>
      </c>
      <c r="BD143" t="s">
        <v>117</v>
      </c>
      <c r="BE143" t="s">
        <v>117</v>
      </c>
      <c r="BF143" t="s">
        <v>117</v>
      </c>
    </row>
    <row r="144" spans="1:60" x14ac:dyDescent="0.25">
      <c r="A144" s="10" t="s">
        <v>581</v>
      </c>
      <c r="B144" s="10" t="s">
        <v>590</v>
      </c>
      <c r="C144" s="10"/>
      <c r="D144" t="s">
        <v>525</v>
      </c>
      <c r="E144" t="s">
        <v>477</v>
      </c>
      <c r="F144" t="s">
        <v>406</v>
      </c>
      <c r="G144" t="s">
        <v>409</v>
      </c>
      <c r="H144" s="40" t="s">
        <v>117</v>
      </c>
      <c r="I144" s="10" t="s">
        <v>117</v>
      </c>
      <c r="J144" s="10" t="s">
        <v>117</v>
      </c>
      <c r="K144" s="4">
        <v>1</v>
      </c>
      <c r="V144" s="10"/>
      <c r="W144" s="17">
        <v>0</v>
      </c>
      <c r="X144" t="s">
        <v>117</v>
      </c>
      <c r="Y144" t="s">
        <v>117</v>
      </c>
      <c r="Z144" t="s">
        <v>117</v>
      </c>
      <c r="AA144" t="s">
        <v>117</v>
      </c>
      <c r="AB144" t="s">
        <v>117</v>
      </c>
      <c r="AC144" t="s">
        <v>117</v>
      </c>
      <c r="AE144">
        <v>3</v>
      </c>
      <c r="AG144" t="s">
        <v>117</v>
      </c>
      <c r="AJ144" s="8" t="s">
        <v>117</v>
      </c>
      <c r="AK144" t="s">
        <v>117</v>
      </c>
      <c r="AL144" s="10" t="s">
        <v>117</v>
      </c>
      <c r="AM144" t="e">
        <f t="shared" si="27"/>
        <v>#VALUE!</v>
      </c>
      <c r="AN144" t="e">
        <f t="shared" si="26"/>
        <v>#VALUE!</v>
      </c>
      <c r="AO144" s="8" t="s">
        <v>105</v>
      </c>
      <c r="AP144" t="s">
        <v>117</v>
      </c>
      <c r="AQ144" t="s">
        <v>117</v>
      </c>
      <c r="AR144" s="17" t="s">
        <v>117</v>
      </c>
      <c r="AS144" t="s">
        <v>117</v>
      </c>
      <c r="AT144" t="s">
        <v>117</v>
      </c>
      <c r="AU144" t="s">
        <v>117</v>
      </c>
      <c r="AV144" s="47" t="s">
        <v>8</v>
      </c>
      <c r="AW144" t="s">
        <v>117</v>
      </c>
      <c r="AX144" t="s">
        <v>117</v>
      </c>
      <c r="AY144" t="s">
        <v>117</v>
      </c>
      <c r="AZ144" s="47" t="s">
        <v>8</v>
      </c>
      <c r="BA144" t="e">
        <f t="shared" si="28"/>
        <v>#VALUE!</v>
      </c>
      <c r="BB144" t="e">
        <f t="shared" si="29"/>
        <v>#VALUE!</v>
      </c>
      <c r="BC144" s="8" t="e">
        <f t="shared" si="30"/>
        <v>#VALUE!</v>
      </c>
      <c r="BD144" t="s">
        <v>117</v>
      </c>
      <c r="BE144" t="s">
        <v>117</v>
      </c>
      <c r="BF144" t="s">
        <v>117</v>
      </c>
    </row>
    <row r="145" spans="1:58" x14ac:dyDescent="0.25">
      <c r="A145" s="10" t="s">
        <v>582</v>
      </c>
      <c r="B145" s="10" t="s">
        <v>591</v>
      </c>
      <c r="C145" s="10"/>
      <c r="D145" t="s">
        <v>540</v>
      </c>
      <c r="E145" t="s">
        <v>477</v>
      </c>
      <c r="F145" t="s">
        <v>406</v>
      </c>
      <c r="G145" t="s">
        <v>409</v>
      </c>
      <c r="H145" s="40" t="s">
        <v>117</v>
      </c>
      <c r="I145" s="10" t="s">
        <v>117</v>
      </c>
      <c r="J145" s="10" t="s">
        <v>117</v>
      </c>
      <c r="K145" s="4">
        <v>1</v>
      </c>
      <c r="V145" s="10"/>
      <c r="W145" s="17">
        <v>0</v>
      </c>
      <c r="X145" t="s">
        <v>117</v>
      </c>
      <c r="Y145" t="s">
        <v>117</v>
      </c>
      <c r="Z145" t="s">
        <v>117</v>
      </c>
      <c r="AA145" t="s">
        <v>117</v>
      </c>
      <c r="AB145" t="s">
        <v>117</v>
      </c>
      <c r="AC145" t="s">
        <v>117</v>
      </c>
      <c r="AE145">
        <v>3</v>
      </c>
      <c r="AG145" t="s">
        <v>117</v>
      </c>
      <c r="AJ145" s="8" t="s">
        <v>117</v>
      </c>
      <c r="AK145" t="s">
        <v>117</v>
      </c>
      <c r="AL145" s="10" t="s">
        <v>117</v>
      </c>
      <c r="AM145" t="e">
        <f t="shared" si="27"/>
        <v>#VALUE!</v>
      </c>
      <c r="AN145" t="e">
        <f t="shared" si="26"/>
        <v>#VALUE!</v>
      </c>
      <c r="AO145" s="8" t="s">
        <v>105</v>
      </c>
      <c r="AP145" t="s">
        <v>117</v>
      </c>
      <c r="AQ145" t="s">
        <v>117</v>
      </c>
      <c r="AR145" s="17" t="s">
        <v>117</v>
      </c>
      <c r="AS145" t="s">
        <v>117</v>
      </c>
      <c r="AT145" t="s">
        <v>117</v>
      </c>
      <c r="AU145" t="s">
        <v>117</v>
      </c>
      <c r="AV145" s="47" t="s">
        <v>8</v>
      </c>
      <c r="AW145" t="s">
        <v>117</v>
      </c>
      <c r="AX145" t="s">
        <v>117</v>
      </c>
      <c r="AY145" t="s">
        <v>117</v>
      </c>
      <c r="AZ145" s="47" t="s">
        <v>8</v>
      </c>
      <c r="BA145" t="e">
        <f t="shared" si="28"/>
        <v>#VALUE!</v>
      </c>
      <c r="BB145" t="e">
        <f t="shared" si="29"/>
        <v>#VALUE!</v>
      </c>
      <c r="BC145" s="8" t="e">
        <f t="shared" si="30"/>
        <v>#VALUE!</v>
      </c>
      <c r="BD145" t="s">
        <v>117</v>
      </c>
      <c r="BE145" t="s">
        <v>117</v>
      </c>
      <c r="BF145" t="s">
        <v>117</v>
      </c>
    </row>
    <row r="146" spans="1:58" x14ac:dyDescent="0.25">
      <c r="A146" s="10" t="s">
        <v>583</v>
      </c>
      <c r="B146" s="10" t="s">
        <v>592</v>
      </c>
      <c r="C146" s="10"/>
      <c r="D146" t="s">
        <v>540</v>
      </c>
      <c r="E146" t="s">
        <v>477</v>
      </c>
      <c r="F146" t="s">
        <v>406</v>
      </c>
      <c r="G146" t="s">
        <v>409</v>
      </c>
      <c r="H146" s="40" t="s">
        <v>117</v>
      </c>
      <c r="I146" s="10" t="s">
        <v>117</v>
      </c>
      <c r="J146" s="10" t="s">
        <v>117</v>
      </c>
      <c r="K146" s="4">
        <v>1</v>
      </c>
      <c r="V146" s="10"/>
      <c r="W146" s="17">
        <v>0</v>
      </c>
      <c r="X146" t="s">
        <v>117</v>
      </c>
      <c r="Y146" t="s">
        <v>117</v>
      </c>
      <c r="Z146" t="s">
        <v>117</v>
      </c>
      <c r="AA146" t="s">
        <v>117</v>
      </c>
      <c r="AB146" t="s">
        <v>117</v>
      </c>
      <c r="AC146" t="s">
        <v>117</v>
      </c>
      <c r="AE146">
        <v>3</v>
      </c>
      <c r="AG146" t="s">
        <v>117</v>
      </c>
      <c r="AJ146" s="8" t="s">
        <v>117</v>
      </c>
      <c r="AK146" t="s">
        <v>117</v>
      </c>
      <c r="AL146" s="10" t="s">
        <v>117</v>
      </c>
      <c r="AM146" t="e">
        <f t="shared" si="27"/>
        <v>#VALUE!</v>
      </c>
      <c r="AN146" t="e">
        <f t="shared" si="26"/>
        <v>#VALUE!</v>
      </c>
      <c r="AO146" s="8" t="s">
        <v>105</v>
      </c>
      <c r="AP146" t="s">
        <v>117</v>
      </c>
      <c r="AQ146" t="s">
        <v>117</v>
      </c>
      <c r="AR146" s="17" t="s">
        <v>117</v>
      </c>
      <c r="AS146" t="s">
        <v>117</v>
      </c>
      <c r="AT146" t="s">
        <v>117</v>
      </c>
      <c r="AU146" t="s">
        <v>117</v>
      </c>
      <c r="AV146" s="47" t="s">
        <v>8</v>
      </c>
      <c r="AW146" t="s">
        <v>117</v>
      </c>
      <c r="AX146" t="s">
        <v>117</v>
      </c>
      <c r="AY146" t="s">
        <v>117</v>
      </c>
      <c r="AZ146" s="47" t="s">
        <v>8</v>
      </c>
      <c r="BA146" t="e">
        <f t="shared" si="28"/>
        <v>#VALUE!</v>
      </c>
      <c r="BB146" t="e">
        <f t="shared" si="29"/>
        <v>#VALUE!</v>
      </c>
      <c r="BC146" s="8" t="e">
        <f t="shared" si="30"/>
        <v>#VALUE!</v>
      </c>
      <c r="BD146" t="s">
        <v>117</v>
      </c>
      <c r="BE146" t="s">
        <v>117</v>
      </c>
      <c r="BF146" t="s">
        <v>117</v>
      </c>
    </row>
    <row r="147" spans="1:58" x14ac:dyDescent="0.25">
      <c r="A147" s="10" t="s">
        <v>584</v>
      </c>
      <c r="B147" s="10" t="s">
        <v>593</v>
      </c>
      <c r="C147" s="10"/>
      <c r="D147" t="s">
        <v>540</v>
      </c>
      <c r="E147" t="s">
        <v>477</v>
      </c>
      <c r="F147" t="s">
        <v>406</v>
      </c>
      <c r="G147" t="s">
        <v>409</v>
      </c>
      <c r="H147" s="40" t="s">
        <v>117</v>
      </c>
      <c r="I147" s="10" t="s">
        <v>117</v>
      </c>
      <c r="J147" s="10" t="s">
        <v>117</v>
      </c>
      <c r="K147" s="4">
        <v>1</v>
      </c>
      <c r="V147" s="10"/>
      <c r="W147" s="17">
        <v>0</v>
      </c>
      <c r="X147" t="s">
        <v>117</v>
      </c>
      <c r="Y147" t="s">
        <v>117</v>
      </c>
      <c r="Z147" t="s">
        <v>117</v>
      </c>
      <c r="AA147" t="s">
        <v>117</v>
      </c>
      <c r="AB147" t="s">
        <v>117</v>
      </c>
      <c r="AC147" t="s">
        <v>117</v>
      </c>
      <c r="AE147">
        <v>3</v>
      </c>
      <c r="AG147" t="s">
        <v>117</v>
      </c>
      <c r="AJ147" s="8" t="s">
        <v>117</v>
      </c>
      <c r="AK147" t="s">
        <v>117</v>
      </c>
      <c r="AL147" s="10" t="s">
        <v>117</v>
      </c>
      <c r="AM147" t="e">
        <f t="shared" si="27"/>
        <v>#VALUE!</v>
      </c>
      <c r="AN147" t="e">
        <f t="shared" si="26"/>
        <v>#VALUE!</v>
      </c>
      <c r="AO147" s="8" t="s">
        <v>105</v>
      </c>
      <c r="AP147" t="s">
        <v>117</v>
      </c>
      <c r="AQ147" t="s">
        <v>117</v>
      </c>
      <c r="AR147" s="17" t="s">
        <v>117</v>
      </c>
      <c r="AS147" t="s">
        <v>117</v>
      </c>
      <c r="AT147" t="s">
        <v>117</v>
      </c>
      <c r="AU147" t="s">
        <v>117</v>
      </c>
      <c r="AV147" s="47" t="s">
        <v>8</v>
      </c>
      <c r="AW147" t="s">
        <v>117</v>
      </c>
      <c r="AX147" t="s">
        <v>117</v>
      </c>
      <c r="AY147" t="s">
        <v>117</v>
      </c>
      <c r="AZ147" s="47" t="s">
        <v>8</v>
      </c>
      <c r="BA147" t="e">
        <f t="shared" si="28"/>
        <v>#VALUE!</v>
      </c>
      <c r="BB147" t="e">
        <f t="shared" si="29"/>
        <v>#VALUE!</v>
      </c>
      <c r="BC147" s="8" t="e">
        <f t="shared" si="30"/>
        <v>#VALUE!</v>
      </c>
      <c r="BD147" t="s">
        <v>117</v>
      </c>
      <c r="BE147" t="s">
        <v>117</v>
      </c>
      <c r="BF147" t="s">
        <v>117</v>
      </c>
    </row>
    <row r="148" spans="1:58" x14ac:dyDescent="0.25">
      <c r="A148" s="10" t="s">
        <v>585</v>
      </c>
      <c r="B148" s="10" t="s">
        <v>594</v>
      </c>
      <c r="C148" s="10"/>
      <c r="D148" t="s">
        <v>540</v>
      </c>
      <c r="E148" t="s">
        <v>477</v>
      </c>
      <c r="F148" t="s">
        <v>406</v>
      </c>
      <c r="G148" t="s">
        <v>409</v>
      </c>
      <c r="H148" s="40" t="s">
        <v>117</v>
      </c>
      <c r="I148" s="10" t="s">
        <v>117</v>
      </c>
      <c r="J148" s="10" t="s">
        <v>117</v>
      </c>
      <c r="K148" s="4">
        <v>1</v>
      </c>
      <c r="V148" s="10"/>
      <c r="W148" s="17">
        <v>0</v>
      </c>
      <c r="X148" t="s">
        <v>117</v>
      </c>
      <c r="Y148" t="s">
        <v>117</v>
      </c>
      <c r="Z148" t="s">
        <v>117</v>
      </c>
      <c r="AA148" t="s">
        <v>117</v>
      </c>
      <c r="AB148" t="s">
        <v>117</v>
      </c>
      <c r="AC148" t="s">
        <v>117</v>
      </c>
      <c r="AE148">
        <v>3</v>
      </c>
      <c r="AG148" t="s">
        <v>117</v>
      </c>
      <c r="AJ148" s="8" t="s">
        <v>117</v>
      </c>
      <c r="AK148" t="s">
        <v>117</v>
      </c>
      <c r="AL148" s="10" t="s">
        <v>117</v>
      </c>
      <c r="AM148" t="e">
        <f t="shared" si="27"/>
        <v>#VALUE!</v>
      </c>
      <c r="AN148" t="e">
        <f t="shared" si="26"/>
        <v>#VALUE!</v>
      </c>
      <c r="AO148" s="8" t="s">
        <v>105</v>
      </c>
      <c r="AP148" t="s">
        <v>117</v>
      </c>
      <c r="AQ148" t="s">
        <v>117</v>
      </c>
      <c r="AR148" s="17" t="s">
        <v>117</v>
      </c>
      <c r="AS148" t="s">
        <v>117</v>
      </c>
      <c r="AT148" t="s">
        <v>117</v>
      </c>
      <c r="AU148" t="s">
        <v>117</v>
      </c>
      <c r="AV148" s="47" t="s">
        <v>8</v>
      </c>
      <c r="AW148" t="s">
        <v>117</v>
      </c>
      <c r="AX148" t="s">
        <v>117</v>
      </c>
      <c r="AY148" t="s">
        <v>117</v>
      </c>
      <c r="AZ148" s="47" t="s">
        <v>8</v>
      </c>
      <c r="BA148" t="e">
        <f t="shared" si="28"/>
        <v>#VALUE!</v>
      </c>
      <c r="BB148" t="e">
        <f t="shared" si="29"/>
        <v>#VALUE!</v>
      </c>
      <c r="BC148" s="8" t="e">
        <f t="shared" si="30"/>
        <v>#VALUE!</v>
      </c>
      <c r="BD148" t="s">
        <v>117</v>
      </c>
      <c r="BE148" t="s">
        <v>117</v>
      </c>
      <c r="BF148" t="s">
        <v>117</v>
      </c>
    </row>
    <row r="149" spans="1:58" s="33" customFormat="1" x14ac:dyDescent="0.25">
      <c r="A149" s="32" t="s">
        <v>586</v>
      </c>
      <c r="B149" s="32" t="s">
        <v>627</v>
      </c>
      <c r="C149" s="32"/>
      <c r="D149" s="33" t="s">
        <v>525</v>
      </c>
      <c r="E149" s="33" t="s">
        <v>457</v>
      </c>
      <c r="F149" s="33" t="s">
        <v>406</v>
      </c>
      <c r="G149" s="33" t="s">
        <v>409</v>
      </c>
      <c r="H149" s="43" t="s">
        <v>625</v>
      </c>
      <c r="I149" s="32" t="s">
        <v>516</v>
      </c>
      <c r="J149" s="32" t="s">
        <v>117</v>
      </c>
      <c r="K149" s="34" t="s">
        <v>117</v>
      </c>
      <c r="V149" s="32"/>
      <c r="W149" s="35" t="s">
        <v>117</v>
      </c>
      <c r="X149" s="33">
        <v>6</v>
      </c>
      <c r="Y149" s="33">
        <v>5</v>
      </c>
      <c r="Z149" s="33">
        <v>1</v>
      </c>
      <c r="AA149" s="33">
        <v>1</v>
      </c>
      <c r="AB149" s="33">
        <f t="shared" ref="AB149:AB160" si="31">Y149+Z149</f>
        <v>6</v>
      </c>
      <c r="AC149" s="33" t="s">
        <v>117</v>
      </c>
      <c r="AE149" s="33">
        <v>3</v>
      </c>
      <c r="AG149" s="33" t="s">
        <v>94</v>
      </c>
      <c r="AJ149" s="36" t="s">
        <v>96</v>
      </c>
      <c r="AL149" s="32"/>
      <c r="AN149" s="33">
        <f t="shared" si="26"/>
        <v>74552.537876951479</v>
      </c>
      <c r="AO149" s="36" t="s">
        <v>105</v>
      </c>
      <c r="AP149" s="33">
        <v>173</v>
      </c>
      <c r="AQ149" s="33">
        <v>743</v>
      </c>
      <c r="AR149" s="35">
        <v>435</v>
      </c>
      <c r="AS149" s="33">
        <v>133</v>
      </c>
      <c r="AT149" s="33">
        <v>720</v>
      </c>
      <c r="AU149" s="33">
        <v>300</v>
      </c>
      <c r="AV149" s="51" t="s">
        <v>45</v>
      </c>
      <c r="AW149" s="33">
        <f t="shared" ref="AW149:AY153" si="32" xml:space="preserve"> _xlfn.FLOOR.MATH((AP149 - AS149) / 2)</f>
        <v>20</v>
      </c>
      <c r="AX149" s="33">
        <f t="shared" si="32"/>
        <v>11</v>
      </c>
      <c r="AY149" s="33">
        <f t="shared" si="32"/>
        <v>67</v>
      </c>
      <c r="AZ149" s="51" t="s">
        <v>45</v>
      </c>
      <c r="BA149" s="33">
        <f t="shared" si="28"/>
        <v>113</v>
      </c>
      <c r="BB149" s="33">
        <f t="shared" si="29"/>
        <v>709</v>
      </c>
      <c r="BC149" s="36">
        <f t="shared" si="30"/>
        <v>233</v>
      </c>
      <c r="BD149" s="33" t="s">
        <v>533</v>
      </c>
      <c r="BE149" s="33" t="s">
        <v>524</v>
      </c>
      <c r="BF149" s="33" t="s">
        <v>616</v>
      </c>
    </row>
    <row r="150" spans="1:58" x14ac:dyDescent="0.25">
      <c r="A150" s="10" t="s">
        <v>587</v>
      </c>
      <c r="B150" s="10" t="s">
        <v>612</v>
      </c>
      <c r="C150" s="10"/>
      <c r="D150" t="s">
        <v>540</v>
      </c>
      <c r="E150" t="s">
        <v>457</v>
      </c>
      <c r="F150" t="s">
        <v>406</v>
      </c>
      <c r="G150" t="s">
        <v>409</v>
      </c>
      <c r="H150" s="40" t="s">
        <v>595</v>
      </c>
      <c r="I150" s="10" t="s">
        <v>516</v>
      </c>
      <c r="J150" s="10" t="s">
        <v>598</v>
      </c>
      <c r="K150" s="4">
        <v>0</v>
      </c>
      <c r="L150">
        <v>1</v>
      </c>
      <c r="M150" s="10" t="s">
        <v>600</v>
      </c>
      <c r="N150">
        <v>0</v>
      </c>
      <c r="V150" s="10"/>
      <c r="W150" s="17" t="s">
        <v>117</v>
      </c>
      <c r="X150">
        <v>6</v>
      </c>
      <c r="Y150">
        <v>5</v>
      </c>
      <c r="Z150">
        <v>1</v>
      </c>
      <c r="AA150">
        <v>1</v>
      </c>
      <c r="AB150">
        <f t="shared" si="31"/>
        <v>6</v>
      </c>
      <c r="AC150" t="s">
        <v>117</v>
      </c>
      <c r="AE150">
        <v>1</v>
      </c>
      <c r="AG150" t="s">
        <v>94</v>
      </c>
      <c r="AJ150" s="8" t="s">
        <v>96</v>
      </c>
      <c r="AL150" s="10"/>
      <c r="AN150">
        <f t="shared" si="26"/>
        <v>74552.537876951479</v>
      </c>
      <c r="AO150" s="8" t="s">
        <v>105</v>
      </c>
      <c r="AP150">
        <v>173</v>
      </c>
      <c r="AQ150">
        <v>743</v>
      </c>
      <c r="AR150" s="17">
        <v>435</v>
      </c>
      <c r="AS150">
        <v>133</v>
      </c>
      <c r="AT150">
        <v>720</v>
      </c>
      <c r="AU150">
        <v>300</v>
      </c>
      <c r="AV150" s="47" t="s">
        <v>45</v>
      </c>
      <c r="AW150">
        <f t="shared" si="32"/>
        <v>20</v>
      </c>
      <c r="AX150">
        <f t="shared" si="32"/>
        <v>11</v>
      </c>
      <c r="AY150">
        <f t="shared" si="32"/>
        <v>67</v>
      </c>
      <c r="AZ150" s="47" t="s">
        <v>45</v>
      </c>
      <c r="BA150">
        <f t="shared" si="28"/>
        <v>113</v>
      </c>
      <c r="BB150">
        <f t="shared" si="29"/>
        <v>709</v>
      </c>
      <c r="BC150" s="8">
        <f t="shared" si="30"/>
        <v>233</v>
      </c>
      <c r="BD150" t="s">
        <v>533</v>
      </c>
      <c r="BE150" t="s">
        <v>524</v>
      </c>
      <c r="BF150">
        <v>0</v>
      </c>
    </row>
    <row r="151" spans="1:58" x14ac:dyDescent="0.25">
      <c r="A151" s="10" t="s">
        <v>588</v>
      </c>
      <c r="B151" s="10" t="s">
        <v>614</v>
      </c>
      <c r="C151" s="10"/>
      <c r="D151" t="s">
        <v>575</v>
      </c>
      <c r="E151" t="s">
        <v>457</v>
      </c>
      <c r="F151" t="s">
        <v>406</v>
      </c>
      <c r="G151" t="s">
        <v>409</v>
      </c>
      <c r="H151" s="40" t="s">
        <v>573</v>
      </c>
      <c r="I151" s="10" t="s">
        <v>574</v>
      </c>
      <c r="J151" s="10" t="s">
        <v>599</v>
      </c>
      <c r="K151" s="4">
        <v>0</v>
      </c>
      <c r="L151">
        <v>1</v>
      </c>
      <c r="M151" s="10" t="s">
        <v>601</v>
      </c>
      <c r="N151">
        <v>0</v>
      </c>
      <c r="V151" s="10"/>
      <c r="W151" s="17" t="s">
        <v>117</v>
      </c>
      <c r="X151">
        <v>6</v>
      </c>
      <c r="Y151">
        <v>3</v>
      </c>
      <c r="Z151">
        <v>2</v>
      </c>
      <c r="AA151">
        <v>2</v>
      </c>
      <c r="AB151">
        <f t="shared" si="31"/>
        <v>5</v>
      </c>
      <c r="AC151" t="s">
        <v>117</v>
      </c>
      <c r="AE151">
        <v>1</v>
      </c>
      <c r="AG151" t="s">
        <v>94</v>
      </c>
      <c r="AJ151" s="8" t="s">
        <v>96</v>
      </c>
      <c r="AL151" s="10"/>
      <c r="AN151">
        <f t="shared" si="26"/>
        <v>62451.959152962088</v>
      </c>
      <c r="AO151" s="8" t="s">
        <v>105</v>
      </c>
      <c r="AP151">
        <v>173</v>
      </c>
      <c r="AQ151">
        <v>743</v>
      </c>
      <c r="AR151" s="17">
        <v>435</v>
      </c>
      <c r="AS151">
        <v>133</v>
      </c>
      <c r="AT151">
        <v>720</v>
      </c>
      <c r="AU151">
        <v>300</v>
      </c>
      <c r="AV151" s="47" t="s">
        <v>45</v>
      </c>
      <c r="AW151">
        <f t="shared" si="32"/>
        <v>20</v>
      </c>
      <c r="AX151">
        <f t="shared" si="32"/>
        <v>11</v>
      </c>
      <c r="AY151">
        <f t="shared" si="32"/>
        <v>67</v>
      </c>
      <c r="AZ151" s="47" t="s">
        <v>45</v>
      </c>
      <c r="BA151">
        <f t="shared" si="28"/>
        <v>113</v>
      </c>
      <c r="BB151">
        <f t="shared" si="29"/>
        <v>709</v>
      </c>
      <c r="BC151" s="8">
        <f t="shared" si="30"/>
        <v>233</v>
      </c>
      <c r="BD151" t="s">
        <v>533</v>
      </c>
      <c r="BE151" t="s">
        <v>524</v>
      </c>
      <c r="BF151">
        <v>0</v>
      </c>
    </row>
    <row r="152" spans="1:58" x14ac:dyDescent="0.25">
      <c r="A152" s="10" t="s">
        <v>596</v>
      </c>
      <c r="B152" s="10" t="s">
        <v>613</v>
      </c>
      <c r="C152" s="10"/>
      <c r="D152" t="s">
        <v>540</v>
      </c>
      <c r="E152" t="s">
        <v>457</v>
      </c>
      <c r="F152" t="s">
        <v>406</v>
      </c>
      <c r="G152" t="s">
        <v>409</v>
      </c>
      <c r="H152" s="40" t="s">
        <v>595</v>
      </c>
      <c r="I152" s="10" t="s">
        <v>516</v>
      </c>
      <c r="J152" s="10" t="s">
        <v>117</v>
      </c>
      <c r="K152" s="4">
        <v>1</v>
      </c>
      <c r="V152" s="10"/>
      <c r="W152" s="17" t="s">
        <v>117</v>
      </c>
      <c r="X152">
        <v>6</v>
      </c>
      <c r="Y152">
        <v>5</v>
      </c>
      <c r="Z152">
        <v>1</v>
      </c>
      <c r="AA152">
        <v>1</v>
      </c>
      <c r="AB152">
        <f t="shared" si="31"/>
        <v>6</v>
      </c>
      <c r="AC152" t="s">
        <v>117</v>
      </c>
      <c r="AE152">
        <v>1</v>
      </c>
      <c r="AG152" t="s">
        <v>94</v>
      </c>
      <c r="AJ152" s="8" t="s">
        <v>96</v>
      </c>
      <c r="AL152" s="10"/>
      <c r="AN152">
        <f t="shared" si="26"/>
        <v>74552.537876951479</v>
      </c>
      <c r="AO152" s="8" t="s">
        <v>105</v>
      </c>
      <c r="AP152">
        <v>173</v>
      </c>
      <c r="AQ152">
        <v>743</v>
      </c>
      <c r="AR152" s="17">
        <v>435</v>
      </c>
      <c r="AS152">
        <v>133</v>
      </c>
      <c r="AT152">
        <v>720</v>
      </c>
      <c r="AU152">
        <v>300</v>
      </c>
      <c r="AV152" s="47" t="s">
        <v>45</v>
      </c>
      <c r="AW152">
        <f t="shared" si="32"/>
        <v>20</v>
      </c>
      <c r="AX152">
        <f t="shared" si="32"/>
        <v>11</v>
      </c>
      <c r="AY152">
        <f t="shared" si="32"/>
        <v>67</v>
      </c>
      <c r="AZ152" s="47" t="s">
        <v>45</v>
      </c>
      <c r="BA152">
        <f t="shared" si="28"/>
        <v>113</v>
      </c>
      <c r="BB152">
        <f t="shared" si="29"/>
        <v>709</v>
      </c>
      <c r="BC152" s="8">
        <f t="shared" si="30"/>
        <v>233</v>
      </c>
      <c r="BD152" t="s">
        <v>533</v>
      </c>
      <c r="BE152" t="s">
        <v>524</v>
      </c>
      <c r="BF152">
        <v>0</v>
      </c>
    </row>
    <row r="153" spans="1:58" x14ac:dyDescent="0.25">
      <c r="A153" s="10" t="s">
        <v>597</v>
      </c>
      <c r="B153" s="10" t="s">
        <v>615</v>
      </c>
      <c r="C153" s="10"/>
      <c r="D153" t="s">
        <v>575</v>
      </c>
      <c r="E153" t="s">
        <v>457</v>
      </c>
      <c r="F153" t="s">
        <v>406</v>
      </c>
      <c r="G153" t="s">
        <v>409</v>
      </c>
      <c r="H153" s="40" t="s">
        <v>573</v>
      </c>
      <c r="I153" s="10" t="s">
        <v>574</v>
      </c>
      <c r="J153" s="10" t="s">
        <v>117</v>
      </c>
      <c r="K153" s="4">
        <v>0</v>
      </c>
      <c r="L153">
        <v>1</v>
      </c>
      <c r="M153" s="10" t="s">
        <v>641</v>
      </c>
      <c r="V153" s="10"/>
      <c r="W153" s="17" t="s">
        <v>117</v>
      </c>
      <c r="X153">
        <v>6</v>
      </c>
      <c r="Y153">
        <v>3</v>
      </c>
      <c r="Z153">
        <v>2</v>
      </c>
      <c r="AA153">
        <v>2</v>
      </c>
      <c r="AB153">
        <f t="shared" si="31"/>
        <v>5</v>
      </c>
      <c r="AC153" t="s">
        <v>117</v>
      </c>
      <c r="AE153">
        <v>1</v>
      </c>
      <c r="AG153" t="s">
        <v>94</v>
      </c>
      <c r="AJ153" s="8" t="s">
        <v>96</v>
      </c>
      <c r="AL153" s="10"/>
      <c r="AN153">
        <f t="shared" si="26"/>
        <v>62451.959152962088</v>
      </c>
      <c r="AO153" s="8" t="s">
        <v>105</v>
      </c>
      <c r="AP153">
        <v>173</v>
      </c>
      <c r="AQ153">
        <v>743</v>
      </c>
      <c r="AR153" s="17">
        <v>435</v>
      </c>
      <c r="AS153">
        <v>133</v>
      </c>
      <c r="AT153">
        <v>720</v>
      </c>
      <c r="AU153">
        <v>300</v>
      </c>
      <c r="AV153" s="47" t="s">
        <v>45</v>
      </c>
      <c r="AW153">
        <f t="shared" si="32"/>
        <v>20</v>
      </c>
      <c r="AX153">
        <f t="shared" si="32"/>
        <v>11</v>
      </c>
      <c r="AY153">
        <f t="shared" si="32"/>
        <v>67</v>
      </c>
      <c r="AZ153" s="47" t="s">
        <v>45</v>
      </c>
      <c r="BA153">
        <f t="shared" si="28"/>
        <v>113</v>
      </c>
      <c r="BB153">
        <f t="shared" si="29"/>
        <v>709</v>
      </c>
      <c r="BC153" s="8">
        <f t="shared" si="30"/>
        <v>233</v>
      </c>
      <c r="BD153" t="s">
        <v>533</v>
      </c>
      <c r="BE153" t="s">
        <v>524</v>
      </c>
      <c r="BF153">
        <v>0</v>
      </c>
    </row>
    <row r="154" spans="1:58" x14ac:dyDescent="0.25">
      <c r="A154" s="10" t="s">
        <v>602</v>
      </c>
      <c r="B154" s="10" t="s">
        <v>603</v>
      </c>
      <c r="C154" s="10"/>
      <c r="D154" t="s">
        <v>514</v>
      </c>
      <c r="E154" t="s">
        <v>457</v>
      </c>
      <c r="F154" t="s">
        <v>406</v>
      </c>
      <c r="G154" t="s">
        <v>409</v>
      </c>
      <c r="H154" s="40" t="s">
        <v>604</v>
      </c>
      <c r="I154" s="10" t="s">
        <v>605</v>
      </c>
      <c r="J154" s="10" t="s">
        <v>117</v>
      </c>
      <c r="K154" s="4">
        <v>0</v>
      </c>
      <c r="L154">
        <v>1</v>
      </c>
      <c r="M154" s="10" t="s">
        <v>641</v>
      </c>
      <c r="V154" s="10"/>
      <c r="W154" s="17" t="s">
        <v>117</v>
      </c>
      <c r="X154">
        <v>6</v>
      </c>
      <c r="Y154">
        <v>5</v>
      </c>
      <c r="Z154">
        <v>1</v>
      </c>
      <c r="AA154">
        <v>1</v>
      </c>
      <c r="AB154">
        <f t="shared" si="31"/>
        <v>6</v>
      </c>
      <c r="AC154" t="s">
        <v>117</v>
      </c>
      <c r="AE154">
        <v>3</v>
      </c>
      <c r="AG154" t="s">
        <v>94</v>
      </c>
      <c r="AJ154" s="8" t="s">
        <v>96</v>
      </c>
      <c r="AK154" t="s">
        <v>117</v>
      </c>
      <c r="AL154" s="10" t="s">
        <v>117</v>
      </c>
      <c r="AM154" t="e">
        <f t="shared" ref="AM154:AM159" si="33">AK154+AL154</f>
        <v>#VALUE!</v>
      </c>
      <c r="AN154">
        <f t="shared" si="26"/>
        <v>61574.894649960152</v>
      </c>
      <c r="AO154" s="8" t="s">
        <v>105</v>
      </c>
      <c r="AP154">
        <v>125</v>
      </c>
      <c r="AQ154">
        <v>1169</v>
      </c>
      <c r="AR154" s="17">
        <v>414</v>
      </c>
      <c r="AS154">
        <v>96</v>
      </c>
      <c r="AT154">
        <v>960</v>
      </c>
      <c r="AU154">
        <v>256</v>
      </c>
      <c r="AV154" s="47" t="s">
        <v>45</v>
      </c>
      <c r="AW154">
        <v>14</v>
      </c>
      <c r="AX154">
        <v>104</v>
      </c>
      <c r="AY154">
        <v>79</v>
      </c>
      <c r="AZ154" s="47" t="s">
        <v>45</v>
      </c>
      <c r="BA154">
        <f t="shared" si="28"/>
        <v>82</v>
      </c>
      <c r="BB154">
        <f t="shared" si="29"/>
        <v>856</v>
      </c>
      <c r="BC154" s="8">
        <f t="shared" si="30"/>
        <v>177</v>
      </c>
      <c r="BD154" t="s">
        <v>617</v>
      </c>
      <c r="BE154" t="s">
        <v>618</v>
      </c>
      <c r="BF154">
        <v>0</v>
      </c>
    </row>
    <row r="155" spans="1:58" x14ac:dyDescent="0.25">
      <c r="A155" s="10" t="s">
        <v>610</v>
      </c>
      <c r="B155" s="10" t="s">
        <v>622</v>
      </c>
      <c r="C155" s="10"/>
      <c r="D155" t="s">
        <v>525</v>
      </c>
      <c r="E155" t="s">
        <v>477</v>
      </c>
      <c r="F155" t="s">
        <v>406</v>
      </c>
      <c r="G155" t="s">
        <v>409</v>
      </c>
      <c r="H155" s="40" t="s">
        <v>623</v>
      </c>
      <c r="I155" s="10" t="s">
        <v>117</v>
      </c>
      <c r="J155" s="10" t="s">
        <v>117</v>
      </c>
      <c r="K155" s="4">
        <v>1</v>
      </c>
      <c r="V155" s="10"/>
      <c r="W155" s="17">
        <v>0</v>
      </c>
      <c r="X155">
        <v>6</v>
      </c>
      <c r="Y155">
        <v>5</v>
      </c>
      <c r="Z155">
        <v>1</v>
      </c>
      <c r="AA155">
        <v>1</v>
      </c>
      <c r="AB155">
        <f t="shared" si="31"/>
        <v>6</v>
      </c>
      <c r="AC155" t="s">
        <v>117</v>
      </c>
      <c r="AE155">
        <v>3</v>
      </c>
      <c r="AG155" t="s">
        <v>94</v>
      </c>
      <c r="AJ155" s="8" t="s">
        <v>96</v>
      </c>
      <c r="AK155" t="s">
        <v>117</v>
      </c>
      <c r="AL155" s="10" t="s">
        <v>117</v>
      </c>
      <c r="AM155" t="e">
        <f t="shared" si="33"/>
        <v>#VALUE!</v>
      </c>
      <c r="AN155">
        <f t="shared" si="26"/>
        <v>74552.537876951479</v>
      </c>
      <c r="AO155" s="8" t="s">
        <v>105</v>
      </c>
      <c r="AP155">
        <v>173</v>
      </c>
      <c r="AQ155">
        <v>743</v>
      </c>
      <c r="AR155" s="17">
        <v>435</v>
      </c>
      <c r="AS155">
        <v>133</v>
      </c>
      <c r="AT155">
        <v>720</v>
      </c>
      <c r="AU155">
        <v>300</v>
      </c>
      <c r="AV155" s="47" t="s">
        <v>45</v>
      </c>
      <c r="AW155">
        <f t="shared" ref="AW155:AY160" si="34" xml:space="preserve"> _xlfn.FLOOR.MATH((AP155 - AS155) / 2)</f>
        <v>20</v>
      </c>
      <c r="AX155">
        <f t="shared" si="34"/>
        <v>11</v>
      </c>
      <c r="AY155">
        <f t="shared" si="34"/>
        <v>67</v>
      </c>
      <c r="AZ155" s="47" t="s">
        <v>45</v>
      </c>
      <c r="BA155">
        <f t="shared" si="28"/>
        <v>113</v>
      </c>
      <c r="BB155">
        <f t="shared" si="29"/>
        <v>709</v>
      </c>
      <c r="BC155" s="8">
        <f t="shared" si="30"/>
        <v>233</v>
      </c>
      <c r="BD155" t="s">
        <v>619</v>
      </c>
      <c r="BE155" t="s">
        <v>620</v>
      </c>
      <c r="BF155">
        <v>0</v>
      </c>
    </row>
    <row r="156" spans="1:58" x14ac:dyDescent="0.25">
      <c r="A156" s="10" t="s">
        <v>611</v>
      </c>
      <c r="B156" s="10" t="s">
        <v>621</v>
      </c>
      <c r="C156" s="10"/>
      <c r="D156" t="s">
        <v>525</v>
      </c>
      <c r="E156" t="s">
        <v>477</v>
      </c>
      <c r="F156" t="s">
        <v>406</v>
      </c>
      <c r="G156" t="s">
        <v>409</v>
      </c>
      <c r="H156" s="40" t="s">
        <v>624</v>
      </c>
      <c r="I156" s="10" t="s">
        <v>117</v>
      </c>
      <c r="J156" s="10" t="s">
        <v>117</v>
      </c>
      <c r="K156" s="4">
        <v>1</v>
      </c>
      <c r="V156" s="10"/>
      <c r="W156" s="17">
        <v>0</v>
      </c>
      <c r="X156">
        <v>6</v>
      </c>
      <c r="Y156">
        <v>5</v>
      </c>
      <c r="Z156">
        <v>1</v>
      </c>
      <c r="AA156">
        <v>1</v>
      </c>
      <c r="AB156">
        <f t="shared" si="31"/>
        <v>6</v>
      </c>
      <c r="AC156" t="s">
        <v>117</v>
      </c>
      <c r="AE156">
        <v>3</v>
      </c>
      <c r="AG156" t="s">
        <v>94</v>
      </c>
      <c r="AJ156" s="8" t="s">
        <v>96</v>
      </c>
      <c r="AK156" t="s">
        <v>117</v>
      </c>
      <c r="AL156" s="10" t="s">
        <v>117</v>
      </c>
      <c r="AM156" t="e">
        <f t="shared" si="33"/>
        <v>#VALUE!</v>
      </c>
      <c r="AN156">
        <f t="shared" si="26"/>
        <v>74552.537876951479</v>
      </c>
      <c r="AO156" s="8" t="s">
        <v>105</v>
      </c>
      <c r="AP156">
        <v>173</v>
      </c>
      <c r="AQ156">
        <v>743</v>
      </c>
      <c r="AR156" s="17">
        <v>435</v>
      </c>
      <c r="AS156">
        <v>133</v>
      </c>
      <c r="AT156">
        <v>720</v>
      </c>
      <c r="AU156">
        <v>300</v>
      </c>
      <c r="AV156" s="47" t="s">
        <v>45</v>
      </c>
      <c r="AW156">
        <f t="shared" si="34"/>
        <v>20</v>
      </c>
      <c r="AX156">
        <f t="shared" si="34"/>
        <v>11</v>
      </c>
      <c r="AY156">
        <f t="shared" si="34"/>
        <v>67</v>
      </c>
      <c r="AZ156" s="47" t="s">
        <v>45</v>
      </c>
      <c r="BA156">
        <f t="shared" si="28"/>
        <v>113</v>
      </c>
      <c r="BB156">
        <f t="shared" si="29"/>
        <v>709</v>
      </c>
      <c r="BC156" s="8">
        <f t="shared" si="30"/>
        <v>233</v>
      </c>
      <c r="BD156" t="s">
        <v>619</v>
      </c>
      <c r="BE156" t="s">
        <v>620</v>
      </c>
      <c r="BF156">
        <v>0</v>
      </c>
    </row>
    <row r="157" spans="1:58" x14ac:dyDescent="0.25">
      <c r="A157" s="10" t="s">
        <v>626</v>
      </c>
      <c r="B157" s="10" t="s">
        <v>631</v>
      </c>
      <c r="C157" s="10"/>
      <c r="D157" t="s">
        <v>525</v>
      </c>
      <c r="E157" t="s">
        <v>457</v>
      </c>
      <c r="F157" t="s">
        <v>406</v>
      </c>
      <c r="G157" t="s">
        <v>409</v>
      </c>
      <c r="H157" s="40" t="s">
        <v>628</v>
      </c>
      <c r="I157" s="10" t="s">
        <v>117</v>
      </c>
      <c r="J157" s="10" t="s">
        <v>117</v>
      </c>
      <c r="K157" s="4">
        <v>0</v>
      </c>
      <c r="M157" s="10"/>
      <c r="N157">
        <v>1</v>
      </c>
      <c r="O157" t="s">
        <v>640</v>
      </c>
      <c r="V157" s="10"/>
      <c r="W157" s="17">
        <v>1</v>
      </c>
      <c r="X157">
        <v>6</v>
      </c>
      <c r="Y157">
        <v>5</v>
      </c>
      <c r="Z157">
        <v>1</v>
      </c>
      <c r="AA157">
        <v>1</v>
      </c>
      <c r="AB157">
        <f t="shared" si="31"/>
        <v>6</v>
      </c>
      <c r="AC157">
        <v>6</v>
      </c>
      <c r="AE157">
        <v>3</v>
      </c>
      <c r="AG157" t="s">
        <v>94</v>
      </c>
      <c r="AJ157" s="8" t="s">
        <v>96</v>
      </c>
      <c r="AK157">
        <v>78575</v>
      </c>
      <c r="AL157" s="10">
        <v>2477</v>
      </c>
      <c r="AM157">
        <f t="shared" si="33"/>
        <v>81052</v>
      </c>
      <c r="AN157" s="67">
        <f t="shared" si="26"/>
        <v>74552.537876951479</v>
      </c>
      <c r="AO157" s="8" t="s">
        <v>105</v>
      </c>
      <c r="AP157">
        <v>173</v>
      </c>
      <c r="AQ157">
        <v>743</v>
      </c>
      <c r="AR157" s="17">
        <v>435</v>
      </c>
      <c r="AS157">
        <v>133</v>
      </c>
      <c r="AT157">
        <v>720</v>
      </c>
      <c r="AU157">
        <v>300</v>
      </c>
      <c r="AV157" s="47" t="s">
        <v>45</v>
      </c>
      <c r="AW157">
        <f t="shared" si="34"/>
        <v>20</v>
      </c>
      <c r="AX157">
        <f t="shared" si="34"/>
        <v>11</v>
      </c>
      <c r="AY157">
        <f t="shared" si="34"/>
        <v>67</v>
      </c>
      <c r="AZ157" s="47" t="s">
        <v>45</v>
      </c>
      <c r="BA157">
        <f t="shared" si="28"/>
        <v>113</v>
      </c>
      <c r="BB157">
        <f t="shared" si="29"/>
        <v>709</v>
      </c>
      <c r="BC157" s="8">
        <f t="shared" si="30"/>
        <v>233</v>
      </c>
      <c r="BD157" t="s">
        <v>629</v>
      </c>
      <c r="BE157" t="s">
        <v>630</v>
      </c>
      <c r="BF157">
        <v>0</v>
      </c>
    </row>
    <row r="158" spans="1:58" x14ac:dyDescent="0.25">
      <c r="A158" t="s">
        <v>632</v>
      </c>
      <c r="B158" s="10" t="s">
        <v>519</v>
      </c>
      <c r="C158" s="10"/>
      <c r="D158" t="s">
        <v>635</v>
      </c>
      <c r="E158" t="s">
        <v>457</v>
      </c>
      <c r="F158" t="s">
        <v>406</v>
      </c>
      <c r="G158" t="s">
        <v>636</v>
      </c>
      <c r="H158" s="38" t="s">
        <v>637</v>
      </c>
      <c r="I158" s="10" t="s">
        <v>638</v>
      </c>
      <c r="J158" s="10" t="s">
        <v>117</v>
      </c>
      <c r="K158" s="4">
        <v>1</v>
      </c>
      <c r="W158" s="17">
        <v>1</v>
      </c>
      <c r="X158">
        <v>3</v>
      </c>
      <c r="Y158">
        <v>1</v>
      </c>
      <c r="Z158">
        <v>1</v>
      </c>
      <c r="AA158">
        <v>1</v>
      </c>
      <c r="AB158">
        <f t="shared" si="31"/>
        <v>2</v>
      </c>
      <c r="AC158">
        <v>2</v>
      </c>
      <c r="AE158">
        <v>1</v>
      </c>
      <c r="AK158" s="62">
        <v>76987</v>
      </c>
      <c r="AL158" s="10">
        <v>4065</v>
      </c>
      <c r="AM158">
        <f t="shared" si="33"/>
        <v>81052</v>
      </c>
      <c r="AN158" s="61">
        <f t="shared" si="26"/>
        <v>25799.397179793126</v>
      </c>
      <c r="AP158">
        <v>200</v>
      </c>
      <c r="AQ158">
        <v>400</v>
      </c>
      <c r="AR158" s="17">
        <v>400</v>
      </c>
      <c r="AS158">
        <v>192</v>
      </c>
      <c r="AT158">
        <v>384</v>
      </c>
      <c r="AU158">
        <v>384</v>
      </c>
      <c r="AV158" s="47" t="s">
        <v>45</v>
      </c>
      <c r="AW158">
        <f t="shared" si="34"/>
        <v>4</v>
      </c>
      <c r="AX158">
        <f t="shared" si="34"/>
        <v>8</v>
      </c>
      <c r="AY158">
        <f t="shared" si="34"/>
        <v>8</v>
      </c>
      <c r="AZ158" s="47" t="s">
        <v>45</v>
      </c>
      <c r="BA158">
        <f t="shared" si="28"/>
        <v>188</v>
      </c>
      <c r="BB158">
        <f t="shared" si="29"/>
        <v>376</v>
      </c>
      <c r="BC158" s="8">
        <f t="shared" si="30"/>
        <v>376</v>
      </c>
      <c r="BD158" t="s">
        <v>639</v>
      </c>
      <c r="BE158" t="s">
        <v>524</v>
      </c>
      <c r="BF158">
        <v>0</v>
      </c>
    </row>
    <row r="159" spans="1:58" x14ac:dyDescent="0.25">
      <c r="A159" t="s">
        <v>633</v>
      </c>
      <c r="B159" s="10" t="s">
        <v>519</v>
      </c>
      <c r="C159" s="10"/>
      <c r="D159" t="s">
        <v>635</v>
      </c>
      <c r="E159" t="s">
        <v>457</v>
      </c>
      <c r="F159" t="s">
        <v>406</v>
      </c>
      <c r="G159" t="s">
        <v>409</v>
      </c>
      <c r="H159" s="38" t="s">
        <v>637</v>
      </c>
      <c r="I159" s="10" t="s">
        <v>638</v>
      </c>
      <c r="J159" s="10" t="s">
        <v>117</v>
      </c>
      <c r="K159" s="4">
        <v>1</v>
      </c>
      <c r="W159" s="17">
        <v>1</v>
      </c>
      <c r="X159">
        <v>3</v>
      </c>
      <c r="Y159">
        <v>1</v>
      </c>
      <c r="Z159">
        <v>1</v>
      </c>
      <c r="AA159">
        <v>1</v>
      </c>
      <c r="AB159">
        <f t="shared" si="31"/>
        <v>2</v>
      </c>
      <c r="AC159">
        <v>2</v>
      </c>
      <c r="AE159">
        <v>1</v>
      </c>
      <c r="AK159" s="62">
        <v>77419</v>
      </c>
      <c r="AL159" s="10">
        <v>3633</v>
      </c>
      <c r="AM159">
        <f t="shared" si="33"/>
        <v>81052</v>
      </c>
      <c r="AN159" s="61">
        <f t="shared" si="26"/>
        <v>25799.397179793126</v>
      </c>
      <c r="AP159">
        <v>200</v>
      </c>
      <c r="AQ159">
        <v>400</v>
      </c>
      <c r="AR159" s="17">
        <v>400</v>
      </c>
      <c r="AS159">
        <v>192</v>
      </c>
      <c r="AT159">
        <v>384</v>
      </c>
      <c r="AU159">
        <v>384</v>
      </c>
      <c r="AV159" s="47" t="s">
        <v>45</v>
      </c>
      <c r="AW159">
        <f t="shared" si="34"/>
        <v>4</v>
      </c>
      <c r="AX159">
        <f t="shared" si="34"/>
        <v>8</v>
      </c>
      <c r="AY159">
        <f t="shared" si="34"/>
        <v>8</v>
      </c>
      <c r="AZ159" s="47" t="s">
        <v>45</v>
      </c>
      <c r="BA159">
        <f t="shared" si="28"/>
        <v>188</v>
      </c>
      <c r="BB159">
        <f t="shared" si="29"/>
        <v>376</v>
      </c>
      <c r="BC159" s="8">
        <f t="shared" si="30"/>
        <v>376</v>
      </c>
      <c r="BD159" t="s">
        <v>639</v>
      </c>
      <c r="BE159" t="s">
        <v>524</v>
      </c>
      <c r="BF159">
        <v>0</v>
      </c>
    </row>
    <row r="160" spans="1:58" x14ac:dyDescent="0.25">
      <c r="A160" t="s">
        <v>634</v>
      </c>
      <c r="B160" s="10" t="s">
        <v>519</v>
      </c>
      <c r="C160" s="10"/>
      <c r="D160" t="s">
        <v>635</v>
      </c>
      <c r="E160" t="s">
        <v>457</v>
      </c>
      <c r="F160" t="s">
        <v>406</v>
      </c>
      <c r="G160" t="s">
        <v>430</v>
      </c>
      <c r="H160" s="38" t="s">
        <v>637</v>
      </c>
      <c r="I160" s="10" t="s">
        <v>638</v>
      </c>
      <c r="J160" s="10" t="s">
        <v>117</v>
      </c>
      <c r="K160" s="4">
        <v>1</v>
      </c>
      <c r="W160" s="17">
        <v>1</v>
      </c>
      <c r="X160">
        <v>3</v>
      </c>
      <c r="Y160">
        <v>1</v>
      </c>
      <c r="Z160">
        <v>1</v>
      </c>
      <c r="AA160">
        <v>1</v>
      </c>
      <c r="AB160">
        <f t="shared" si="31"/>
        <v>2</v>
      </c>
      <c r="AC160">
        <v>2</v>
      </c>
      <c r="AE160">
        <v>1</v>
      </c>
      <c r="AK160" s="62">
        <v>77419</v>
      </c>
      <c r="AL160" s="10">
        <v>3633</v>
      </c>
      <c r="AM160">
        <f>AK160+AL160</f>
        <v>81052</v>
      </c>
      <c r="AN160" s="61">
        <f t="shared" si="26"/>
        <v>25799.397179793126</v>
      </c>
      <c r="AP160">
        <v>200</v>
      </c>
      <c r="AQ160">
        <v>400</v>
      </c>
      <c r="AR160" s="17">
        <v>400</v>
      </c>
      <c r="AS160">
        <v>192</v>
      </c>
      <c r="AT160">
        <v>384</v>
      </c>
      <c r="AU160">
        <v>384</v>
      </c>
      <c r="AV160" s="47" t="s">
        <v>45</v>
      </c>
      <c r="AW160">
        <f t="shared" si="34"/>
        <v>4</v>
      </c>
      <c r="AX160">
        <f t="shared" si="34"/>
        <v>8</v>
      </c>
      <c r="AY160">
        <f t="shared" si="34"/>
        <v>8</v>
      </c>
      <c r="AZ160" s="47" t="s">
        <v>45</v>
      </c>
      <c r="BA160">
        <f t="shared" si="28"/>
        <v>188</v>
      </c>
      <c r="BB160">
        <f t="shared" si="29"/>
        <v>376</v>
      </c>
      <c r="BC160" s="8">
        <f t="shared" si="30"/>
        <v>376</v>
      </c>
      <c r="BD160" t="s">
        <v>639</v>
      </c>
      <c r="BE160" t="s">
        <v>524</v>
      </c>
      <c r="BF160">
        <v>0</v>
      </c>
    </row>
    <row r="161" spans="1:58" s="33" customFormat="1" x14ac:dyDescent="0.25">
      <c r="A161" s="32" t="s">
        <v>654</v>
      </c>
      <c r="B161" s="32" t="s">
        <v>519</v>
      </c>
      <c r="C161" s="32"/>
      <c r="D161" t="s">
        <v>635</v>
      </c>
      <c r="E161" t="s">
        <v>457</v>
      </c>
      <c r="F161" t="s">
        <v>406</v>
      </c>
      <c r="G161" t="s">
        <v>636</v>
      </c>
      <c r="H161" s="43" t="s">
        <v>644</v>
      </c>
      <c r="I161" s="32" t="s">
        <v>643</v>
      </c>
      <c r="J161" s="32" t="s">
        <v>659</v>
      </c>
      <c r="K161" s="34">
        <v>0</v>
      </c>
      <c r="L161" s="33">
        <v>1</v>
      </c>
      <c r="M161" s="33" t="s">
        <v>641</v>
      </c>
      <c r="V161" s="32"/>
      <c r="W161" s="35">
        <v>1</v>
      </c>
      <c r="X161">
        <v>3</v>
      </c>
      <c r="Y161">
        <v>1</v>
      </c>
      <c r="Z161">
        <v>1</v>
      </c>
      <c r="AA161">
        <v>1</v>
      </c>
      <c r="AB161">
        <f t="shared" ref="AB161:AB163" si="35">Y161+Z161</f>
        <v>2</v>
      </c>
      <c r="AC161">
        <v>2</v>
      </c>
      <c r="AD161"/>
      <c r="AE161">
        <v>1</v>
      </c>
      <c r="AF161"/>
      <c r="AG161"/>
      <c r="AH161"/>
      <c r="AI161"/>
      <c r="AJ161" s="8"/>
      <c r="AK161" s="66">
        <v>12375</v>
      </c>
      <c r="AL161" s="10">
        <v>68677</v>
      </c>
      <c r="AM161">
        <f>AK161+AL161</f>
        <v>81052</v>
      </c>
      <c r="AN161" s="66">
        <f xml:space="preserve"> 1508.06553301511 + 0.00210606006752809 * (AS161*AT161*AU161) + 441</f>
        <v>10373.30580312747</v>
      </c>
      <c r="AO161" s="36"/>
      <c r="AP161" s="33">
        <v>200</v>
      </c>
      <c r="AQ161" s="33">
        <v>400</v>
      </c>
      <c r="AR161" s="35">
        <v>400</v>
      </c>
      <c r="AS161" s="64">
        <v>100</v>
      </c>
      <c r="AT161" s="64">
        <v>200</v>
      </c>
      <c r="AU161" s="64">
        <v>200</v>
      </c>
      <c r="AV161" s="65" t="s">
        <v>45</v>
      </c>
      <c r="AW161" s="64">
        <f t="shared" ref="AW161" si="36" xml:space="preserve"> _xlfn.FLOOR.MATH((AP161 - AS161) / 2)</f>
        <v>50</v>
      </c>
      <c r="AX161" s="64">
        <f t="shared" ref="AX161" si="37" xml:space="preserve"> _xlfn.FLOOR.MATH((AQ161 - AT161) / 2)</f>
        <v>100</v>
      </c>
      <c r="AY161" s="64">
        <f t="shared" ref="AY161" si="38" xml:space="preserve"> _xlfn.FLOOR.MATH((AR161 - AU161) / 2)</f>
        <v>100</v>
      </c>
      <c r="AZ161" s="51" t="s">
        <v>45</v>
      </c>
      <c r="BA161" s="33">
        <f t="shared" si="28"/>
        <v>50</v>
      </c>
      <c r="BB161" s="33">
        <f t="shared" si="29"/>
        <v>100</v>
      </c>
      <c r="BC161" s="36">
        <f t="shared" si="30"/>
        <v>100</v>
      </c>
      <c r="BD161" s="33" t="s">
        <v>639</v>
      </c>
      <c r="BE161" s="33" t="s">
        <v>524</v>
      </c>
      <c r="BF161" s="33">
        <v>0</v>
      </c>
    </row>
    <row r="162" spans="1:58" s="33" customFormat="1" x14ac:dyDescent="0.25">
      <c r="A162" s="32" t="s">
        <v>655</v>
      </c>
      <c r="B162" s="32" t="s">
        <v>519</v>
      </c>
      <c r="C162" s="32"/>
      <c r="D162" t="s">
        <v>635</v>
      </c>
      <c r="E162" t="s">
        <v>457</v>
      </c>
      <c r="F162" t="s">
        <v>406</v>
      </c>
      <c r="G162" t="s">
        <v>636</v>
      </c>
      <c r="H162" s="43" t="s">
        <v>642</v>
      </c>
      <c r="I162" s="32" t="s">
        <v>643</v>
      </c>
      <c r="J162" s="32" t="s">
        <v>658</v>
      </c>
      <c r="K162" s="34">
        <v>0</v>
      </c>
      <c r="L162" s="33">
        <v>1</v>
      </c>
      <c r="M162" s="33" t="s">
        <v>641</v>
      </c>
      <c r="V162" s="32"/>
      <c r="W162" s="35">
        <v>1</v>
      </c>
      <c r="X162">
        <v>3</v>
      </c>
      <c r="Y162">
        <v>1</v>
      </c>
      <c r="Z162">
        <v>1</v>
      </c>
      <c r="AA162">
        <v>1</v>
      </c>
      <c r="AB162">
        <f t="shared" si="35"/>
        <v>2</v>
      </c>
      <c r="AC162">
        <v>2</v>
      </c>
      <c r="AD162"/>
      <c r="AE162">
        <v>1</v>
      </c>
      <c r="AF162"/>
      <c r="AG162"/>
      <c r="AH162"/>
      <c r="AI162"/>
      <c r="AJ162" s="8"/>
      <c r="AK162" s="66">
        <v>12375</v>
      </c>
      <c r="AL162" s="10">
        <v>68677</v>
      </c>
      <c r="AM162">
        <f>AK162+AL162</f>
        <v>81052</v>
      </c>
      <c r="AN162" s="66">
        <f xml:space="preserve"> 1508.06553301511 + 0.00210606006752809 * (AS162*AT162*AU162) + 441</f>
        <v>10373.30580312747</v>
      </c>
      <c r="AO162" s="36"/>
      <c r="AP162" s="33">
        <v>200</v>
      </c>
      <c r="AQ162" s="33">
        <v>400</v>
      </c>
      <c r="AR162" s="35">
        <v>400</v>
      </c>
      <c r="AS162" s="33">
        <v>100</v>
      </c>
      <c r="AT162" s="33">
        <v>200</v>
      </c>
      <c r="AU162" s="33">
        <v>200</v>
      </c>
      <c r="AV162" s="51" t="s">
        <v>45</v>
      </c>
      <c r="AW162" s="33">
        <f xml:space="preserve"> _xlfn.FLOOR.MATH((AP162 - AS162) / 4)</f>
        <v>25</v>
      </c>
      <c r="AX162" s="33">
        <f xml:space="preserve"> _xlfn.FLOOR.MATH((AQ162 - AT162) / 4)</f>
        <v>50</v>
      </c>
      <c r="AY162" s="33">
        <f xml:space="preserve"> _xlfn.FLOOR.MATH((AR162 - AU162) / 4)</f>
        <v>50</v>
      </c>
      <c r="AZ162" s="51" t="s">
        <v>45</v>
      </c>
      <c r="BA162" s="33">
        <f t="shared" si="28"/>
        <v>75</v>
      </c>
      <c r="BB162" s="33">
        <f t="shared" si="29"/>
        <v>150</v>
      </c>
      <c r="BC162" s="36">
        <f t="shared" si="30"/>
        <v>150</v>
      </c>
      <c r="BD162" s="33" t="s">
        <v>646</v>
      </c>
      <c r="BE162" s="33" t="s">
        <v>648</v>
      </c>
      <c r="BF162" s="33">
        <v>0</v>
      </c>
    </row>
    <row r="163" spans="1:58" s="33" customFormat="1" x14ac:dyDescent="0.25">
      <c r="A163" s="32" t="s">
        <v>656</v>
      </c>
      <c r="B163" s="32" t="s">
        <v>519</v>
      </c>
      <c r="C163" s="32"/>
      <c r="D163" t="s">
        <v>635</v>
      </c>
      <c r="E163" t="s">
        <v>457</v>
      </c>
      <c r="F163" t="s">
        <v>406</v>
      </c>
      <c r="G163" t="s">
        <v>636</v>
      </c>
      <c r="H163" s="43" t="s">
        <v>642</v>
      </c>
      <c r="I163" s="32" t="s">
        <v>643</v>
      </c>
      <c r="J163" s="32" t="s">
        <v>658</v>
      </c>
      <c r="K163" s="34">
        <v>0</v>
      </c>
      <c r="L163" s="33">
        <v>1</v>
      </c>
      <c r="M163" s="33" t="s">
        <v>641</v>
      </c>
      <c r="V163" s="32"/>
      <c r="W163" s="35">
        <v>1</v>
      </c>
      <c r="X163">
        <v>3</v>
      </c>
      <c r="Y163">
        <v>1</v>
      </c>
      <c r="Z163">
        <v>1</v>
      </c>
      <c r="AA163">
        <v>1</v>
      </c>
      <c r="AB163">
        <f t="shared" si="35"/>
        <v>2</v>
      </c>
      <c r="AC163">
        <v>2</v>
      </c>
      <c r="AD163"/>
      <c r="AE163">
        <v>1</v>
      </c>
      <c r="AF163"/>
      <c r="AG163"/>
      <c r="AH163"/>
      <c r="AI163"/>
      <c r="AJ163" s="8"/>
      <c r="AK163" s="66">
        <v>12375</v>
      </c>
      <c r="AL163" s="10">
        <v>68677</v>
      </c>
      <c r="AM163">
        <f t="shared" ref="AM163" si="39">AK163+AL163</f>
        <v>81052</v>
      </c>
      <c r="AN163" s="66">
        <f xml:space="preserve"> 1508.06553301511 + 0.00210606006752809 * (AS163*AT163*AU163) + 441</f>
        <v>10373.30580312747</v>
      </c>
      <c r="AO163" s="36"/>
      <c r="AP163" s="33">
        <v>200</v>
      </c>
      <c r="AQ163" s="33">
        <v>400</v>
      </c>
      <c r="AR163" s="35">
        <v>400</v>
      </c>
      <c r="AS163" s="33">
        <v>100</v>
      </c>
      <c r="AT163" s="33">
        <v>200</v>
      </c>
      <c r="AU163" s="33">
        <v>200</v>
      </c>
      <c r="AV163" s="51" t="s">
        <v>45</v>
      </c>
      <c r="AW163" s="33">
        <f xml:space="preserve"> _xlfn.FLOOR.MATH((AP163 - AS163) / 6)</f>
        <v>16</v>
      </c>
      <c r="AX163" s="33">
        <f xml:space="preserve"> _xlfn.FLOOR.MATH((AQ163 - AT163) / 6)</f>
        <v>33</v>
      </c>
      <c r="AY163" s="33">
        <f xml:space="preserve"> _xlfn.FLOOR.MATH((AR163 - AU163) / 6)</f>
        <v>33</v>
      </c>
      <c r="AZ163" s="51" t="s">
        <v>45</v>
      </c>
      <c r="BA163" s="33">
        <f t="shared" si="28"/>
        <v>84</v>
      </c>
      <c r="BB163" s="33">
        <f t="shared" si="29"/>
        <v>167</v>
      </c>
      <c r="BC163" s="36">
        <f t="shared" si="30"/>
        <v>167</v>
      </c>
      <c r="BD163" s="33" t="s">
        <v>646</v>
      </c>
      <c r="BE163" s="33" t="s">
        <v>647</v>
      </c>
      <c r="BF163" s="33">
        <v>0</v>
      </c>
    </row>
    <row r="164" spans="1:58" s="33" customFormat="1" x14ac:dyDescent="0.25">
      <c r="A164" s="32" t="s">
        <v>652</v>
      </c>
      <c r="B164" s="32" t="s">
        <v>519</v>
      </c>
      <c r="C164" s="32"/>
      <c r="D164" t="s">
        <v>635</v>
      </c>
      <c r="E164" t="s">
        <v>457</v>
      </c>
      <c r="F164" t="s">
        <v>406</v>
      </c>
      <c r="G164" t="s">
        <v>636</v>
      </c>
      <c r="H164" s="43" t="s">
        <v>645</v>
      </c>
      <c r="I164" s="32" t="s">
        <v>643</v>
      </c>
      <c r="J164" s="32" t="s">
        <v>657</v>
      </c>
      <c r="K164" s="34">
        <v>0</v>
      </c>
      <c r="L164" s="33">
        <v>1</v>
      </c>
      <c r="M164" s="33" t="s">
        <v>641</v>
      </c>
      <c r="V164" s="32"/>
      <c r="W164" s="35">
        <v>1</v>
      </c>
      <c r="X164">
        <v>3</v>
      </c>
      <c r="Y164">
        <v>1</v>
      </c>
      <c r="Z164">
        <v>1</v>
      </c>
      <c r="AA164">
        <v>1</v>
      </c>
      <c r="AB164">
        <f t="shared" ref="AB164" si="40">Y164+Z164</f>
        <v>2</v>
      </c>
      <c r="AC164">
        <v>2</v>
      </c>
      <c r="AD164"/>
      <c r="AE164">
        <v>1</v>
      </c>
      <c r="AF164"/>
      <c r="AG164"/>
      <c r="AH164"/>
      <c r="AI164"/>
      <c r="AJ164" s="8"/>
      <c r="AK164" s="66">
        <v>22929</v>
      </c>
      <c r="AL164" s="10">
        <v>58123</v>
      </c>
      <c r="AM164">
        <f t="shared" ref="AM164" si="41">AK164+AL164</f>
        <v>81052</v>
      </c>
      <c r="AN164" s="66">
        <f xml:space="preserve"> 1508.06553301511 + 0.00210606006752809 * (AS164*AT164*AU164) + 441</f>
        <v>18800.713587581395</v>
      </c>
      <c r="AO164" s="36"/>
      <c r="AP164" s="33">
        <v>200</v>
      </c>
      <c r="AQ164" s="33">
        <v>400</v>
      </c>
      <c r="AR164" s="35">
        <v>400</v>
      </c>
      <c r="AS164" s="33">
        <f xml:space="preserve"> _xlfn.FLOOR.MATH(AS161*1.26)</f>
        <v>126</v>
      </c>
      <c r="AT164" s="33">
        <f t="shared" ref="AT164:AU164" si="42" xml:space="preserve"> _xlfn.FLOOR.MATH(AT161*1.26)</f>
        <v>252</v>
      </c>
      <c r="AU164" s="33">
        <f t="shared" si="42"/>
        <v>252</v>
      </c>
      <c r="AV164" s="51" t="s">
        <v>45</v>
      </c>
      <c r="AW164" s="33">
        <f t="shared" ref="AW164:AW166" si="43" xml:space="preserve"> _xlfn.FLOOR.MATH((AP164 - AS164) / 2)</f>
        <v>37</v>
      </c>
      <c r="AX164" s="33">
        <f t="shared" ref="AX164:AX166" si="44" xml:space="preserve"> _xlfn.FLOOR.MATH((AQ164 - AT164) / 2)</f>
        <v>74</v>
      </c>
      <c r="AY164" s="33">
        <f t="shared" ref="AY164:AY166" si="45" xml:space="preserve"> _xlfn.FLOOR.MATH((AR164 - AU164) / 2)</f>
        <v>74</v>
      </c>
      <c r="AZ164" s="51" t="s">
        <v>45</v>
      </c>
      <c r="BA164" s="33">
        <f t="shared" ref="BA164" si="46">AS164-AW164</f>
        <v>89</v>
      </c>
      <c r="BB164" s="33">
        <f t="shared" ref="BB164" si="47">AT164-AX164</f>
        <v>178</v>
      </c>
      <c r="BC164" s="36">
        <f t="shared" ref="BC164" si="48">AU164-AY164</f>
        <v>178</v>
      </c>
      <c r="BD164" s="33" t="s">
        <v>650</v>
      </c>
      <c r="BE164" s="33" t="s">
        <v>649</v>
      </c>
      <c r="BF164" s="33">
        <v>0</v>
      </c>
    </row>
    <row r="165" spans="1:58" s="33" customFormat="1" x14ac:dyDescent="0.25">
      <c r="A165" s="32" t="s">
        <v>653</v>
      </c>
      <c r="B165" s="32" t="s">
        <v>519</v>
      </c>
      <c r="C165" s="32"/>
      <c r="D165" t="s">
        <v>635</v>
      </c>
      <c r="E165" t="s">
        <v>457</v>
      </c>
      <c r="F165" t="s">
        <v>406</v>
      </c>
      <c r="G165" t="s">
        <v>636</v>
      </c>
      <c r="H165" s="43" t="s">
        <v>645</v>
      </c>
      <c r="I165" s="32" t="s">
        <v>643</v>
      </c>
      <c r="J165" s="32" t="s">
        <v>660</v>
      </c>
      <c r="K165" s="34">
        <v>0</v>
      </c>
      <c r="L165" s="33">
        <v>1</v>
      </c>
      <c r="M165" s="33" t="s">
        <v>641</v>
      </c>
      <c r="V165" s="32"/>
      <c r="W165" s="35">
        <v>1</v>
      </c>
      <c r="X165">
        <v>3</v>
      </c>
      <c r="Y165">
        <v>1</v>
      </c>
      <c r="Z165">
        <v>1</v>
      </c>
      <c r="AA165">
        <v>1</v>
      </c>
      <c r="AB165">
        <f t="shared" ref="AB165:AB166" si="49">Y165+Z165</f>
        <v>2</v>
      </c>
      <c r="AC165">
        <v>2</v>
      </c>
      <c r="AD165"/>
      <c r="AE165">
        <v>1</v>
      </c>
      <c r="AF165"/>
      <c r="AG165"/>
      <c r="AH165"/>
      <c r="AI165"/>
      <c r="AJ165" s="8"/>
      <c r="AK165" s="66">
        <v>45679</v>
      </c>
      <c r="AL165" s="10">
        <v>35373</v>
      </c>
      <c r="AM165">
        <f t="shared" ref="AM165:AM166" si="50">AK165+AL165</f>
        <v>81052</v>
      </c>
      <c r="AN165" s="66">
        <f xml:space="preserve"> 1508.06553301511 + 0.00210606006752809 * (AS165*AT165*AU165) + 441</f>
        <v>35387.533012896296</v>
      </c>
      <c r="AO165" s="36"/>
      <c r="AP165" s="33">
        <v>200</v>
      </c>
      <c r="AQ165" s="33">
        <v>400</v>
      </c>
      <c r="AR165" s="35">
        <v>400</v>
      </c>
      <c r="AS165" s="33">
        <f xml:space="preserve"> _xlfn.FLOOR.MATH(AS162*1.26*1.26)</f>
        <v>158</v>
      </c>
      <c r="AT165" s="33">
        <f xml:space="preserve"> _xlfn.FLOOR.MATH(AT162*1.26*1.26)</f>
        <v>317</v>
      </c>
      <c r="AU165" s="33">
        <f xml:space="preserve"> _xlfn.FLOOR.MATH(AU162*1.26*1.26)</f>
        <v>317</v>
      </c>
      <c r="AV165" s="51" t="s">
        <v>45</v>
      </c>
      <c r="AW165" s="33">
        <f t="shared" si="43"/>
        <v>21</v>
      </c>
      <c r="AX165" s="33">
        <f t="shared" si="44"/>
        <v>41</v>
      </c>
      <c r="AY165" s="33">
        <f t="shared" si="45"/>
        <v>41</v>
      </c>
      <c r="AZ165" s="51" t="s">
        <v>45</v>
      </c>
      <c r="BA165" s="33">
        <f t="shared" ref="BA165" si="51">AS165-AW165</f>
        <v>137</v>
      </c>
      <c r="BB165" s="33">
        <f t="shared" ref="BB165" si="52">AT165-AX165</f>
        <v>276</v>
      </c>
      <c r="BC165" s="36">
        <f t="shared" ref="BC165" si="53">AU165-AY165</f>
        <v>276</v>
      </c>
      <c r="BD165" s="33" t="s">
        <v>651</v>
      </c>
      <c r="BE165" s="33" t="s">
        <v>649</v>
      </c>
      <c r="BF165" s="33">
        <v>0</v>
      </c>
    </row>
    <row r="166" spans="1:58" s="30" customFormat="1" x14ac:dyDescent="0.25">
      <c r="A166" s="70" t="s">
        <v>661</v>
      </c>
      <c r="B166" s="70" t="s">
        <v>677</v>
      </c>
      <c r="C166" s="70"/>
      <c r="D166" s="71" t="s">
        <v>525</v>
      </c>
      <c r="E166" s="71" t="s">
        <v>457</v>
      </c>
      <c r="F166" s="71" t="s">
        <v>406</v>
      </c>
      <c r="G166" s="71" t="s">
        <v>636</v>
      </c>
      <c r="H166" s="72" t="s">
        <v>662</v>
      </c>
      <c r="I166" s="73" t="s">
        <v>663</v>
      </c>
      <c r="J166" s="74" t="s">
        <v>675</v>
      </c>
      <c r="K166" s="75">
        <v>0</v>
      </c>
      <c r="N166" s="30">
        <v>1</v>
      </c>
      <c r="O166" s="30" t="s">
        <v>676</v>
      </c>
      <c r="V166" s="73"/>
      <c r="W166" s="76">
        <v>1</v>
      </c>
      <c r="X166" s="30">
        <v>6</v>
      </c>
      <c r="Y166" s="30">
        <v>5</v>
      </c>
      <c r="Z166" s="30">
        <v>1</v>
      </c>
      <c r="AA166" s="30">
        <v>1</v>
      </c>
      <c r="AB166" s="30">
        <f t="shared" si="49"/>
        <v>6</v>
      </c>
      <c r="AC166" s="30">
        <v>6</v>
      </c>
      <c r="AE166" s="30">
        <v>3</v>
      </c>
      <c r="AG166" s="30" t="s">
        <v>94</v>
      </c>
      <c r="AJ166" s="77" t="s">
        <v>96</v>
      </c>
      <c r="AK166" s="30">
        <v>78075</v>
      </c>
      <c r="AL166" s="73">
        <v>2977</v>
      </c>
      <c r="AM166" s="30">
        <f t="shared" si="50"/>
        <v>81052</v>
      </c>
      <c r="AN166" s="78">
        <f t="shared" ref="AN166:AN212" si="54" xml:space="preserve"> 1508.06553301511 + 0.00210606006752809 * (AS166*AT166*AU166) * (AB166 / 5) + 441</f>
        <v>74552.537876951479</v>
      </c>
      <c r="AO166" s="77" t="s">
        <v>105</v>
      </c>
      <c r="AP166" s="30">
        <v>173</v>
      </c>
      <c r="AQ166" s="30">
        <v>743</v>
      </c>
      <c r="AR166" s="76">
        <v>435</v>
      </c>
      <c r="AS166" s="30">
        <v>133</v>
      </c>
      <c r="AT166" s="30">
        <v>720</v>
      </c>
      <c r="AU166" s="30">
        <v>300</v>
      </c>
      <c r="AV166" s="56" t="s">
        <v>45</v>
      </c>
      <c r="AW166" s="30">
        <f t="shared" si="43"/>
        <v>20</v>
      </c>
      <c r="AX166" s="30">
        <f t="shared" si="44"/>
        <v>11</v>
      </c>
      <c r="AY166" s="30">
        <f t="shared" si="45"/>
        <v>67</v>
      </c>
      <c r="AZ166" s="56" t="s">
        <v>45</v>
      </c>
      <c r="BA166" s="30">
        <f t="shared" ref="BA166:BC167" si="55">AS166-AW166</f>
        <v>113</v>
      </c>
      <c r="BB166" s="30">
        <f t="shared" si="55"/>
        <v>709</v>
      </c>
      <c r="BC166" s="77">
        <f t="shared" si="55"/>
        <v>233</v>
      </c>
      <c r="BD166" s="30" t="s">
        <v>664</v>
      </c>
      <c r="BE166" s="30" t="s">
        <v>665</v>
      </c>
      <c r="BF166" s="30">
        <v>0</v>
      </c>
    </row>
    <row r="167" spans="1:58" x14ac:dyDescent="0.25">
      <c r="A167" s="68" t="s">
        <v>666</v>
      </c>
      <c r="B167" s="68" t="s">
        <v>670</v>
      </c>
      <c r="C167" s="68"/>
      <c r="D167" s="69" t="s">
        <v>678</v>
      </c>
      <c r="E167" s="69" t="s">
        <v>457</v>
      </c>
      <c r="F167" s="69" t="s">
        <v>406</v>
      </c>
      <c r="G167" s="69" t="s">
        <v>636</v>
      </c>
      <c r="H167" s="40" t="s">
        <v>855</v>
      </c>
      <c r="I167" s="10" t="s">
        <v>683</v>
      </c>
      <c r="J167" s="10" t="s">
        <v>117</v>
      </c>
      <c r="K167" s="4">
        <v>1</v>
      </c>
      <c r="V167" s="10"/>
      <c r="W167" s="17">
        <v>1</v>
      </c>
      <c r="X167">
        <v>6</v>
      </c>
      <c r="Y167">
        <v>5</v>
      </c>
      <c r="Z167">
        <v>1</v>
      </c>
      <c r="AA167">
        <v>1</v>
      </c>
      <c r="AB167">
        <f t="shared" ref="AB167:AB168" si="56">Y167+Z167</f>
        <v>6</v>
      </c>
      <c r="AC167">
        <v>6</v>
      </c>
      <c r="AE167">
        <v>3</v>
      </c>
      <c r="AG167" t="s">
        <v>94</v>
      </c>
      <c r="AJ167" s="8" t="s">
        <v>96</v>
      </c>
      <c r="AK167">
        <v>78075</v>
      </c>
      <c r="AL167" s="10">
        <v>2977</v>
      </c>
      <c r="AM167">
        <f t="shared" ref="AM167:AM168" si="57">AK167+AL167</f>
        <v>81052</v>
      </c>
      <c r="AN167" s="67">
        <f t="shared" si="54"/>
        <v>74552.537876951479</v>
      </c>
      <c r="AO167" s="8" t="s">
        <v>105</v>
      </c>
      <c r="AP167">
        <v>173</v>
      </c>
      <c r="AQ167">
        <v>743</v>
      </c>
      <c r="AR167" s="17">
        <v>435</v>
      </c>
      <c r="AS167">
        <v>133</v>
      </c>
      <c r="AT167">
        <v>720</v>
      </c>
      <c r="AU167">
        <v>300</v>
      </c>
      <c r="AV167" s="47" t="s">
        <v>45</v>
      </c>
      <c r="AW167">
        <f t="shared" ref="AW167:AW168" si="58" xml:space="preserve"> _xlfn.FLOOR.MATH((AP167 - AS167) / 2)</f>
        <v>20</v>
      </c>
      <c r="AX167">
        <f t="shared" ref="AX167:AX168" si="59" xml:space="preserve"> _xlfn.FLOOR.MATH((AQ167 - AT167) / 2)</f>
        <v>11</v>
      </c>
      <c r="AY167">
        <f t="shared" ref="AY167:AY168" si="60" xml:space="preserve"> _xlfn.FLOOR.MATH((AR167 - AU167) / 2)</f>
        <v>67</v>
      </c>
      <c r="AZ167" s="47" t="s">
        <v>45</v>
      </c>
      <c r="BA167">
        <f t="shared" si="55"/>
        <v>113</v>
      </c>
      <c r="BB167">
        <f t="shared" si="55"/>
        <v>709</v>
      </c>
      <c r="BC167" s="8">
        <f t="shared" si="55"/>
        <v>233</v>
      </c>
      <c r="BD167" t="s">
        <v>672</v>
      </c>
      <c r="BE167" t="s">
        <v>673</v>
      </c>
      <c r="BF167">
        <v>0</v>
      </c>
    </row>
    <row r="168" spans="1:58" x14ac:dyDescent="0.25">
      <c r="A168" s="68" t="s">
        <v>667</v>
      </c>
      <c r="B168" s="68" t="s">
        <v>668</v>
      </c>
      <c r="C168" s="68"/>
      <c r="D168" s="69" t="s">
        <v>679</v>
      </c>
      <c r="E168" s="69" t="s">
        <v>457</v>
      </c>
      <c r="F168" s="69" t="s">
        <v>406</v>
      </c>
      <c r="G168" s="69" t="s">
        <v>636</v>
      </c>
      <c r="H168" s="40" t="s">
        <v>681</v>
      </c>
      <c r="I168" s="10" t="s">
        <v>671</v>
      </c>
      <c r="J168" s="10" t="s">
        <v>117</v>
      </c>
      <c r="K168" s="4">
        <v>1</v>
      </c>
      <c r="V168" s="10"/>
      <c r="W168" s="17">
        <v>1</v>
      </c>
      <c r="X168">
        <v>6</v>
      </c>
      <c r="Y168">
        <v>5</v>
      </c>
      <c r="Z168">
        <v>1</v>
      </c>
      <c r="AA168">
        <v>1</v>
      </c>
      <c r="AB168">
        <f t="shared" si="56"/>
        <v>6</v>
      </c>
      <c r="AC168">
        <v>6</v>
      </c>
      <c r="AE168">
        <v>3</v>
      </c>
      <c r="AG168" t="s">
        <v>94</v>
      </c>
      <c r="AJ168" s="8" t="s">
        <v>96</v>
      </c>
      <c r="AK168">
        <v>78075</v>
      </c>
      <c r="AL168" s="10">
        <v>2977</v>
      </c>
      <c r="AM168">
        <f t="shared" si="57"/>
        <v>81052</v>
      </c>
      <c r="AN168" s="67">
        <f t="shared" si="54"/>
        <v>74552.537876951479</v>
      </c>
      <c r="AO168" s="8" t="s">
        <v>105</v>
      </c>
      <c r="AP168">
        <v>173</v>
      </c>
      <c r="AQ168">
        <v>743</v>
      </c>
      <c r="AR168" s="17">
        <v>435</v>
      </c>
      <c r="AS168">
        <v>133</v>
      </c>
      <c r="AT168">
        <v>720</v>
      </c>
      <c r="AU168">
        <v>300</v>
      </c>
      <c r="AV168" s="47" t="s">
        <v>45</v>
      </c>
      <c r="AW168">
        <f t="shared" si="58"/>
        <v>20</v>
      </c>
      <c r="AX168">
        <f t="shared" si="59"/>
        <v>11</v>
      </c>
      <c r="AY168">
        <f t="shared" si="60"/>
        <v>67</v>
      </c>
      <c r="AZ168" s="47" t="s">
        <v>45</v>
      </c>
      <c r="BA168">
        <f t="shared" ref="BA168" si="61">AS168-AW168</f>
        <v>113</v>
      </c>
      <c r="BB168">
        <f t="shared" ref="BB168" si="62">AT168-AX168</f>
        <v>709</v>
      </c>
      <c r="BC168" s="8">
        <f t="shared" ref="BC168" si="63">AU168-AY168</f>
        <v>233</v>
      </c>
      <c r="BD168" t="s">
        <v>672</v>
      </c>
      <c r="BE168" t="s">
        <v>673</v>
      </c>
      <c r="BF168">
        <v>0</v>
      </c>
    </row>
    <row r="169" spans="1:58" x14ac:dyDescent="0.25">
      <c r="A169" s="68" t="s">
        <v>674</v>
      </c>
      <c r="B169" s="68" t="s">
        <v>669</v>
      </c>
      <c r="C169" s="68"/>
      <c r="D169" s="69" t="s">
        <v>680</v>
      </c>
      <c r="E169" s="69" t="s">
        <v>457</v>
      </c>
      <c r="F169" s="69" t="s">
        <v>406</v>
      </c>
      <c r="G169" s="69" t="s">
        <v>636</v>
      </c>
      <c r="H169" s="40" t="s">
        <v>682</v>
      </c>
      <c r="I169" s="10" t="s">
        <v>671</v>
      </c>
      <c r="J169" s="10" t="s">
        <v>117</v>
      </c>
      <c r="K169" s="4">
        <v>1</v>
      </c>
      <c r="V169" s="10"/>
      <c r="W169" s="17">
        <v>1</v>
      </c>
      <c r="X169">
        <v>6</v>
      </c>
      <c r="Y169">
        <v>5</v>
      </c>
      <c r="Z169">
        <v>1</v>
      </c>
      <c r="AA169">
        <v>1</v>
      </c>
      <c r="AB169">
        <f t="shared" ref="AB169:AB170" si="64">Y169+Z169</f>
        <v>6</v>
      </c>
      <c r="AC169">
        <v>6</v>
      </c>
      <c r="AE169">
        <v>3</v>
      </c>
      <c r="AG169" t="s">
        <v>94</v>
      </c>
      <c r="AJ169" s="8" t="s">
        <v>96</v>
      </c>
      <c r="AK169">
        <v>78075</v>
      </c>
      <c r="AL169" s="10">
        <v>2977</v>
      </c>
      <c r="AM169">
        <f t="shared" ref="AM169:AM170" si="65">AK169+AL169</f>
        <v>81052</v>
      </c>
      <c r="AN169" s="67">
        <f t="shared" si="54"/>
        <v>74552.537876951479</v>
      </c>
      <c r="AO169" s="8" t="s">
        <v>105</v>
      </c>
      <c r="AP169">
        <v>173</v>
      </c>
      <c r="AQ169">
        <v>743</v>
      </c>
      <c r="AR169" s="17">
        <v>435</v>
      </c>
      <c r="AS169">
        <v>133</v>
      </c>
      <c r="AT169">
        <v>720</v>
      </c>
      <c r="AU169">
        <v>300</v>
      </c>
      <c r="AV169" s="47" t="s">
        <v>45</v>
      </c>
      <c r="AW169">
        <f t="shared" ref="AW169:AW170" si="66" xml:space="preserve"> _xlfn.FLOOR.MATH((AP169 - AS169) / 2)</f>
        <v>20</v>
      </c>
      <c r="AX169">
        <f t="shared" ref="AX169:AX170" si="67" xml:space="preserve"> _xlfn.FLOOR.MATH((AQ169 - AT169) / 2)</f>
        <v>11</v>
      </c>
      <c r="AY169">
        <f t="shared" ref="AY169:AY170" si="68" xml:space="preserve"> _xlfn.FLOOR.MATH((AR169 - AU169) / 2)</f>
        <v>67</v>
      </c>
      <c r="AZ169" s="47" t="s">
        <v>45</v>
      </c>
      <c r="BA169">
        <f t="shared" ref="BA169" si="69">AS169-AW169</f>
        <v>113</v>
      </c>
      <c r="BB169">
        <f t="shared" ref="BB169" si="70">AT169-AX169</f>
        <v>709</v>
      </c>
      <c r="BC169" s="8">
        <f t="shared" ref="BC169" si="71">AU169-AY169</f>
        <v>233</v>
      </c>
      <c r="BD169" t="s">
        <v>672</v>
      </c>
      <c r="BE169" t="s">
        <v>673</v>
      </c>
      <c r="BF169">
        <v>0</v>
      </c>
    </row>
    <row r="170" spans="1:58" x14ac:dyDescent="0.25">
      <c r="A170" s="68" t="s">
        <v>693</v>
      </c>
      <c r="B170" s="68" t="s">
        <v>694</v>
      </c>
      <c r="C170" s="68"/>
      <c r="D170" s="69" t="s">
        <v>684</v>
      </c>
      <c r="E170" s="69" t="s">
        <v>457</v>
      </c>
      <c r="F170" s="69" t="s">
        <v>406</v>
      </c>
      <c r="G170" s="69" t="s">
        <v>636</v>
      </c>
      <c r="H170" s="40" t="s">
        <v>695</v>
      </c>
      <c r="I170" s="10" t="s">
        <v>671</v>
      </c>
      <c r="J170" s="10" t="s">
        <v>117</v>
      </c>
      <c r="K170" s="4">
        <v>1</v>
      </c>
      <c r="W170" s="17">
        <v>1</v>
      </c>
      <c r="X170">
        <v>6</v>
      </c>
      <c r="Y170">
        <v>5</v>
      </c>
      <c r="Z170">
        <v>1</v>
      </c>
      <c r="AA170">
        <v>1</v>
      </c>
      <c r="AB170">
        <f t="shared" si="64"/>
        <v>6</v>
      </c>
      <c r="AC170">
        <v>6</v>
      </c>
      <c r="AE170">
        <v>3</v>
      </c>
      <c r="AG170" t="s">
        <v>94</v>
      </c>
      <c r="AJ170" s="8" t="s">
        <v>96</v>
      </c>
      <c r="AK170">
        <v>78075</v>
      </c>
      <c r="AL170" s="10">
        <v>2977</v>
      </c>
      <c r="AM170">
        <f t="shared" si="65"/>
        <v>81052</v>
      </c>
      <c r="AN170" s="67">
        <f t="shared" si="54"/>
        <v>74552.537876951479</v>
      </c>
      <c r="AP170">
        <v>173</v>
      </c>
      <c r="AQ170">
        <v>743</v>
      </c>
      <c r="AR170" s="17">
        <v>435</v>
      </c>
      <c r="AS170">
        <v>133</v>
      </c>
      <c r="AT170">
        <v>720</v>
      </c>
      <c r="AU170">
        <v>300</v>
      </c>
      <c r="AV170" s="47" t="s">
        <v>45</v>
      </c>
      <c r="AW170">
        <f t="shared" si="66"/>
        <v>20</v>
      </c>
      <c r="AX170">
        <f t="shared" si="67"/>
        <v>11</v>
      </c>
      <c r="AY170">
        <f t="shared" si="68"/>
        <v>67</v>
      </c>
      <c r="AZ170" s="47" t="s">
        <v>45</v>
      </c>
      <c r="BD170" t="s">
        <v>672</v>
      </c>
      <c r="BE170" t="s">
        <v>673</v>
      </c>
      <c r="BF170">
        <v>0</v>
      </c>
    </row>
    <row r="171" spans="1:58" x14ac:dyDescent="0.25">
      <c r="A171" s="10" t="s">
        <v>696</v>
      </c>
      <c r="B171" t="s">
        <v>687</v>
      </c>
      <c r="D171" t="s">
        <v>678</v>
      </c>
      <c r="E171" t="s">
        <v>477</v>
      </c>
      <c r="F171" t="s">
        <v>406</v>
      </c>
      <c r="G171" t="s">
        <v>636</v>
      </c>
      <c r="H171" s="40" t="s">
        <v>117</v>
      </c>
      <c r="I171" s="10" t="s">
        <v>117</v>
      </c>
      <c r="J171" s="10" t="s">
        <v>117</v>
      </c>
      <c r="K171" s="4">
        <v>1</v>
      </c>
      <c r="V171" s="10"/>
      <c r="W171" s="17">
        <v>0</v>
      </c>
      <c r="X171">
        <v>1</v>
      </c>
      <c r="Y171">
        <v>5</v>
      </c>
      <c r="Z171">
        <v>1</v>
      </c>
      <c r="AA171">
        <v>1</v>
      </c>
      <c r="AB171">
        <f t="shared" ref="AB171" si="72">Y171+Z171</f>
        <v>6</v>
      </c>
      <c r="AC171">
        <v>6</v>
      </c>
      <c r="AE171">
        <v>3</v>
      </c>
      <c r="AG171" t="s">
        <v>94</v>
      </c>
      <c r="AJ171" s="8" t="s">
        <v>96</v>
      </c>
      <c r="AL171" s="10"/>
      <c r="AM171">
        <f t="shared" ref="AM171" si="73">AK171+AL171</f>
        <v>0</v>
      </c>
      <c r="AN171" s="67">
        <f t="shared" si="54"/>
        <v>74552.537876951479</v>
      </c>
      <c r="AO171" s="8" t="s">
        <v>105</v>
      </c>
      <c r="AP171">
        <v>173</v>
      </c>
      <c r="AQ171">
        <v>743</v>
      </c>
      <c r="AR171" s="17">
        <v>435</v>
      </c>
      <c r="AS171">
        <v>133</v>
      </c>
      <c r="AT171">
        <v>720</v>
      </c>
      <c r="AU171">
        <v>300</v>
      </c>
      <c r="AV171" s="47" t="s">
        <v>8</v>
      </c>
      <c r="AW171">
        <f t="shared" ref="AW171" si="74" xml:space="preserve"> _xlfn.FLOOR.MATH((AP171 - AS171) / 2)</f>
        <v>20</v>
      </c>
      <c r="AX171">
        <f t="shared" ref="AX171" si="75" xml:space="preserve"> _xlfn.FLOOR.MATH((AQ171 - AT171) / 2)</f>
        <v>11</v>
      </c>
      <c r="AY171">
        <f t="shared" ref="AY171" si="76" xml:space="preserve"> _xlfn.FLOOR.MATH((AR171 - AU171) / 2)</f>
        <v>67</v>
      </c>
      <c r="AZ171" s="47" t="s">
        <v>8</v>
      </c>
      <c r="BA171">
        <f t="shared" ref="BA171" si="77">AS171-AW171</f>
        <v>113</v>
      </c>
      <c r="BB171">
        <f t="shared" ref="BB171" si="78">AT171-AX171</f>
        <v>709</v>
      </c>
      <c r="BC171" s="8">
        <f t="shared" ref="BC171" si="79">AU171-AY171</f>
        <v>233</v>
      </c>
      <c r="BD171" t="s">
        <v>672</v>
      </c>
      <c r="BE171" t="s">
        <v>673</v>
      </c>
      <c r="BF171">
        <v>0</v>
      </c>
    </row>
    <row r="172" spans="1:58" x14ac:dyDescent="0.25">
      <c r="A172" s="10" t="s">
        <v>697</v>
      </c>
      <c r="B172" t="s">
        <v>688</v>
      </c>
      <c r="D172" t="s">
        <v>679</v>
      </c>
      <c r="E172" t="s">
        <v>477</v>
      </c>
      <c r="F172" t="s">
        <v>406</v>
      </c>
      <c r="G172" t="s">
        <v>636</v>
      </c>
      <c r="H172" s="40" t="s">
        <v>117</v>
      </c>
      <c r="I172" s="10" t="s">
        <v>117</v>
      </c>
      <c r="J172" s="10" t="s">
        <v>117</v>
      </c>
      <c r="K172" s="4">
        <v>1</v>
      </c>
      <c r="V172" s="10"/>
      <c r="W172" s="17">
        <v>0</v>
      </c>
      <c r="X172">
        <v>1</v>
      </c>
      <c r="Y172">
        <v>5</v>
      </c>
      <c r="Z172">
        <v>1</v>
      </c>
      <c r="AA172">
        <v>1</v>
      </c>
      <c r="AB172">
        <f t="shared" ref="AB172:AB173" si="80">Y172+Z172</f>
        <v>6</v>
      </c>
      <c r="AC172">
        <v>6</v>
      </c>
      <c r="AE172">
        <v>3</v>
      </c>
      <c r="AG172" t="s">
        <v>94</v>
      </c>
      <c r="AJ172" s="8" t="s">
        <v>96</v>
      </c>
      <c r="AL172" s="10"/>
      <c r="AM172">
        <f t="shared" ref="AM172:AM173" si="81">AK172+AL172</f>
        <v>0</v>
      </c>
      <c r="AN172" s="67">
        <f t="shared" si="54"/>
        <v>74552.537876951479</v>
      </c>
      <c r="AO172" s="8" t="s">
        <v>105</v>
      </c>
      <c r="AP172">
        <v>173</v>
      </c>
      <c r="AQ172">
        <v>743</v>
      </c>
      <c r="AR172" s="17">
        <v>435</v>
      </c>
      <c r="AS172">
        <v>133</v>
      </c>
      <c r="AT172">
        <v>720</v>
      </c>
      <c r="AU172">
        <v>300</v>
      </c>
      <c r="AV172" s="47" t="s">
        <v>8</v>
      </c>
      <c r="AW172">
        <f t="shared" ref="AW172:AW173" si="82" xml:space="preserve"> _xlfn.FLOOR.MATH((AP172 - AS172) / 2)</f>
        <v>20</v>
      </c>
      <c r="AX172">
        <f t="shared" ref="AX172:AX173" si="83" xml:space="preserve"> _xlfn.FLOOR.MATH((AQ172 - AT172) / 2)</f>
        <v>11</v>
      </c>
      <c r="AY172">
        <f t="shared" ref="AY172:AY173" si="84" xml:space="preserve"> _xlfn.FLOOR.MATH((AR172 - AU172) / 2)</f>
        <v>67</v>
      </c>
      <c r="AZ172" s="47" t="s">
        <v>8</v>
      </c>
      <c r="BA172">
        <f t="shared" ref="BA172:BA173" si="85">AS172-AW172</f>
        <v>113</v>
      </c>
      <c r="BB172">
        <f t="shared" ref="BB172:BB173" si="86">AT172-AX172</f>
        <v>709</v>
      </c>
      <c r="BC172" s="8">
        <f t="shared" ref="BC172:BC173" si="87">AU172-AY172</f>
        <v>233</v>
      </c>
      <c r="BD172" t="s">
        <v>672</v>
      </c>
      <c r="BE172" t="s">
        <v>673</v>
      </c>
      <c r="BF172">
        <v>0</v>
      </c>
    </row>
    <row r="173" spans="1:58" x14ac:dyDescent="0.25">
      <c r="A173" s="10" t="s">
        <v>698</v>
      </c>
      <c r="B173" t="s">
        <v>685</v>
      </c>
      <c r="D173" t="s">
        <v>680</v>
      </c>
      <c r="E173" t="s">
        <v>477</v>
      </c>
      <c r="F173" t="s">
        <v>406</v>
      </c>
      <c r="G173" t="s">
        <v>636</v>
      </c>
      <c r="H173" s="40" t="s">
        <v>117</v>
      </c>
      <c r="I173" s="10" t="s">
        <v>117</v>
      </c>
      <c r="J173" s="10" t="s">
        <v>117</v>
      </c>
      <c r="K173" s="4">
        <v>1</v>
      </c>
      <c r="V173" s="10"/>
      <c r="W173" s="17">
        <v>0</v>
      </c>
      <c r="X173">
        <v>1</v>
      </c>
      <c r="Y173">
        <v>5</v>
      </c>
      <c r="Z173">
        <v>1</v>
      </c>
      <c r="AA173">
        <v>1</v>
      </c>
      <c r="AB173">
        <f t="shared" si="80"/>
        <v>6</v>
      </c>
      <c r="AC173">
        <v>6</v>
      </c>
      <c r="AE173">
        <v>3</v>
      </c>
      <c r="AG173" t="s">
        <v>94</v>
      </c>
      <c r="AJ173" s="8" t="s">
        <v>96</v>
      </c>
      <c r="AL173" s="10"/>
      <c r="AM173">
        <f t="shared" si="81"/>
        <v>0</v>
      </c>
      <c r="AN173" s="67">
        <f t="shared" si="54"/>
        <v>74552.537876951479</v>
      </c>
      <c r="AO173" s="8" t="s">
        <v>105</v>
      </c>
      <c r="AP173">
        <v>173</v>
      </c>
      <c r="AQ173">
        <v>743</v>
      </c>
      <c r="AR173" s="17">
        <v>435</v>
      </c>
      <c r="AS173">
        <v>133</v>
      </c>
      <c r="AT173">
        <v>720</v>
      </c>
      <c r="AU173">
        <v>300</v>
      </c>
      <c r="AV173" s="47" t="s">
        <v>8</v>
      </c>
      <c r="AW173">
        <f t="shared" si="82"/>
        <v>20</v>
      </c>
      <c r="AX173">
        <f t="shared" si="83"/>
        <v>11</v>
      </c>
      <c r="AY173">
        <f t="shared" si="84"/>
        <v>67</v>
      </c>
      <c r="AZ173" s="47" t="s">
        <v>8</v>
      </c>
      <c r="BA173">
        <f t="shared" si="85"/>
        <v>113</v>
      </c>
      <c r="BB173">
        <f t="shared" si="86"/>
        <v>709</v>
      </c>
      <c r="BC173" s="8">
        <f t="shared" si="87"/>
        <v>233</v>
      </c>
      <c r="BD173" t="s">
        <v>672</v>
      </c>
      <c r="BE173" t="s">
        <v>673</v>
      </c>
      <c r="BF173">
        <v>0</v>
      </c>
    </row>
    <row r="174" spans="1:58" x14ac:dyDescent="0.25">
      <c r="A174" s="10" t="s">
        <v>699</v>
      </c>
      <c r="B174" t="s">
        <v>692</v>
      </c>
      <c r="D174" t="s">
        <v>684</v>
      </c>
      <c r="E174" t="s">
        <v>477</v>
      </c>
      <c r="F174" t="s">
        <v>406</v>
      </c>
      <c r="G174" t="s">
        <v>636</v>
      </c>
      <c r="H174" s="40" t="s">
        <v>117</v>
      </c>
      <c r="I174" s="10" t="s">
        <v>117</v>
      </c>
      <c r="J174" s="10" t="s">
        <v>117</v>
      </c>
      <c r="K174" s="4">
        <v>1</v>
      </c>
      <c r="V174" s="10"/>
      <c r="W174" s="17">
        <v>0</v>
      </c>
      <c r="X174">
        <v>1</v>
      </c>
      <c r="Y174">
        <v>5</v>
      </c>
      <c r="Z174">
        <v>1</v>
      </c>
      <c r="AA174">
        <v>1</v>
      </c>
      <c r="AB174">
        <f t="shared" ref="AB174" si="88">Y174+Z174</f>
        <v>6</v>
      </c>
      <c r="AC174">
        <v>6</v>
      </c>
      <c r="AE174">
        <v>3</v>
      </c>
      <c r="AG174" t="s">
        <v>94</v>
      </c>
      <c r="AJ174" s="8" t="s">
        <v>96</v>
      </c>
      <c r="AL174" s="10"/>
      <c r="AM174">
        <f t="shared" ref="AM174" si="89">AK174+AL174</f>
        <v>0</v>
      </c>
      <c r="AN174" s="67">
        <f t="shared" si="54"/>
        <v>74552.537876951479</v>
      </c>
      <c r="AO174" s="8" t="s">
        <v>105</v>
      </c>
      <c r="AP174">
        <v>173</v>
      </c>
      <c r="AQ174">
        <v>743</v>
      </c>
      <c r="AR174" s="17">
        <v>435</v>
      </c>
      <c r="AS174">
        <v>133</v>
      </c>
      <c r="AT174">
        <v>720</v>
      </c>
      <c r="AU174">
        <v>300</v>
      </c>
      <c r="AV174" s="47" t="s">
        <v>8</v>
      </c>
      <c r="AW174">
        <f t="shared" ref="AW174" si="90" xml:space="preserve"> _xlfn.FLOOR.MATH((AP174 - AS174) / 2)</f>
        <v>20</v>
      </c>
      <c r="AX174">
        <f t="shared" ref="AX174" si="91" xml:space="preserve"> _xlfn.FLOOR.MATH((AQ174 - AT174) / 2)</f>
        <v>11</v>
      </c>
      <c r="AY174">
        <f t="shared" ref="AY174" si="92" xml:space="preserve"> _xlfn.FLOOR.MATH((AR174 - AU174) / 2)</f>
        <v>67</v>
      </c>
      <c r="AZ174" s="47" t="s">
        <v>8</v>
      </c>
      <c r="BA174">
        <f t="shared" ref="BA174" si="93">AS174-AW174</f>
        <v>113</v>
      </c>
      <c r="BB174">
        <f t="shared" ref="BB174" si="94">AT174-AX174</f>
        <v>709</v>
      </c>
      <c r="BC174" s="8">
        <f t="shared" ref="BC174" si="95">AU174-AY174</f>
        <v>233</v>
      </c>
      <c r="BD174" t="s">
        <v>672</v>
      </c>
      <c r="BE174" t="s">
        <v>673</v>
      </c>
      <c r="BF174">
        <v>0</v>
      </c>
    </row>
    <row r="175" spans="1:58" x14ac:dyDescent="0.25">
      <c r="A175" s="10" t="s">
        <v>700</v>
      </c>
      <c r="B175" t="s">
        <v>689</v>
      </c>
      <c r="D175" t="s">
        <v>678</v>
      </c>
      <c r="E175" t="s">
        <v>477</v>
      </c>
      <c r="F175" t="s">
        <v>406</v>
      </c>
      <c r="G175" t="s">
        <v>636</v>
      </c>
      <c r="H175" s="40" t="s">
        <v>117</v>
      </c>
      <c r="I175" s="10" t="s">
        <v>117</v>
      </c>
      <c r="J175" s="10" t="s">
        <v>117</v>
      </c>
      <c r="K175" s="4">
        <v>1</v>
      </c>
      <c r="V175" s="10"/>
      <c r="W175" s="17">
        <v>0</v>
      </c>
      <c r="X175">
        <v>1</v>
      </c>
      <c r="Y175">
        <v>5</v>
      </c>
      <c r="Z175">
        <v>1</v>
      </c>
      <c r="AA175">
        <v>1</v>
      </c>
      <c r="AB175">
        <f>Y175+Z175</f>
        <v>6</v>
      </c>
      <c r="AC175">
        <v>6</v>
      </c>
      <c r="AE175">
        <v>3</v>
      </c>
      <c r="AG175" t="s">
        <v>94</v>
      </c>
      <c r="AJ175" s="8" t="s">
        <v>96</v>
      </c>
      <c r="AL175" s="10"/>
      <c r="AM175">
        <f>AK175+AL175</f>
        <v>0</v>
      </c>
      <c r="AN175" s="67">
        <f t="shared" si="54"/>
        <v>74552.537876951479</v>
      </c>
      <c r="AO175" s="8" t="s">
        <v>105</v>
      </c>
      <c r="AP175">
        <v>173</v>
      </c>
      <c r="AQ175">
        <v>743</v>
      </c>
      <c r="AR175" s="17">
        <v>435</v>
      </c>
      <c r="AS175">
        <v>133</v>
      </c>
      <c r="AT175">
        <v>720</v>
      </c>
      <c r="AU175">
        <v>300</v>
      </c>
      <c r="AV175" s="47" t="s">
        <v>8</v>
      </c>
      <c r="AW175">
        <f t="shared" ref="AW175:AY178" si="96" xml:space="preserve"> _xlfn.FLOOR.MATH((AP175 - AS175) / 2)</f>
        <v>20</v>
      </c>
      <c r="AX175">
        <f t="shared" si="96"/>
        <v>11</v>
      </c>
      <c r="AY175">
        <f t="shared" si="96"/>
        <v>67</v>
      </c>
      <c r="AZ175" s="47" t="s">
        <v>8</v>
      </c>
      <c r="BA175">
        <f t="shared" ref="BA175:BC178" si="97">AS175-AW175</f>
        <v>113</v>
      </c>
      <c r="BB175">
        <f t="shared" si="97"/>
        <v>709</v>
      </c>
      <c r="BC175" s="8">
        <f t="shared" si="97"/>
        <v>233</v>
      </c>
      <c r="BD175" t="s">
        <v>672</v>
      </c>
      <c r="BE175" t="s">
        <v>673</v>
      </c>
      <c r="BF175">
        <v>0</v>
      </c>
    </row>
    <row r="176" spans="1:58" x14ac:dyDescent="0.25">
      <c r="A176" s="10" t="s">
        <v>701</v>
      </c>
      <c r="B176" t="s">
        <v>690</v>
      </c>
      <c r="D176" t="s">
        <v>679</v>
      </c>
      <c r="E176" t="s">
        <v>477</v>
      </c>
      <c r="F176" t="s">
        <v>406</v>
      </c>
      <c r="G176" t="s">
        <v>636</v>
      </c>
      <c r="H176" s="40" t="s">
        <v>117</v>
      </c>
      <c r="I176" s="10" t="s">
        <v>117</v>
      </c>
      <c r="J176" s="10" t="s">
        <v>117</v>
      </c>
      <c r="K176" s="4">
        <v>1</v>
      </c>
      <c r="V176" s="10"/>
      <c r="W176" s="17">
        <v>0</v>
      </c>
      <c r="X176">
        <v>1</v>
      </c>
      <c r="Y176">
        <v>5</v>
      </c>
      <c r="Z176">
        <v>1</v>
      </c>
      <c r="AA176">
        <v>1</v>
      </c>
      <c r="AB176">
        <f>Y176+Z176</f>
        <v>6</v>
      </c>
      <c r="AC176">
        <v>6</v>
      </c>
      <c r="AE176">
        <v>3</v>
      </c>
      <c r="AG176" t="s">
        <v>94</v>
      </c>
      <c r="AJ176" s="8" t="s">
        <v>96</v>
      </c>
      <c r="AL176" s="10"/>
      <c r="AM176">
        <f>AK176+AL176</f>
        <v>0</v>
      </c>
      <c r="AN176" s="67">
        <f t="shared" si="54"/>
        <v>74552.537876951479</v>
      </c>
      <c r="AO176" s="8" t="s">
        <v>105</v>
      </c>
      <c r="AP176">
        <v>173</v>
      </c>
      <c r="AQ176">
        <v>743</v>
      </c>
      <c r="AR176" s="17">
        <v>435</v>
      </c>
      <c r="AS176">
        <v>133</v>
      </c>
      <c r="AT176">
        <v>720</v>
      </c>
      <c r="AU176">
        <v>300</v>
      </c>
      <c r="AV176" s="47" t="s">
        <v>8</v>
      </c>
      <c r="AW176">
        <f t="shared" si="96"/>
        <v>20</v>
      </c>
      <c r="AX176">
        <f t="shared" si="96"/>
        <v>11</v>
      </c>
      <c r="AY176">
        <f t="shared" si="96"/>
        <v>67</v>
      </c>
      <c r="AZ176" s="47" t="s">
        <v>8</v>
      </c>
      <c r="BA176">
        <f t="shared" si="97"/>
        <v>113</v>
      </c>
      <c r="BB176">
        <f t="shared" si="97"/>
        <v>709</v>
      </c>
      <c r="BC176" s="8">
        <f t="shared" si="97"/>
        <v>233</v>
      </c>
      <c r="BD176" t="s">
        <v>672</v>
      </c>
      <c r="BE176" t="s">
        <v>673</v>
      </c>
      <c r="BF176">
        <v>0</v>
      </c>
    </row>
    <row r="177" spans="1:61" x14ac:dyDescent="0.25">
      <c r="A177" s="10" t="s">
        <v>702</v>
      </c>
      <c r="B177" t="s">
        <v>686</v>
      </c>
      <c r="D177" t="s">
        <v>680</v>
      </c>
      <c r="E177" t="s">
        <v>477</v>
      </c>
      <c r="F177" t="s">
        <v>406</v>
      </c>
      <c r="G177" t="s">
        <v>636</v>
      </c>
      <c r="H177" s="40" t="s">
        <v>117</v>
      </c>
      <c r="I177" s="10" t="s">
        <v>117</v>
      </c>
      <c r="J177" s="10" t="s">
        <v>117</v>
      </c>
      <c r="K177" s="4">
        <v>1</v>
      </c>
      <c r="V177" s="10"/>
      <c r="W177" s="17">
        <v>0</v>
      </c>
      <c r="X177">
        <v>1</v>
      </c>
      <c r="Y177">
        <v>5</v>
      </c>
      <c r="Z177">
        <v>1</v>
      </c>
      <c r="AA177">
        <v>1</v>
      </c>
      <c r="AB177">
        <f>Y177+Z177</f>
        <v>6</v>
      </c>
      <c r="AC177">
        <v>6</v>
      </c>
      <c r="AE177">
        <v>3</v>
      </c>
      <c r="AG177" t="s">
        <v>94</v>
      </c>
      <c r="AJ177" s="8" t="s">
        <v>96</v>
      </c>
      <c r="AL177" s="10"/>
      <c r="AM177">
        <f>AK177+AL177</f>
        <v>0</v>
      </c>
      <c r="AN177" s="67">
        <f t="shared" si="54"/>
        <v>74552.537876951479</v>
      </c>
      <c r="AO177" s="8" t="s">
        <v>105</v>
      </c>
      <c r="AP177">
        <v>173</v>
      </c>
      <c r="AQ177">
        <v>743</v>
      </c>
      <c r="AR177" s="17">
        <v>435</v>
      </c>
      <c r="AS177">
        <v>133</v>
      </c>
      <c r="AT177">
        <v>720</v>
      </c>
      <c r="AU177">
        <v>300</v>
      </c>
      <c r="AV177" s="47" t="s">
        <v>8</v>
      </c>
      <c r="AW177">
        <f t="shared" si="96"/>
        <v>20</v>
      </c>
      <c r="AX177">
        <f t="shared" si="96"/>
        <v>11</v>
      </c>
      <c r="AY177">
        <f t="shared" si="96"/>
        <v>67</v>
      </c>
      <c r="AZ177" s="47" t="s">
        <v>8</v>
      </c>
      <c r="BA177">
        <f t="shared" si="97"/>
        <v>113</v>
      </c>
      <c r="BB177">
        <f t="shared" si="97"/>
        <v>709</v>
      </c>
      <c r="BC177" s="8">
        <f t="shared" si="97"/>
        <v>233</v>
      </c>
      <c r="BD177" t="s">
        <v>672</v>
      </c>
      <c r="BE177" t="s">
        <v>673</v>
      </c>
      <c r="BF177">
        <v>0</v>
      </c>
    </row>
    <row r="178" spans="1:61" x14ac:dyDescent="0.25">
      <c r="A178" s="10" t="s">
        <v>703</v>
      </c>
      <c r="B178" t="s">
        <v>691</v>
      </c>
      <c r="D178" t="s">
        <v>684</v>
      </c>
      <c r="E178" t="s">
        <v>477</v>
      </c>
      <c r="F178" t="s">
        <v>406</v>
      </c>
      <c r="G178" t="s">
        <v>636</v>
      </c>
      <c r="H178" s="40" t="s">
        <v>117</v>
      </c>
      <c r="I178" s="10" t="s">
        <v>117</v>
      </c>
      <c r="J178" s="10" t="s">
        <v>117</v>
      </c>
      <c r="K178" s="4">
        <v>1</v>
      </c>
      <c r="V178" s="10"/>
      <c r="W178" s="17">
        <v>0</v>
      </c>
      <c r="X178">
        <v>1</v>
      </c>
      <c r="Y178">
        <v>5</v>
      </c>
      <c r="Z178">
        <v>1</v>
      </c>
      <c r="AA178">
        <v>1</v>
      </c>
      <c r="AB178">
        <f>Y178+Z178</f>
        <v>6</v>
      </c>
      <c r="AC178">
        <v>6</v>
      </c>
      <c r="AE178">
        <v>3</v>
      </c>
      <c r="AG178" t="s">
        <v>94</v>
      </c>
      <c r="AJ178" s="8" t="s">
        <v>96</v>
      </c>
      <c r="AL178" s="10"/>
      <c r="AM178">
        <f>AK178+AL178</f>
        <v>0</v>
      </c>
      <c r="AN178" s="67">
        <f t="shared" si="54"/>
        <v>74552.537876951479</v>
      </c>
      <c r="AO178" s="8" t="s">
        <v>105</v>
      </c>
      <c r="AP178">
        <v>173</v>
      </c>
      <c r="AQ178">
        <v>743</v>
      </c>
      <c r="AR178" s="17">
        <v>435</v>
      </c>
      <c r="AS178">
        <v>133</v>
      </c>
      <c r="AT178">
        <v>720</v>
      </c>
      <c r="AU178">
        <v>300</v>
      </c>
      <c r="AV178" s="47" t="s">
        <v>8</v>
      </c>
      <c r="AW178">
        <f t="shared" si="96"/>
        <v>20</v>
      </c>
      <c r="AX178">
        <f t="shared" si="96"/>
        <v>11</v>
      </c>
      <c r="AY178">
        <f t="shared" si="96"/>
        <v>67</v>
      </c>
      <c r="AZ178" s="47" t="s">
        <v>8</v>
      </c>
      <c r="BA178">
        <f t="shared" si="97"/>
        <v>113</v>
      </c>
      <c r="BB178">
        <f t="shared" si="97"/>
        <v>709</v>
      </c>
      <c r="BC178" s="8">
        <f t="shared" si="97"/>
        <v>233</v>
      </c>
      <c r="BD178" t="s">
        <v>672</v>
      </c>
      <c r="BE178" t="s">
        <v>673</v>
      </c>
      <c r="BF178">
        <v>0</v>
      </c>
    </row>
    <row r="179" spans="1:61" s="3" customFormat="1" x14ac:dyDescent="0.25">
      <c r="A179" s="15" t="s">
        <v>704</v>
      </c>
      <c r="B179" s="15" t="s">
        <v>117</v>
      </c>
      <c r="C179" s="15"/>
      <c r="D179" s="3" t="s">
        <v>117</v>
      </c>
      <c r="E179" s="3" t="s">
        <v>117</v>
      </c>
      <c r="F179" s="3" t="s">
        <v>117</v>
      </c>
      <c r="G179" s="3" t="s">
        <v>117</v>
      </c>
      <c r="H179" s="41" t="s">
        <v>117</v>
      </c>
      <c r="I179" s="15" t="s">
        <v>117</v>
      </c>
      <c r="J179" s="15" t="s">
        <v>117</v>
      </c>
      <c r="K179" s="5" t="s">
        <v>117</v>
      </c>
      <c r="V179" s="15"/>
      <c r="W179" s="19" t="s">
        <v>117</v>
      </c>
      <c r="X179" s="3" t="s">
        <v>117</v>
      </c>
      <c r="Y179" s="3" t="s">
        <v>117</v>
      </c>
      <c r="Z179" s="3" t="s">
        <v>117</v>
      </c>
      <c r="AA179" s="3" t="s">
        <v>117</v>
      </c>
      <c r="AB179" s="3" t="s">
        <v>117</v>
      </c>
      <c r="AC179" s="3" t="s">
        <v>117</v>
      </c>
      <c r="AE179" s="3" t="s">
        <v>117</v>
      </c>
      <c r="AG179" s="3" t="s">
        <v>117</v>
      </c>
      <c r="AJ179" s="23" t="s">
        <v>117</v>
      </c>
      <c r="AK179" s="3" t="s">
        <v>117</v>
      </c>
      <c r="AL179" s="3" t="s">
        <v>117</v>
      </c>
      <c r="AM179" s="3" t="e">
        <f t="shared" ref="AM179" si="98">AK179+AL179</f>
        <v>#VALUE!</v>
      </c>
      <c r="AN179" s="3" t="e">
        <f t="shared" si="54"/>
        <v>#VALUE!</v>
      </c>
      <c r="AO179" s="23" t="s">
        <v>105</v>
      </c>
      <c r="AP179" s="3" t="s">
        <v>117</v>
      </c>
      <c r="AQ179" s="3" t="s">
        <v>117</v>
      </c>
      <c r="AR179" s="19" t="s">
        <v>117</v>
      </c>
      <c r="AS179" s="3" t="s">
        <v>117</v>
      </c>
      <c r="AT179" s="3" t="s">
        <v>117</v>
      </c>
      <c r="AU179" s="3" t="s">
        <v>117</v>
      </c>
      <c r="AV179" s="48" t="s">
        <v>8</v>
      </c>
      <c r="AW179" s="3" t="s">
        <v>117</v>
      </c>
      <c r="AX179" s="3" t="s">
        <v>117</v>
      </c>
      <c r="AY179" s="3" t="s">
        <v>117</v>
      </c>
      <c r="AZ179" s="48" t="s">
        <v>8</v>
      </c>
      <c r="BA179" s="3" t="e">
        <f t="shared" ref="BA179" si="99">AS179-AW179</f>
        <v>#VALUE!</v>
      </c>
      <c r="BB179" s="3" t="e">
        <f t="shared" ref="BB179" si="100">AT179-AX179</f>
        <v>#VALUE!</v>
      </c>
      <c r="BC179" s="23" t="e">
        <f t="shared" ref="BC179" si="101">AU179-AY179</f>
        <v>#VALUE!</v>
      </c>
      <c r="BD179" s="3" t="s">
        <v>117</v>
      </c>
      <c r="BE179" s="3" t="s">
        <v>117</v>
      </c>
      <c r="BF179" s="3" t="s">
        <v>117</v>
      </c>
    </row>
    <row r="180" spans="1:61" x14ac:dyDescent="0.25">
      <c r="A180" s="10" t="s">
        <v>705</v>
      </c>
      <c r="B180" s="10" t="s">
        <v>711</v>
      </c>
      <c r="C180" s="10"/>
      <c r="D180" t="s">
        <v>717</v>
      </c>
      <c r="E180" t="s">
        <v>457</v>
      </c>
      <c r="F180" t="s">
        <v>406</v>
      </c>
      <c r="G180" t="s">
        <v>409</v>
      </c>
      <c r="H180" s="40" t="s">
        <v>117</v>
      </c>
      <c r="I180" s="10" t="s">
        <v>117</v>
      </c>
      <c r="J180" s="10" t="s">
        <v>117</v>
      </c>
      <c r="K180" s="4">
        <v>0</v>
      </c>
      <c r="L180">
        <v>1</v>
      </c>
      <c r="M180" s="10" t="s">
        <v>450</v>
      </c>
      <c r="V180" s="10"/>
      <c r="W180" s="17" t="s">
        <v>734</v>
      </c>
      <c r="X180">
        <v>1</v>
      </c>
      <c r="Y180">
        <v>5</v>
      </c>
      <c r="Z180">
        <v>1</v>
      </c>
      <c r="AA180">
        <v>1</v>
      </c>
      <c r="AB180">
        <f t="shared" ref="AB180:AB185" si="102">Y180+Z180</f>
        <v>6</v>
      </c>
      <c r="AC180">
        <v>38</v>
      </c>
      <c r="AE180">
        <v>3</v>
      </c>
      <c r="AG180" t="s">
        <v>94</v>
      </c>
      <c r="AJ180" s="8" t="s">
        <v>96</v>
      </c>
      <c r="AK180" t="s">
        <v>117</v>
      </c>
      <c r="AL180" t="s">
        <v>117</v>
      </c>
      <c r="AM180" t="e">
        <f t="shared" ref="AM180" si="103">AK180+AL180</f>
        <v>#VALUE!</v>
      </c>
      <c r="AN180">
        <f t="shared" si="54"/>
        <v>74764.828731758302</v>
      </c>
      <c r="AO180" s="8" t="s">
        <v>105</v>
      </c>
      <c r="AP180">
        <v>149</v>
      </c>
      <c r="AQ180">
        <v>743</v>
      </c>
      <c r="AR180" s="17">
        <v>435</v>
      </c>
      <c r="AS180">
        <v>147</v>
      </c>
      <c r="AT180">
        <v>700</v>
      </c>
      <c r="AU180">
        <v>280</v>
      </c>
      <c r="AV180" s="47" t="s">
        <v>8</v>
      </c>
      <c r="AW180">
        <f t="shared" ref="AW180:AW185" si="104" xml:space="preserve"> _xlfn.FLOOR.MATH((AP180 - AS180) / 2)</f>
        <v>1</v>
      </c>
      <c r="AX180">
        <f t="shared" ref="AX180:AX185" si="105" xml:space="preserve"> _xlfn.FLOOR.MATH((AQ180 - AT180) / 2)</f>
        <v>21</v>
      </c>
      <c r="AY180">
        <f t="shared" ref="AY180:AY185" si="106" xml:space="preserve"> _xlfn.FLOOR.MATH((AR180 - AU180) / 2)</f>
        <v>77</v>
      </c>
      <c r="AZ180" s="47" t="s">
        <v>45</v>
      </c>
      <c r="BA180">
        <f t="shared" ref="BA180" si="107">AS180-AW180</f>
        <v>146</v>
      </c>
      <c r="BB180">
        <f t="shared" ref="BB180" si="108">AT180-AX180</f>
        <v>679</v>
      </c>
      <c r="BC180" s="8">
        <f t="shared" ref="BC180" si="109">AU180-AY180</f>
        <v>203</v>
      </c>
      <c r="BD180" t="s">
        <v>723</v>
      </c>
      <c r="BE180" t="s">
        <v>724</v>
      </c>
      <c r="BF180">
        <v>1</v>
      </c>
      <c r="BI180" t="s">
        <v>733</v>
      </c>
    </row>
    <row r="181" spans="1:61" x14ac:dyDescent="0.25">
      <c r="A181" s="10" t="s">
        <v>706</v>
      </c>
      <c r="B181" s="10" t="s">
        <v>713</v>
      </c>
      <c r="C181" s="10"/>
      <c r="D181" t="s">
        <v>719</v>
      </c>
      <c r="E181" t="s">
        <v>457</v>
      </c>
      <c r="F181" t="s">
        <v>406</v>
      </c>
      <c r="G181" t="s">
        <v>409</v>
      </c>
      <c r="H181" s="40" t="s">
        <v>117</v>
      </c>
      <c r="I181" s="10" t="s">
        <v>117</v>
      </c>
      <c r="J181" s="10" t="s">
        <v>117</v>
      </c>
      <c r="K181" s="4">
        <v>0</v>
      </c>
      <c r="L181">
        <v>1</v>
      </c>
      <c r="M181" s="10" t="s">
        <v>450</v>
      </c>
      <c r="V181" s="10"/>
      <c r="W181" s="17" t="s">
        <v>734</v>
      </c>
      <c r="X181">
        <v>1</v>
      </c>
      <c r="Y181">
        <v>5</v>
      </c>
      <c r="Z181">
        <v>1</v>
      </c>
      <c r="AA181">
        <v>1</v>
      </c>
      <c r="AB181">
        <f t="shared" si="102"/>
        <v>6</v>
      </c>
      <c r="AC181">
        <v>35</v>
      </c>
      <c r="AE181">
        <v>3</v>
      </c>
      <c r="AG181" t="s">
        <v>94</v>
      </c>
      <c r="AJ181" s="8" t="s">
        <v>96</v>
      </c>
      <c r="AK181" t="s">
        <v>117</v>
      </c>
      <c r="AL181" t="s">
        <v>117</v>
      </c>
      <c r="AM181" t="e">
        <f t="shared" ref="AM181" si="110">AK181+AL181</f>
        <v>#VALUE!</v>
      </c>
      <c r="AN181">
        <f t="shared" si="54"/>
        <v>74764.828731758302</v>
      </c>
      <c r="AO181" s="8" t="s">
        <v>105</v>
      </c>
      <c r="AP181">
        <v>149</v>
      </c>
      <c r="AQ181">
        <v>743</v>
      </c>
      <c r="AR181" s="17">
        <v>435</v>
      </c>
      <c r="AS181">
        <v>147</v>
      </c>
      <c r="AT181">
        <v>700</v>
      </c>
      <c r="AU181">
        <v>280</v>
      </c>
      <c r="AV181" s="47" t="s">
        <v>8</v>
      </c>
      <c r="AW181">
        <f t="shared" si="104"/>
        <v>1</v>
      </c>
      <c r="AX181">
        <f t="shared" si="105"/>
        <v>21</v>
      </c>
      <c r="AY181">
        <f t="shared" si="106"/>
        <v>77</v>
      </c>
      <c r="AZ181" s="47" t="s">
        <v>45</v>
      </c>
      <c r="BA181">
        <f t="shared" ref="BA181" si="111">AS181-AW181</f>
        <v>146</v>
      </c>
      <c r="BB181">
        <f t="shared" ref="BB181" si="112">AT181-AX181</f>
        <v>679</v>
      </c>
      <c r="BC181" s="8">
        <f t="shared" ref="BC181" si="113">AU181-AY181</f>
        <v>203</v>
      </c>
      <c r="BD181" t="s">
        <v>725</v>
      </c>
      <c r="BE181" t="s">
        <v>726</v>
      </c>
      <c r="BF181">
        <v>1</v>
      </c>
      <c r="BI181" t="s">
        <v>733</v>
      </c>
    </row>
    <row r="182" spans="1:61" x14ac:dyDescent="0.25">
      <c r="A182" s="10" t="s">
        <v>707</v>
      </c>
      <c r="B182" s="10" t="s">
        <v>714</v>
      </c>
      <c r="C182" s="10"/>
      <c r="D182" t="s">
        <v>720</v>
      </c>
      <c r="E182" t="s">
        <v>457</v>
      </c>
      <c r="F182" t="s">
        <v>406</v>
      </c>
      <c r="G182" t="s">
        <v>409</v>
      </c>
      <c r="H182" s="40" t="s">
        <v>117</v>
      </c>
      <c r="I182" s="10" t="s">
        <v>117</v>
      </c>
      <c r="J182" s="10" t="s">
        <v>117</v>
      </c>
      <c r="K182" s="4">
        <v>0</v>
      </c>
      <c r="L182">
        <v>1</v>
      </c>
      <c r="M182" s="10" t="s">
        <v>450</v>
      </c>
      <c r="V182" s="10"/>
      <c r="W182" s="17" t="s">
        <v>734</v>
      </c>
      <c r="X182">
        <v>1</v>
      </c>
      <c r="Y182">
        <v>5</v>
      </c>
      <c r="Z182">
        <v>1</v>
      </c>
      <c r="AA182">
        <v>1</v>
      </c>
      <c r="AB182">
        <f t="shared" si="102"/>
        <v>6</v>
      </c>
      <c r="AC182">
        <v>33</v>
      </c>
      <c r="AE182">
        <v>3</v>
      </c>
      <c r="AG182" t="s">
        <v>94</v>
      </c>
      <c r="AJ182" s="8" t="s">
        <v>96</v>
      </c>
      <c r="AK182" t="s">
        <v>117</v>
      </c>
      <c r="AL182" t="s">
        <v>117</v>
      </c>
      <c r="AM182" t="e">
        <f t="shared" ref="AM182:AM187" si="114">AK182+AL182</f>
        <v>#VALUE!</v>
      </c>
      <c r="AN182">
        <f t="shared" si="54"/>
        <v>74764.828731758302</v>
      </c>
      <c r="AO182" s="8" t="s">
        <v>105</v>
      </c>
      <c r="AP182">
        <v>149</v>
      </c>
      <c r="AQ182">
        <v>743</v>
      </c>
      <c r="AR182" s="17">
        <v>435</v>
      </c>
      <c r="AS182">
        <v>147</v>
      </c>
      <c r="AT182">
        <v>700</v>
      </c>
      <c r="AU182">
        <v>280</v>
      </c>
      <c r="AV182" s="47" t="s">
        <v>8</v>
      </c>
      <c r="AW182">
        <f t="shared" si="104"/>
        <v>1</v>
      </c>
      <c r="AX182">
        <f t="shared" si="105"/>
        <v>21</v>
      </c>
      <c r="AY182">
        <f t="shared" si="106"/>
        <v>77</v>
      </c>
      <c r="AZ182" s="47" t="s">
        <v>45</v>
      </c>
      <c r="BA182">
        <f t="shared" ref="BA182:BA187" si="115">AS182-AW182</f>
        <v>146</v>
      </c>
      <c r="BB182">
        <f t="shared" ref="BB182:BB187" si="116">AT182-AX182</f>
        <v>679</v>
      </c>
      <c r="BC182" s="8">
        <f t="shared" ref="BC182:BC187" si="117">AU182-AY182</f>
        <v>203</v>
      </c>
      <c r="BD182" t="s">
        <v>725</v>
      </c>
      <c r="BE182" t="s">
        <v>726</v>
      </c>
      <c r="BF182">
        <v>1</v>
      </c>
      <c r="BI182" t="s">
        <v>733</v>
      </c>
    </row>
    <row r="183" spans="1:61" x14ac:dyDescent="0.25">
      <c r="A183" s="10" t="s">
        <v>708</v>
      </c>
      <c r="B183" s="10" t="s">
        <v>712</v>
      </c>
      <c r="C183" s="10"/>
      <c r="D183" t="s">
        <v>718</v>
      </c>
      <c r="E183" t="s">
        <v>457</v>
      </c>
      <c r="F183" t="s">
        <v>406</v>
      </c>
      <c r="G183" t="s">
        <v>636</v>
      </c>
      <c r="H183" s="40" t="s">
        <v>117</v>
      </c>
      <c r="I183" s="10" t="s">
        <v>117</v>
      </c>
      <c r="J183" s="10" t="s">
        <v>117</v>
      </c>
      <c r="K183" s="4">
        <v>0</v>
      </c>
      <c r="L183">
        <v>1</v>
      </c>
      <c r="M183" s="10" t="s">
        <v>450</v>
      </c>
      <c r="V183" s="10"/>
      <c r="W183" s="17" t="s">
        <v>734</v>
      </c>
      <c r="X183">
        <v>1</v>
      </c>
      <c r="Y183">
        <v>5</v>
      </c>
      <c r="Z183">
        <v>1</v>
      </c>
      <c r="AA183">
        <v>1</v>
      </c>
      <c r="AB183">
        <f t="shared" si="102"/>
        <v>6</v>
      </c>
      <c r="AC183">
        <v>38</v>
      </c>
      <c r="AE183">
        <v>3</v>
      </c>
      <c r="AG183" t="s">
        <v>94</v>
      </c>
      <c r="AJ183" s="8" t="s">
        <v>96</v>
      </c>
      <c r="AK183" t="s">
        <v>117</v>
      </c>
      <c r="AL183" t="s">
        <v>117</v>
      </c>
      <c r="AM183" t="e">
        <f t="shared" si="114"/>
        <v>#VALUE!</v>
      </c>
      <c r="AN183">
        <f t="shared" si="54"/>
        <v>74764.828731758302</v>
      </c>
      <c r="AO183" s="8" t="s">
        <v>105</v>
      </c>
      <c r="AP183">
        <v>149</v>
      </c>
      <c r="AQ183">
        <v>743</v>
      </c>
      <c r="AR183" s="17">
        <v>435</v>
      </c>
      <c r="AS183">
        <v>147</v>
      </c>
      <c r="AT183">
        <v>700</v>
      </c>
      <c r="AU183">
        <v>280</v>
      </c>
      <c r="AV183" s="47" t="s">
        <v>8</v>
      </c>
      <c r="AW183">
        <f t="shared" si="104"/>
        <v>1</v>
      </c>
      <c r="AX183">
        <f t="shared" si="105"/>
        <v>21</v>
      </c>
      <c r="AY183">
        <f t="shared" si="106"/>
        <v>77</v>
      </c>
      <c r="AZ183" s="47" t="s">
        <v>45</v>
      </c>
      <c r="BA183">
        <f t="shared" si="115"/>
        <v>146</v>
      </c>
      <c r="BB183">
        <f t="shared" si="116"/>
        <v>679</v>
      </c>
      <c r="BC183" s="8">
        <f t="shared" si="117"/>
        <v>203</v>
      </c>
      <c r="BD183" t="s">
        <v>725</v>
      </c>
      <c r="BE183" t="s">
        <v>726</v>
      </c>
      <c r="BF183">
        <v>1</v>
      </c>
      <c r="BI183" t="s">
        <v>733</v>
      </c>
    </row>
    <row r="184" spans="1:61" x14ac:dyDescent="0.25">
      <c r="A184" s="10" t="s">
        <v>709</v>
      </c>
      <c r="B184" s="10" t="s">
        <v>715</v>
      </c>
      <c r="C184" s="10"/>
      <c r="D184" t="s">
        <v>721</v>
      </c>
      <c r="E184" t="s">
        <v>457</v>
      </c>
      <c r="F184" t="s">
        <v>406</v>
      </c>
      <c r="G184" t="s">
        <v>636</v>
      </c>
      <c r="H184" s="40" t="s">
        <v>117</v>
      </c>
      <c r="I184" s="10" t="s">
        <v>117</v>
      </c>
      <c r="J184" s="10" t="s">
        <v>117</v>
      </c>
      <c r="K184" s="4">
        <v>0</v>
      </c>
      <c r="L184">
        <v>1</v>
      </c>
      <c r="M184" s="10" t="s">
        <v>450</v>
      </c>
      <c r="V184" s="10"/>
      <c r="W184" s="17" t="s">
        <v>734</v>
      </c>
      <c r="X184">
        <v>1</v>
      </c>
      <c r="Y184">
        <v>5</v>
      </c>
      <c r="Z184">
        <v>1</v>
      </c>
      <c r="AA184">
        <v>1</v>
      </c>
      <c r="AB184">
        <f t="shared" si="102"/>
        <v>6</v>
      </c>
      <c r="AC184">
        <v>35</v>
      </c>
      <c r="AE184">
        <v>3</v>
      </c>
      <c r="AG184" t="s">
        <v>94</v>
      </c>
      <c r="AJ184" s="8" t="s">
        <v>96</v>
      </c>
      <c r="AK184" t="s">
        <v>117</v>
      </c>
      <c r="AL184" t="s">
        <v>117</v>
      </c>
      <c r="AM184" t="e">
        <f t="shared" si="114"/>
        <v>#VALUE!</v>
      </c>
      <c r="AN184">
        <f t="shared" si="54"/>
        <v>74764.828731758302</v>
      </c>
      <c r="AO184" s="8" t="s">
        <v>105</v>
      </c>
      <c r="AP184">
        <v>149</v>
      </c>
      <c r="AQ184">
        <v>743</v>
      </c>
      <c r="AR184" s="17">
        <v>435</v>
      </c>
      <c r="AS184">
        <v>147</v>
      </c>
      <c r="AT184">
        <v>700</v>
      </c>
      <c r="AU184">
        <v>280</v>
      </c>
      <c r="AV184" s="47" t="s">
        <v>8</v>
      </c>
      <c r="AW184">
        <f t="shared" si="104"/>
        <v>1</v>
      </c>
      <c r="AX184">
        <f t="shared" si="105"/>
        <v>21</v>
      </c>
      <c r="AY184">
        <f t="shared" si="106"/>
        <v>77</v>
      </c>
      <c r="AZ184" s="47" t="s">
        <v>45</v>
      </c>
      <c r="BA184">
        <f t="shared" si="115"/>
        <v>146</v>
      </c>
      <c r="BB184">
        <f t="shared" si="116"/>
        <v>679</v>
      </c>
      <c r="BC184" s="8">
        <f t="shared" si="117"/>
        <v>203</v>
      </c>
      <c r="BD184" t="s">
        <v>725</v>
      </c>
      <c r="BE184" t="s">
        <v>726</v>
      </c>
      <c r="BF184">
        <v>1</v>
      </c>
      <c r="BI184" t="s">
        <v>733</v>
      </c>
    </row>
    <row r="185" spans="1:61" s="3" customFormat="1" x14ac:dyDescent="0.25">
      <c r="A185" s="15" t="s">
        <v>710</v>
      </c>
      <c r="B185" s="15" t="s">
        <v>716</v>
      </c>
      <c r="C185" s="15"/>
      <c r="D185" s="3" t="s">
        <v>722</v>
      </c>
      <c r="E185" s="3" t="s">
        <v>457</v>
      </c>
      <c r="F185" s="3" t="s">
        <v>406</v>
      </c>
      <c r="G185" s="3" t="s">
        <v>636</v>
      </c>
      <c r="H185" s="41" t="s">
        <v>117</v>
      </c>
      <c r="I185" s="15" t="s">
        <v>117</v>
      </c>
      <c r="J185" s="15" t="s">
        <v>117</v>
      </c>
      <c r="K185" s="5">
        <v>0</v>
      </c>
      <c r="L185" s="3">
        <v>1</v>
      </c>
      <c r="M185" s="3" t="s">
        <v>450</v>
      </c>
      <c r="V185" s="15"/>
      <c r="W185" s="19" t="s">
        <v>734</v>
      </c>
      <c r="X185" s="3">
        <v>1</v>
      </c>
      <c r="Y185" s="3">
        <v>5</v>
      </c>
      <c r="Z185" s="3">
        <v>1</v>
      </c>
      <c r="AA185" s="3">
        <v>1</v>
      </c>
      <c r="AB185" s="3">
        <f t="shared" si="102"/>
        <v>6</v>
      </c>
      <c r="AC185" s="3">
        <v>33</v>
      </c>
      <c r="AE185" s="3">
        <v>3</v>
      </c>
      <c r="AG185" s="3" t="s">
        <v>94</v>
      </c>
      <c r="AJ185" s="23" t="s">
        <v>96</v>
      </c>
      <c r="AK185" s="3" t="s">
        <v>117</v>
      </c>
      <c r="AL185" s="3" t="s">
        <v>117</v>
      </c>
      <c r="AM185" s="3" t="e">
        <f t="shared" si="114"/>
        <v>#VALUE!</v>
      </c>
      <c r="AN185" s="3">
        <f t="shared" si="54"/>
        <v>74764.828731758302</v>
      </c>
      <c r="AO185" s="23" t="s">
        <v>105</v>
      </c>
      <c r="AP185" s="3">
        <v>149</v>
      </c>
      <c r="AQ185" s="3">
        <v>743</v>
      </c>
      <c r="AR185" s="19">
        <v>435</v>
      </c>
      <c r="AS185" s="3">
        <v>147</v>
      </c>
      <c r="AT185" s="3">
        <v>700</v>
      </c>
      <c r="AU185" s="3">
        <v>280</v>
      </c>
      <c r="AV185" s="48" t="s">
        <v>8</v>
      </c>
      <c r="AW185" s="3">
        <f t="shared" si="104"/>
        <v>1</v>
      </c>
      <c r="AX185" s="3">
        <f t="shared" si="105"/>
        <v>21</v>
      </c>
      <c r="AY185" s="3">
        <f t="shared" si="106"/>
        <v>77</v>
      </c>
      <c r="AZ185" s="48" t="s">
        <v>45</v>
      </c>
      <c r="BA185" s="3">
        <f t="shared" si="115"/>
        <v>146</v>
      </c>
      <c r="BB185" s="3">
        <f t="shared" si="116"/>
        <v>679</v>
      </c>
      <c r="BC185" s="23">
        <f t="shared" si="117"/>
        <v>203</v>
      </c>
      <c r="BD185" s="3" t="s">
        <v>725</v>
      </c>
      <c r="BE185" s="3" t="s">
        <v>726</v>
      </c>
      <c r="BF185" s="3">
        <v>1</v>
      </c>
      <c r="BI185" s="3" t="s">
        <v>733</v>
      </c>
    </row>
    <row r="186" spans="1:61" x14ac:dyDescent="0.25">
      <c r="A186" s="10" t="s">
        <v>727</v>
      </c>
      <c r="B186" s="10" t="s">
        <v>711</v>
      </c>
      <c r="C186" s="10"/>
      <c r="D186" t="s">
        <v>717</v>
      </c>
      <c r="E186" t="s">
        <v>457</v>
      </c>
      <c r="F186" t="s">
        <v>406</v>
      </c>
      <c r="G186" t="s">
        <v>409</v>
      </c>
      <c r="H186" s="40" t="s">
        <v>117</v>
      </c>
      <c r="I186" s="10" t="s">
        <v>117</v>
      </c>
      <c r="J186" s="10" t="s">
        <v>117</v>
      </c>
      <c r="K186" s="4">
        <v>1</v>
      </c>
      <c r="V186" s="10"/>
      <c r="W186" s="17" t="s">
        <v>734</v>
      </c>
      <c r="X186">
        <v>1</v>
      </c>
      <c r="Y186">
        <v>5</v>
      </c>
      <c r="Z186">
        <v>1</v>
      </c>
      <c r="AA186">
        <v>1</v>
      </c>
      <c r="AB186">
        <f t="shared" ref="AB186:AB191" si="118">Y186+Z186</f>
        <v>6</v>
      </c>
      <c r="AC186">
        <v>7</v>
      </c>
      <c r="AE186">
        <v>3</v>
      </c>
      <c r="AG186" t="s">
        <v>94</v>
      </c>
      <c r="AJ186" s="8" t="s">
        <v>96</v>
      </c>
      <c r="AK186" t="s">
        <v>117</v>
      </c>
      <c r="AL186" t="s">
        <v>117</v>
      </c>
      <c r="AM186" t="e">
        <f t="shared" si="114"/>
        <v>#VALUE!</v>
      </c>
      <c r="AN186">
        <f t="shared" si="54"/>
        <v>71823.084029435064</v>
      </c>
      <c r="AO186" s="8" t="s">
        <v>105</v>
      </c>
      <c r="AP186">
        <v>149</v>
      </c>
      <c r="AQ186">
        <v>743</v>
      </c>
      <c r="AR186" s="17">
        <v>435</v>
      </c>
      <c r="AS186">
        <v>120</v>
      </c>
      <c r="AT186">
        <v>720</v>
      </c>
      <c r="AU186">
        <v>320</v>
      </c>
      <c r="AV186" s="47" t="s">
        <v>45</v>
      </c>
      <c r="AW186">
        <f t="shared" ref="AW186:AW191" si="119" xml:space="preserve"> _xlfn.FLOOR.MATH((AP186 - AS186) / 2)</f>
        <v>14</v>
      </c>
      <c r="AX186">
        <f t="shared" ref="AX186:AX191" si="120" xml:space="preserve"> _xlfn.FLOOR.MATH((AQ186 - AT186) / 2)</f>
        <v>11</v>
      </c>
      <c r="AY186">
        <f t="shared" ref="AY186:AY191" si="121" xml:space="preserve"> _xlfn.FLOOR.MATH((AR186 - AU186) / 2)</f>
        <v>57</v>
      </c>
      <c r="AZ186" s="47" t="s">
        <v>45</v>
      </c>
      <c r="BA186">
        <f t="shared" si="115"/>
        <v>106</v>
      </c>
      <c r="BB186">
        <f t="shared" si="116"/>
        <v>709</v>
      </c>
      <c r="BC186" s="8">
        <f t="shared" si="117"/>
        <v>263</v>
      </c>
      <c r="BD186" t="s">
        <v>723</v>
      </c>
      <c r="BE186" t="s">
        <v>724</v>
      </c>
    </row>
    <row r="187" spans="1:61" x14ac:dyDescent="0.25">
      <c r="A187" s="10" t="s">
        <v>728</v>
      </c>
      <c r="B187" s="10" t="s">
        <v>713</v>
      </c>
      <c r="C187" s="10"/>
      <c r="D187" t="s">
        <v>719</v>
      </c>
      <c r="E187" t="s">
        <v>457</v>
      </c>
      <c r="F187" t="s">
        <v>406</v>
      </c>
      <c r="G187" t="s">
        <v>409</v>
      </c>
      <c r="H187" s="40" t="s">
        <v>117</v>
      </c>
      <c r="I187" s="10" t="s">
        <v>117</v>
      </c>
      <c r="J187" s="10" t="s">
        <v>117</v>
      </c>
      <c r="K187" s="4">
        <v>1</v>
      </c>
      <c r="V187" s="10"/>
      <c r="W187" s="17" t="s">
        <v>734</v>
      </c>
      <c r="X187">
        <v>1</v>
      </c>
      <c r="Y187">
        <v>5</v>
      </c>
      <c r="Z187">
        <v>1</v>
      </c>
      <c r="AA187">
        <v>1</v>
      </c>
      <c r="AB187">
        <f t="shared" si="118"/>
        <v>6</v>
      </c>
      <c r="AC187" t="s">
        <v>117</v>
      </c>
      <c r="AE187">
        <v>3</v>
      </c>
      <c r="AG187" t="s">
        <v>94</v>
      </c>
      <c r="AJ187" s="8" t="s">
        <v>96</v>
      </c>
      <c r="AK187" t="s">
        <v>117</v>
      </c>
      <c r="AL187" t="s">
        <v>117</v>
      </c>
      <c r="AM187" t="e">
        <f t="shared" si="114"/>
        <v>#VALUE!</v>
      </c>
      <c r="AN187">
        <f t="shared" si="54"/>
        <v>71823.084029435064</v>
      </c>
      <c r="AO187" s="8" t="s">
        <v>105</v>
      </c>
      <c r="AP187">
        <v>149</v>
      </c>
      <c r="AQ187">
        <v>743</v>
      </c>
      <c r="AR187" s="17">
        <v>435</v>
      </c>
      <c r="AS187">
        <v>120</v>
      </c>
      <c r="AT187">
        <v>720</v>
      </c>
      <c r="AU187">
        <v>320</v>
      </c>
      <c r="AV187" s="47" t="s">
        <v>45</v>
      </c>
      <c r="AW187">
        <f t="shared" si="119"/>
        <v>14</v>
      </c>
      <c r="AX187">
        <f t="shared" si="120"/>
        <v>11</v>
      </c>
      <c r="AY187">
        <f t="shared" si="121"/>
        <v>57</v>
      </c>
      <c r="AZ187" s="47" t="s">
        <v>45</v>
      </c>
      <c r="BA187">
        <f t="shared" si="115"/>
        <v>106</v>
      </c>
      <c r="BB187">
        <f t="shared" si="116"/>
        <v>709</v>
      </c>
      <c r="BC187" s="8">
        <f t="shared" si="117"/>
        <v>263</v>
      </c>
      <c r="BD187" t="s">
        <v>725</v>
      </c>
      <c r="BE187" t="s">
        <v>726</v>
      </c>
      <c r="BF187">
        <v>0</v>
      </c>
    </row>
    <row r="188" spans="1:61" x14ac:dyDescent="0.25">
      <c r="A188" s="10" t="s">
        <v>729</v>
      </c>
      <c r="B188" s="10" t="s">
        <v>714</v>
      </c>
      <c r="C188" s="10"/>
      <c r="D188" t="s">
        <v>720</v>
      </c>
      <c r="E188" t="s">
        <v>457</v>
      </c>
      <c r="F188" t="s">
        <v>406</v>
      </c>
      <c r="G188" t="s">
        <v>409</v>
      </c>
      <c r="H188" s="40" t="s">
        <v>117</v>
      </c>
      <c r="I188" s="10" t="s">
        <v>117</v>
      </c>
      <c r="J188" s="10" t="s">
        <v>117</v>
      </c>
      <c r="K188" s="4">
        <v>1</v>
      </c>
      <c r="V188" s="10"/>
      <c r="W188" s="17" t="s">
        <v>734</v>
      </c>
      <c r="X188">
        <v>1</v>
      </c>
      <c r="Y188">
        <v>5</v>
      </c>
      <c r="Z188">
        <v>1</v>
      </c>
      <c r="AA188">
        <v>1</v>
      </c>
      <c r="AB188">
        <f t="shared" si="118"/>
        <v>6</v>
      </c>
      <c r="AC188" t="s">
        <v>117</v>
      </c>
      <c r="AE188">
        <v>3</v>
      </c>
      <c r="AG188" t="s">
        <v>94</v>
      </c>
      <c r="AJ188" s="8" t="s">
        <v>96</v>
      </c>
      <c r="AK188" t="s">
        <v>117</v>
      </c>
      <c r="AL188" t="s">
        <v>117</v>
      </c>
      <c r="AM188" t="e">
        <f t="shared" ref="AM188:AM191" si="122">AK188+AL188</f>
        <v>#VALUE!</v>
      </c>
      <c r="AN188">
        <f t="shared" si="54"/>
        <v>71823.084029435064</v>
      </c>
      <c r="AO188" s="8" t="s">
        <v>105</v>
      </c>
      <c r="AP188">
        <v>149</v>
      </c>
      <c r="AQ188">
        <v>743</v>
      </c>
      <c r="AR188" s="17">
        <v>435</v>
      </c>
      <c r="AS188">
        <v>120</v>
      </c>
      <c r="AT188">
        <v>720</v>
      </c>
      <c r="AU188">
        <v>320</v>
      </c>
      <c r="AV188" s="47" t="s">
        <v>45</v>
      </c>
      <c r="AW188">
        <f t="shared" si="119"/>
        <v>14</v>
      </c>
      <c r="AX188">
        <f t="shared" si="120"/>
        <v>11</v>
      </c>
      <c r="AY188">
        <f t="shared" si="121"/>
        <v>57</v>
      </c>
      <c r="AZ188" s="47" t="s">
        <v>45</v>
      </c>
      <c r="BA188">
        <f t="shared" ref="BA188:BA191" si="123">AS188-AW188</f>
        <v>106</v>
      </c>
      <c r="BB188">
        <f t="shared" ref="BB188:BB191" si="124">AT188-AX188</f>
        <v>709</v>
      </c>
      <c r="BC188" s="8">
        <f t="shared" ref="BC188:BC191" si="125">AU188-AY188</f>
        <v>263</v>
      </c>
      <c r="BD188" t="s">
        <v>725</v>
      </c>
      <c r="BE188" t="s">
        <v>726</v>
      </c>
      <c r="BF188">
        <v>0</v>
      </c>
    </row>
    <row r="189" spans="1:61" x14ac:dyDescent="0.25">
      <c r="A189" s="10" t="s">
        <v>730</v>
      </c>
      <c r="B189" s="10" t="s">
        <v>762</v>
      </c>
      <c r="C189" s="10"/>
      <c r="D189" t="s">
        <v>718</v>
      </c>
      <c r="E189" t="s">
        <v>457</v>
      </c>
      <c r="F189" t="s">
        <v>406</v>
      </c>
      <c r="G189" t="s">
        <v>636</v>
      </c>
      <c r="H189" s="40" t="s">
        <v>117</v>
      </c>
      <c r="I189" s="10" t="s">
        <v>117</v>
      </c>
      <c r="J189" s="10" t="s">
        <v>117</v>
      </c>
      <c r="K189" s="4">
        <v>1</v>
      </c>
      <c r="V189" s="10"/>
      <c r="W189" s="17" t="s">
        <v>734</v>
      </c>
      <c r="X189">
        <v>1</v>
      </c>
      <c r="Y189">
        <v>5</v>
      </c>
      <c r="Z189">
        <v>1</v>
      </c>
      <c r="AA189">
        <v>1</v>
      </c>
      <c r="AB189">
        <f t="shared" si="118"/>
        <v>6</v>
      </c>
      <c r="AC189" t="s">
        <v>117</v>
      </c>
      <c r="AE189">
        <v>3</v>
      </c>
      <c r="AG189" t="s">
        <v>94</v>
      </c>
      <c r="AJ189" s="8" t="s">
        <v>96</v>
      </c>
      <c r="AK189" t="s">
        <v>117</v>
      </c>
      <c r="AL189" t="s">
        <v>117</v>
      </c>
      <c r="AM189" t="e">
        <f t="shared" si="122"/>
        <v>#VALUE!</v>
      </c>
      <c r="AN189">
        <f t="shared" si="54"/>
        <v>71823.084029435064</v>
      </c>
      <c r="AO189" s="8" t="s">
        <v>105</v>
      </c>
      <c r="AP189">
        <v>149</v>
      </c>
      <c r="AQ189">
        <v>743</v>
      </c>
      <c r="AR189" s="17">
        <v>435</v>
      </c>
      <c r="AS189">
        <v>120</v>
      </c>
      <c r="AT189">
        <v>720</v>
      </c>
      <c r="AU189">
        <v>320</v>
      </c>
      <c r="AV189" s="47" t="s">
        <v>45</v>
      </c>
      <c r="AW189">
        <f t="shared" si="119"/>
        <v>14</v>
      </c>
      <c r="AX189">
        <f t="shared" si="120"/>
        <v>11</v>
      </c>
      <c r="AY189">
        <f t="shared" si="121"/>
        <v>57</v>
      </c>
      <c r="AZ189" s="47" t="s">
        <v>45</v>
      </c>
      <c r="BA189">
        <f t="shared" si="123"/>
        <v>106</v>
      </c>
      <c r="BB189">
        <f t="shared" si="124"/>
        <v>709</v>
      </c>
      <c r="BC189" s="8">
        <f t="shared" si="125"/>
        <v>263</v>
      </c>
      <c r="BD189" t="s">
        <v>725</v>
      </c>
      <c r="BE189" t="s">
        <v>726</v>
      </c>
      <c r="BF189">
        <v>0</v>
      </c>
    </row>
    <row r="190" spans="1:61" x14ac:dyDescent="0.25">
      <c r="A190" s="10" t="s">
        <v>731</v>
      </c>
      <c r="B190" s="10" t="s">
        <v>763</v>
      </c>
      <c r="C190" s="10"/>
      <c r="D190" t="s">
        <v>721</v>
      </c>
      <c r="E190" t="s">
        <v>457</v>
      </c>
      <c r="F190" t="s">
        <v>406</v>
      </c>
      <c r="G190" t="s">
        <v>636</v>
      </c>
      <c r="H190" s="40" t="s">
        <v>117</v>
      </c>
      <c r="I190" s="10" t="s">
        <v>117</v>
      </c>
      <c r="J190" s="10" t="s">
        <v>117</v>
      </c>
      <c r="K190" s="4">
        <v>1</v>
      </c>
      <c r="V190" s="10"/>
      <c r="W190" s="17" t="s">
        <v>734</v>
      </c>
      <c r="X190">
        <v>1</v>
      </c>
      <c r="Y190">
        <v>5</v>
      </c>
      <c r="Z190">
        <v>1</v>
      </c>
      <c r="AA190">
        <v>1</v>
      </c>
      <c r="AB190">
        <f t="shared" si="118"/>
        <v>6</v>
      </c>
      <c r="AC190" t="s">
        <v>117</v>
      </c>
      <c r="AE190">
        <v>3</v>
      </c>
      <c r="AG190" t="s">
        <v>94</v>
      </c>
      <c r="AJ190" s="8" t="s">
        <v>96</v>
      </c>
      <c r="AK190" t="s">
        <v>117</v>
      </c>
      <c r="AL190" t="s">
        <v>117</v>
      </c>
      <c r="AM190" t="e">
        <f t="shared" si="122"/>
        <v>#VALUE!</v>
      </c>
      <c r="AN190">
        <f t="shared" si="54"/>
        <v>71823.084029435064</v>
      </c>
      <c r="AO190" s="8" t="s">
        <v>105</v>
      </c>
      <c r="AP190">
        <v>149</v>
      </c>
      <c r="AQ190">
        <v>743</v>
      </c>
      <c r="AR190" s="17">
        <v>435</v>
      </c>
      <c r="AS190">
        <v>120</v>
      </c>
      <c r="AT190">
        <v>720</v>
      </c>
      <c r="AU190">
        <v>320</v>
      </c>
      <c r="AV190" s="47" t="s">
        <v>45</v>
      </c>
      <c r="AW190">
        <f t="shared" si="119"/>
        <v>14</v>
      </c>
      <c r="AX190">
        <f t="shared" si="120"/>
        <v>11</v>
      </c>
      <c r="AY190">
        <f t="shared" si="121"/>
        <v>57</v>
      </c>
      <c r="AZ190" s="47" t="s">
        <v>45</v>
      </c>
      <c r="BA190">
        <f t="shared" si="123"/>
        <v>106</v>
      </c>
      <c r="BB190">
        <f t="shared" si="124"/>
        <v>709</v>
      </c>
      <c r="BC190" s="8">
        <f t="shared" si="125"/>
        <v>263</v>
      </c>
      <c r="BD190" t="s">
        <v>725</v>
      </c>
      <c r="BE190" t="s">
        <v>726</v>
      </c>
      <c r="BF190">
        <v>0</v>
      </c>
    </row>
    <row r="191" spans="1:61" x14ac:dyDescent="0.25">
      <c r="A191" s="10" t="s">
        <v>732</v>
      </c>
      <c r="B191" s="10" t="s">
        <v>764</v>
      </c>
      <c r="C191" s="10"/>
      <c r="D191" t="s">
        <v>722</v>
      </c>
      <c r="E191" t="s">
        <v>457</v>
      </c>
      <c r="F191" t="s">
        <v>406</v>
      </c>
      <c r="G191" t="s">
        <v>636</v>
      </c>
      <c r="H191" s="40" t="s">
        <v>117</v>
      </c>
      <c r="I191" s="10" t="s">
        <v>117</v>
      </c>
      <c r="J191" s="10" t="s">
        <v>117</v>
      </c>
      <c r="K191" s="4">
        <v>1</v>
      </c>
      <c r="V191" s="10"/>
      <c r="W191" s="17" t="s">
        <v>734</v>
      </c>
      <c r="X191">
        <v>1</v>
      </c>
      <c r="Y191">
        <v>5</v>
      </c>
      <c r="Z191">
        <v>1</v>
      </c>
      <c r="AA191">
        <v>1</v>
      </c>
      <c r="AB191">
        <f t="shared" si="118"/>
        <v>6</v>
      </c>
      <c r="AC191" t="s">
        <v>117</v>
      </c>
      <c r="AE191">
        <v>3</v>
      </c>
      <c r="AG191" t="s">
        <v>94</v>
      </c>
      <c r="AJ191" s="8" t="s">
        <v>96</v>
      </c>
      <c r="AK191" t="s">
        <v>117</v>
      </c>
      <c r="AL191" t="s">
        <v>117</v>
      </c>
      <c r="AM191" t="e">
        <f t="shared" si="122"/>
        <v>#VALUE!</v>
      </c>
      <c r="AN191">
        <f t="shared" si="54"/>
        <v>71823.084029435064</v>
      </c>
      <c r="AO191" s="8" t="s">
        <v>105</v>
      </c>
      <c r="AP191">
        <v>149</v>
      </c>
      <c r="AQ191">
        <v>743</v>
      </c>
      <c r="AR191" s="17">
        <v>435</v>
      </c>
      <c r="AS191">
        <v>120</v>
      </c>
      <c r="AT191">
        <v>720</v>
      </c>
      <c r="AU191">
        <v>320</v>
      </c>
      <c r="AV191" s="47" t="s">
        <v>45</v>
      </c>
      <c r="AW191">
        <f t="shared" si="119"/>
        <v>14</v>
      </c>
      <c r="AX191">
        <f t="shared" si="120"/>
        <v>11</v>
      </c>
      <c r="AY191">
        <f t="shared" si="121"/>
        <v>57</v>
      </c>
      <c r="AZ191" s="47" t="s">
        <v>45</v>
      </c>
      <c r="BA191">
        <f t="shared" si="123"/>
        <v>106</v>
      </c>
      <c r="BB191">
        <f t="shared" si="124"/>
        <v>709</v>
      </c>
      <c r="BC191" s="8">
        <f t="shared" si="125"/>
        <v>263</v>
      </c>
      <c r="BD191" t="s">
        <v>725</v>
      </c>
      <c r="BE191" t="s">
        <v>726</v>
      </c>
      <c r="BF191">
        <v>0</v>
      </c>
    </row>
    <row r="192" spans="1:61" x14ac:dyDescent="0.25">
      <c r="A192" s="10" t="s">
        <v>735</v>
      </c>
      <c r="B192" s="10" t="s">
        <v>747</v>
      </c>
      <c r="C192" s="10"/>
      <c r="D192" t="s">
        <v>717</v>
      </c>
      <c r="E192" t="s">
        <v>477</v>
      </c>
      <c r="F192" t="s">
        <v>406</v>
      </c>
      <c r="G192" t="s">
        <v>409</v>
      </c>
      <c r="H192" s="40" t="s">
        <v>117</v>
      </c>
      <c r="I192" s="10" t="s">
        <v>117</v>
      </c>
      <c r="J192" s="10" t="s">
        <v>117</v>
      </c>
      <c r="K192" s="4">
        <v>1</v>
      </c>
      <c r="V192" s="10"/>
      <c r="W192" s="17" t="s">
        <v>117</v>
      </c>
      <c r="X192" t="s">
        <v>117</v>
      </c>
      <c r="Y192" t="s">
        <v>117</v>
      </c>
      <c r="Z192" t="s">
        <v>117</v>
      </c>
      <c r="AA192" t="s">
        <v>117</v>
      </c>
      <c r="AB192" t="s">
        <v>117</v>
      </c>
      <c r="AC192" t="s">
        <v>117</v>
      </c>
      <c r="AE192">
        <v>3</v>
      </c>
      <c r="AG192" t="s">
        <v>117</v>
      </c>
      <c r="AJ192" s="8" t="s">
        <v>117</v>
      </c>
      <c r="AK192" t="s">
        <v>117</v>
      </c>
      <c r="AL192" t="s">
        <v>117</v>
      </c>
      <c r="AM192" t="e">
        <f t="shared" ref="AM192" si="126">AK192+AL192</f>
        <v>#VALUE!</v>
      </c>
      <c r="AN192" t="e">
        <f t="shared" si="54"/>
        <v>#VALUE!</v>
      </c>
      <c r="AO192" s="8" t="s">
        <v>105</v>
      </c>
      <c r="AP192">
        <v>149</v>
      </c>
      <c r="AQ192">
        <v>743</v>
      </c>
      <c r="AR192" s="17">
        <v>435</v>
      </c>
      <c r="AS192">
        <v>120</v>
      </c>
      <c r="AT192">
        <v>720</v>
      </c>
      <c r="AU192">
        <v>320</v>
      </c>
      <c r="AV192" s="47" t="s">
        <v>8</v>
      </c>
      <c r="AW192">
        <f t="shared" ref="AW192:AW206" si="127" xml:space="preserve"> _xlfn.FLOOR.MATH((AP192 - AS192) / 2)</f>
        <v>14</v>
      </c>
      <c r="AX192">
        <f t="shared" ref="AX192:AX206" si="128" xml:space="preserve"> _xlfn.FLOOR.MATH((AQ192 - AT192) / 2)</f>
        <v>11</v>
      </c>
      <c r="AY192">
        <f t="shared" ref="AY192:AY206" si="129" xml:space="preserve"> _xlfn.FLOOR.MATH((AR192 - AU192) / 2)</f>
        <v>57</v>
      </c>
      <c r="AZ192" s="47" t="s">
        <v>8</v>
      </c>
      <c r="BA192">
        <f t="shared" ref="BA192" si="130">AS192-AW192</f>
        <v>106</v>
      </c>
      <c r="BB192">
        <f t="shared" ref="BB192" si="131">AT192-AX192</f>
        <v>709</v>
      </c>
      <c r="BC192" s="8">
        <f t="shared" ref="BC192" si="132">AU192-AY192</f>
        <v>263</v>
      </c>
      <c r="BD192" t="s">
        <v>619</v>
      </c>
      <c r="BE192" t="s">
        <v>620</v>
      </c>
      <c r="BF192">
        <v>0</v>
      </c>
    </row>
    <row r="193" spans="1:58" x14ac:dyDescent="0.25">
      <c r="A193" s="10" t="s">
        <v>736</v>
      </c>
      <c r="B193" s="10" t="s">
        <v>748</v>
      </c>
      <c r="C193" s="10"/>
      <c r="D193" t="s">
        <v>717</v>
      </c>
      <c r="E193" t="s">
        <v>477</v>
      </c>
      <c r="F193" t="s">
        <v>406</v>
      </c>
      <c r="G193" t="s">
        <v>409</v>
      </c>
      <c r="H193" s="40" t="s">
        <v>117</v>
      </c>
      <c r="I193" s="10" t="s">
        <v>117</v>
      </c>
      <c r="J193" s="10" t="s">
        <v>117</v>
      </c>
      <c r="K193" s="4">
        <v>1</v>
      </c>
      <c r="V193" s="10"/>
      <c r="W193" s="17" t="s">
        <v>117</v>
      </c>
      <c r="X193" t="s">
        <v>117</v>
      </c>
      <c r="Y193" t="s">
        <v>117</v>
      </c>
      <c r="Z193" t="s">
        <v>117</v>
      </c>
      <c r="AA193" t="s">
        <v>117</v>
      </c>
      <c r="AB193" t="s">
        <v>117</v>
      </c>
      <c r="AC193" t="s">
        <v>117</v>
      </c>
      <c r="AE193">
        <v>3</v>
      </c>
      <c r="AG193" t="s">
        <v>117</v>
      </c>
      <c r="AJ193" s="8" t="s">
        <v>117</v>
      </c>
      <c r="AK193" t="s">
        <v>117</v>
      </c>
      <c r="AL193" t="s">
        <v>117</v>
      </c>
      <c r="AM193" t="e">
        <f t="shared" ref="AM193:AM198" si="133">AK193+AL193</f>
        <v>#VALUE!</v>
      </c>
      <c r="AN193" t="e">
        <f t="shared" si="54"/>
        <v>#VALUE!</v>
      </c>
      <c r="AO193" s="8" t="s">
        <v>105</v>
      </c>
      <c r="AP193">
        <v>149</v>
      </c>
      <c r="AQ193">
        <v>743</v>
      </c>
      <c r="AR193" s="17">
        <v>435</v>
      </c>
      <c r="AS193">
        <v>120</v>
      </c>
      <c r="AT193">
        <v>720</v>
      </c>
      <c r="AU193">
        <v>320</v>
      </c>
      <c r="AV193" s="47" t="s">
        <v>8</v>
      </c>
      <c r="AW193">
        <f t="shared" si="127"/>
        <v>14</v>
      </c>
      <c r="AX193">
        <f t="shared" si="128"/>
        <v>11</v>
      </c>
      <c r="AY193">
        <f t="shared" si="129"/>
        <v>57</v>
      </c>
      <c r="AZ193" s="47" t="s">
        <v>8</v>
      </c>
      <c r="BA193">
        <f t="shared" ref="BA193:BA198" si="134">AS193-AW193</f>
        <v>106</v>
      </c>
      <c r="BB193">
        <f t="shared" ref="BB193:BB198" si="135">AT193-AX193</f>
        <v>709</v>
      </c>
      <c r="BC193" s="8">
        <f t="shared" ref="BC193:BC198" si="136">AU193-AY193</f>
        <v>263</v>
      </c>
      <c r="BD193" t="s">
        <v>619</v>
      </c>
      <c r="BE193" t="s">
        <v>620</v>
      </c>
      <c r="BF193">
        <v>0</v>
      </c>
    </row>
    <row r="194" spans="1:58" x14ac:dyDescent="0.25">
      <c r="A194" s="10" t="s">
        <v>737</v>
      </c>
      <c r="B194" s="10" t="s">
        <v>749</v>
      </c>
      <c r="C194" s="10"/>
      <c r="D194" t="s">
        <v>719</v>
      </c>
      <c r="E194" t="s">
        <v>477</v>
      </c>
      <c r="F194" t="s">
        <v>406</v>
      </c>
      <c r="G194" t="s">
        <v>409</v>
      </c>
      <c r="H194" s="40" t="s">
        <v>117</v>
      </c>
      <c r="I194" s="10" t="s">
        <v>117</v>
      </c>
      <c r="J194" s="10" t="s">
        <v>117</v>
      </c>
      <c r="K194" s="4">
        <v>1</v>
      </c>
      <c r="V194" s="10"/>
      <c r="W194" s="17" t="s">
        <v>117</v>
      </c>
      <c r="X194" t="s">
        <v>117</v>
      </c>
      <c r="Y194" t="s">
        <v>117</v>
      </c>
      <c r="Z194" t="s">
        <v>117</v>
      </c>
      <c r="AA194" t="s">
        <v>117</v>
      </c>
      <c r="AB194" t="s">
        <v>117</v>
      </c>
      <c r="AC194" t="s">
        <v>117</v>
      </c>
      <c r="AE194">
        <v>3</v>
      </c>
      <c r="AG194" t="s">
        <v>117</v>
      </c>
      <c r="AJ194" s="8" t="s">
        <v>117</v>
      </c>
      <c r="AK194" t="s">
        <v>117</v>
      </c>
      <c r="AL194" t="s">
        <v>117</v>
      </c>
      <c r="AM194" t="e">
        <f t="shared" si="133"/>
        <v>#VALUE!</v>
      </c>
      <c r="AN194" t="e">
        <f t="shared" si="54"/>
        <v>#VALUE!</v>
      </c>
      <c r="AO194" s="8" t="s">
        <v>105</v>
      </c>
      <c r="AP194">
        <v>149</v>
      </c>
      <c r="AQ194">
        <v>743</v>
      </c>
      <c r="AR194" s="17">
        <v>435</v>
      </c>
      <c r="AS194">
        <v>120</v>
      </c>
      <c r="AT194">
        <v>720</v>
      </c>
      <c r="AU194">
        <v>320</v>
      </c>
      <c r="AV194" s="47" t="s">
        <v>8</v>
      </c>
      <c r="AW194">
        <f t="shared" si="127"/>
        <v>14</v>
      </c>
      <c r="AX194">
        <f t="shared" si="128"/>
        <v>11</v>
      </c>
      <c r="AY194">
        <f t="shared" si="129"/>
        <v>57</v>
      </c>
      <c r="AZ194" s="47" t="s">
        <v>8</v>
      </c>
      <c r="BA194">
        <f t="shared" si="134"/>
        <v>106</v>
      </c>
      <c r="BB194">
        <f t="shared" si="135"/>
        <v>709</v>
      </c>
      <c r="BC194" s="8">
        <f t="shared" si="136"/>
        <v>263</v>
      </c>
      <c r="BD194" t="s">
        <v>619</v>
      </c>
      <c r="BE194" t="s">
        <v>620</v>
      </c>
      <c r="BF194">
        <v>0</v>
      </c>
    </row>
    <row r="195" spans="1:58" x14ac:dyDescent="0.25">
      <c r="A195" s="10" t="s">
        <v>738</v>
      </c>
      <c r="B195" s="10" t="s">
        <v>753</v>
      </c>
      <c r="C195" s="10"/>
      <c r="D195" t="s">
        <v>719</v>
      </c>
      <c r="E195" t="s">
        <v>477</v>
      </c>
      <c r="F195" t="s">
        <v>406</v>
      </c>
      <c r="G195" t="s">
        <v>409</v>
      </c>
      <c r="H195" s="40" t="s">
        <v>117</v>
      </c>
      <c r="I195" s="10" t="s">
        <v>117</v>
      </c>
      <c r="J195" s="10" t="s">
        <v>117</v>
      </c>
      <c r="K195" s="4">
        <v>1</v>
      </c>
      <c r="V195" s="10"/>
      <c r="W195" s="17" t="s">
        <v>117</v>
      </c>
      <c r="X195" t="s">
        <v>117</v>
      </c>
      <c r="Y195" t="s">
        <v>117</v>
      </c>
      <c r="Z195" t="s">
        <v>117</v>
      </c>
      <c r="AA195" t="s">
        <v>117</v>
      </c>
      <c r="AB195" t="s">
        <v>117</v>
      </c>
      <c r="AC195" t="s">
        <v>117</v>
      </c>
      <c r="AE195">
        <v>3</v>
      </c>
      <c r="AG195" t="s">
        <v>117</v>
      </c>
      <c r="AJ195" s="8" t="s">
        <v>117</v>
      </c>
      <c r="AK195" t="s">
        <v>117</v>
      </c>
      <c r="AL195" t="s">
        <v>117</v>
      </c>
      <c r="AM195" t="e">
        <f t="shared" si="133"/>
        <v>#VALUE!</v>
      </c>
      <c r="AN195" t="e">
        <f t="shared" si="54"/>
        <v>#VALUE!</v>
      </c>
      <c r="AO195" s="8" t="s">
        <v>105</v>
      </c>
      <c r="AP195">
        <v>149</v>
      </c>
      <c r="AQ195">
        <v>743</v>
      </c>
      <c r="AR195" s="17">
        <v>435</v>
      </c>
      <c r="AS195">
        <v>120</v>
      </c>
      <c r="AT195">
        <v>720</v>
      </c>
      <c r="AU195">
        <v>320</v>
      </c>
      <c r="AV195" s="47" t="s">
        <v>8</v>
      </c>
      <c r="AW195">
        <f t="shared" si="127"/>
        <v>14</v>
      </c>
      <c r="AX195">
        <f t="shared" si="128"/>
        <v>11</v>
      </c>
      <c r="AY195">
        <f t="shared" si="129"/>
        <v>57</v>
      </c>
      <c r="AZ195" s="47" t="s">
        <v>8</v>
      </c>
      <c r="BA195">
        <f t="shared" si="134"/>
        <v>106</v>
      </c>
      <c r="BB195">
        <f t="shared" si="135"/>
        <v>709</v>
      </c>
      <c r="BC195" s="8">
        <f t="shared" si="136"/>
        <v>263</v>
      </c>
      <c r="BD195" t="s">
        <v>619</v>
      </c>
      <c r="BE195" t="s">
        <v>620</v>
      </c>
      <c r="BF195">
        <v>0</v>
      </c>
    </row>
    <row r="196" spans="1:58" x14ac:dyDescent="0.25">
      <c r="A196" s="10" t="s">
        <v>739</v>
      </c>
      <c r="B196" s="10" t="s">
        <v>750</v>
      </c>
      <c r="C196" s="10"/>
      <c r="D196" t="s">
        <v>720</v>
      </c>
      <c r="E196" t="s">
        <v>477</v>
      </c>
      <c r="F196" t="s">
        <v>406</v>
      </c>
      <c r="G196" t="s">
        <v>409</v>
      </c>
      <c r="H196" s="40" t="s">
        <v>117</v>
      </c>
      <c r="I196" s="10" t="s">
        <v>117</v>
      </c>
      <c r="J196" s="10" t="s">
        <v>117</v>
      </c>
      <c r="K196" s="4">
        <v>1</v>
      </c>
      <c r="V196" s="10"/>
      <c r="W196" s="17" t="s">
        <v>117</v>
      </c>
      <c r="X196" t="s">
        <v>117</v>
      </c>
      <c r="Y196" t="s">
        <v>117</v>
      </c>
      <c r="Z196" t="s">
        <v>117</v>
      </c>
      <c r="AA196" t="s">
        <v>117</v>
      </c>
      <c r="AB196" t="s">
        <v>117</v>
      </c>
      <c r="AC196" t="s">
        <v>117</v>
      </c>
      <c r="AE196">
        <v>3</v>
      </c>
      <c r="AG196" t="s">
        <v>117</v>
      </c>
      <c r="AJ196" s="8" t="s">
        <v>117</v>
      </c>
      <c r="AK196" t="s">
        <v>117</v>
      </c>
      <c r="AL196" t="s">
        <v>117</v>
      </c>
      <c r="AM196" t="e">
        <f t="shared" si="133"/>
        <v>#VALUE!</v>
      </c>
      <c r="AN196" t="e">
        <f t="shared" si="54"/>
        <v>#VALUE!</v>
      </c>
      <c r="AO196" s="8" t="s">
        <v>105</v>
      </c>
      <c r="AP196">
        <v>149</v>
      </c>
      <c r="AQ196">
        <v>743</v>
      </c>
      <c r="AR196" s="17">
        <v>435</v>
      </c>
      <c r="AS196">
        <v>120</v>
      </c>
      <c r="AT196">
        <v>720</v>
      </c>
      <c r="AU196">
        <v>320</v>
      </c>
      <c r="AV196" s="47" t="s">
        <v>8</v>
      </c>
      <c r="AW196">
        <f t="shared" si="127"/>
        <v>14</v>
      </c>
      <c r="AX196">
        <f t="shared" si="128"/>
        <v>11</v>
      </c>
      <c r="AY196">
        <f t="shared" si="129"/>
        <v>57</v>
      </c>
      <c r="AZ196" s="47" t="s">
        <v>8</v>
      </c>
      <c r="BA196">
        <f t="shared" si="134"/>
        <v>106</v>
      </c>
      <c r="BB196">
        <f t="shared" si="135"/>
        <v>709</v>
      </c>
      <c r="BC196" s="8">
        <f t="shared" si="136"/>
        <v>263</v>
      </c>
      <c r="BD196" t="s">
        <v>619</v>
      </c>
      <c r="BE196" t="s">
        <v>620</v>
      </c>
      <c r="BF196">
        <v>0</v>
      </c>
    </row>
    <row r="197" spans="1:58" x14ac:dyDescent="0.25">
      <c r="A197" s="10" t="s">
        <v>740</v>
      </c>
      <c r="B197" s="10" t="s">
        <v>751</v>
      </c>
      <c r="C197" s="10"/>
      <c r="D197" t="s">
        <v>720</v>
      </c>
      <c r="E197" t="s">
        <v>477</v>
      </c>
      <c r="F197" t="s">
        <v>406</v>
      </c>
      <c r="G197" t="s">
        <v>409</v>
      </c>
      <c r="H197" s="40" t="s">
        <v>117</v>
      </c>
      <c r="I197" s="10" t="s">
        <v>117</v>
      </c>
      <c r="J197" s="10" t="s">
        <v>117</v>
      </c>
      <c r="K197" s="4">
        <v>1</v>
      </c>
      <c r="V197" s="10"/>
      <c r="W197" s="17" t="s">
        <v>117</v>
      </c>
      <c r="X197" t="s">
        <v>117</v>
      </c>
      <c r="Y197" t="s">
        <v>117</v>
      </c>
      <c r="Z197" t="s">
        <v>117</v>
      </c>
      <c r="AA197" t="s">
        <v>117</v>
      </c>
      <c r="AB197" t="s">
        <v>117</v>
      </c>
      <c r="AC197" t="s">
        <v>117</v>
      </c>
      <c r="AE197">
        <v>3</v>
      </c>
      <c r="AG197" t="s">
        <v>117</v>
      </c>
      <c r="AJ197" s="8" t="s">
        <v>117</v>
      </c>
      <c r="AK197" t="s">
        <v>117</v>
      </c>
      <c r="AL197" t="s">
        <v>117</v>
      </c>
      <c r="AM197" t="e">
        <f t="shared" si="133"/>
        <v>#VALUE!</v>
      </c>
      <c r="AN197" t="e">
        <f t="shared" si="54"/>
        <v>#VALUE!</v>
      </c>
      <c r="AO197" s="8" t="s">
        <v>105</v>
      </c>
      <c r="AP197">
        <v>149</v>
      </c>
      <c r="AQ197">
        <v>743</v>
      </c>
      <c r="AR197" s="17">
        <v>435</v>
      </c>
      <c r="AS197">
        <v>120</v>
      </c>
      <c r="AT197">
        <v>720</v>
      </c>
      <c r="AU197">
        <v>320</v>
      </c>
      <c r="AV197" s="47" t="s">
        <v>8</v>
      </c>
      <c r="AW197">
        <f t="shared" si="127"/>
        <v>14</v>
      </c>
      <c r="AX197">
        <f t="shared" si="128"/>
        <v>11</v>
      </c>
      <c r="AY197">
        <f t="shared" si="129"/>
        <v>57</v>
      </c>
      <c r="AZ197" s="47" t="s">
        <v>8</v>
      </c>
      <c r="BA197">
        <f t="shared" si="134"/>
        <v>106</v>
      </c>
      <c r="BB197">
        <f t="shared" si="135"/>
        <v>709</v>
      </c>
      <c r="BC197" s="8">
        <f t="shared" si="136"/>
        <v>263</v>
      </c>
      <c r="BD197" t="s">
        <v>619</v>
      </c>
      <c r="BE197" t="s">
        <v>620</v>
      </c>
      <c r="BF197">
        <v>0</v>
      </c>
    </row>
    <row r="198" spans="1:58" x14ac:dyDescent="0.25">
      <c r="A198" s="10" t="s">
        <v>741</v>
      </c>
      <c r="B198" s="10" t="s">
        <v>752</v>
      </c>
      <c r="C198" s="10"/>
      <c r="D198" t="s">
        <v>718</v>
      </c>
      <c r="E198" t="s">
        <v>477</v>
      </c>
      <c r="F198" t="s">
        <v>406</v>
      </c>
      <c r="G198" t="s">
        <v>636</v>
      </c>
      <c r="H198" s="40" t="s">
        <v>117</v>
      </c>
      <c r="I198" s="10" t="s">
        <v>117</v>
      </c>
      <c r="J198" s="10" t="s">
        <v>117</v>
      </c>
      <c r="K198" s="4">
        <v>1</v>
      </c>
      <c r="V198" s="10"/>
      <c r="W198" s="17" t="s">
        <v>117</v>
      </c>
      <c r="X198" t="s">
        <v>117</v>
      </c>
      <c r="Y198" t="s">
        <v>117</v>
      </c>
      <c r="Z198" t="s">
        <v>117</v>
      </c>
      <c r="AA198" t="s">
        <v>117</v>
      </c>
      <c r="AB198" t="s">
        <v>117</v>
      </c>
      <c r="AC198" t="s">
        <v>117</v>
      </c>
      <c r="AE198">
        <v>3</v>
      </c>
      <c r="AG198" t="s">
        <v>117</v>
      </c>
      <c r="AJ198" s="8" t="s">
        <v>117</v>
      </c>
      <c r="AK198" t="s">
        <v>117</v>
      </c>
      <c r="AL198" t="s">
        <v>117</v>
      </c>
      <c r="AM198" t="e">
        <f t="shared" si="133"/>
        <v>#VALUE!</v>
      </c>
      <c r="AN198" t="e">
        <f t="shared" si="54"/>
        <v>#VALUE!</v>
      </c>
      <c r="AO198" s="8" t="s">
        <v>105</v>
      </c>
      <c r="AP198">
        <v>149</v>
      </c>
      <c r="AQ198">
        <v>743</v>
      </c>
      <c r="AR198" s="17">
        <v>435</v>
      </c>
      <c r="AS198">
        <v>120</v>
      </c>
      <c r="AT198">
        <v>720</v>
      </c>
      <c r="AU198">
        <v>320</v>
      </c>
      <c r="AV198" s="47" t="s">
        <v>8</v>
      </c>
      <c r="AW198">
        <f t="shared" si="127"/>
        <v>14</v>
      </c>
      <c r="AX198">
        <f t="shared" si="128"/>
        <v>11</v>
      </c>
      <c r="AY198">
        <f t="shared" si="129"/>
        <v>57</v>
      </c>
      <c r="AZ198" s="47" t="s">
        <v>8</v>
      </c>
      <c r="BA198">
        <f t="shared" si="134"/>
        <v>106</v>
      </c>
      <c r="BB198">
        <f t="shared" si="135"/>
        <v>709</v>
      </c>
      <c r="BC198" s="8">
        <f t="shared" si="136"/>
        <v>263</v>
      </c>
      <c r="BD198" t="s">
        <v>619</v>
      </c>
      <c r="BE198" t="s">
        <v>620</v>
      </c>
      <c r="BF198">
        <v>0</v>
      </c>
    </row>
    <row r="199" spans="1:58" x14ac:dyDescent="0.25">
      <c r="A199" s="10" t="s">
        <v>742</v>
      </c>
      <c r="B199" s="10" t="s">
        <v>755</v>
      </c>
      <c r="C199" s="10"/>
      <c r="D199" t="s">
        <v>718</v>
      </c>
      <c r="E199" t="s">
        <v>477</v>
      </c>
      <c r="F199" t="s">
        <v>406</v>
      </c>
      <c r="G199" t="s">
        <v>636</v>
      </c>
      <c r="H199" s="40" t="s">
        <v>117</v>
      </c>
      <c r="I199" s="10" t="s">
        <v>117</v>
      </c>
      <c r="J199" s="10" t="s">
        <v>117</v>
      </c>
      <c r="K199" s="4">
        <v>1</v>
      </c>
      <c r="V199" s="10"/>
      <c r="W199" s="17" t="s">
        <v>117</v>
      </c>
      <c r="X199" t="s">
        <v>117</v>
      </c>
      <c r="Y199" t="s">
        <v>117</v>
      </c>
      <c r="Z199" t="s">
        <v>117</v>
      </c>
      <c r="AA199" t="s">
        <v>117</v>
      </c>
      <c r="AB199" t="s">
        <v>117</v>
      </c>
      <c r="AC199" t="s">
        <v>117</v>
      </c>
      <c r="AE199">
        <v>3</v>
      </c>
      <c r="AG199" t="s">
        <v>117</v>
      </c>
      <c r="AJ199" s="8" t="s">
        <v>117</v>
      </c>
      <c r="AK199" t="s">
        <v>117</v>
      </c>
      <c r="AL199" t="s">
        <v>117</v>
      </c>
      <c r="AM199" t="e">
        <f t="shared" ref="AM199:AM207" si="137">AK199+AL199</f>
        <v>#VALUE!</v>
      </c>
      <c r="AN199" t="e">
        <f t="shared" si="54"/>
        <v>#VALUE!</v>
      </c>
      <c r="AO199" s="8" t="s">
        <v>105</v>
      </c>
      <c r="AP199">
        <v>149</v>
      </c>
      <c r="AQ199">
        <v>743</v>
      </c>
      <c r="AR199" s="17">
        <v>435</v>
      </c>
      <c r="AS199">
        <v>120</v>
      </c>
      <c r="AT199">
        <v>720</v>
      </c>
      <c r="AU199">
        <v>320</v>
      </c>
      <c r="AV199" s="47" t="s">
        <v>8</v>
      </c>
      <c r="AW199">
        <f t="shared" si="127"/>
        <v>14</v>
      </c>
      <c r="AX199">
        <f t="shared" si="128"/>
        <v>11</v>
      </c>
      <c r="AY199">
        <f t="shared" si="129"/>
        <v>57</v>
      </c>
      <c r="AZ199" s="47" t="s">
        <v>8</v>
      </c>
      <c r="BA199">
        <f t="shared" ref="BA199:BA207" si="138">AS199-AW199</f>
        <v>106</v>
      </c>
      <c r="BB199">
        <f t="shared" ref="BB199:BB207" si="139">AT199-AX199</f>
        <v>709</v>
      </c>
      <c r="BC199" s="8">
        <f t="shared" ref="BC199:BC207" si="140">AU199-AY199</f>
        <v>263</v>
      </c>
      <c r="BD199" t="s">
        <v>619</v>
      </c>
      <c r="BE199" t="s">
        <v>620</v>
      </c>
      <c r="BF199">
        <v>0</v>
      </c>
    </row>
    <row r="200" spans="1:58" x14ac:dyDescent="0.25">
      <c r="A200" s="10" t="s">
        <v>743</v>
      </c>
      <c r="B200" s="10" t="s">
        <v>754</v>
      </c>
      <c r="C200" s="10"/>
      <c r="D200" t="s">
        <v>721</v>
      </c>
      <c r="E200" t="s">
        <v>477</v>
      </c>
      <c r="F200" t="s">
        <v>406</v>
      </c>
      <c r="G200" t="s">
        <v>636</v>
      </c>
      <c r="H200" s="40" t="s">
        <v>117</v>
      </c>
      <c r="I200" s="10" t="s">
        <v>117</v>
      </c>
      <c r="J200" s="10" t="s">
        <v>117</v>
      </c>
      <c r="K200" s="4">
        <v>1</v>
      </c>
      <c r="V200" s="10"/>
      <c r="W200" s="17" t="s">
        <v>117</v>
      </c>
      <c r="X200" t="s">
        <v>117</v>
      </c>
      <c r="Y200" t="s">
        <v>117</v>
      </c>
      <c r="Z200" t="s">
        <v>117</v>
      </c>
      <c r="AA200" t="s">
        <v>117</v>
      </c>
      <c r="AB200" t="s">
        <v>117</v>
      </c>
      <c r="AC200" t="s">
        <v>117</v>
      </c>
      <c r="AE200">
        <v>3</v>
      </c>
      <c r="AG200" t="s">
        <v>117</v>
      </c>
      <c r="AJ200" s="8" t="s">
        <v>117</v>
      </c>
      <c r="AK200" t="s">
        <v>117</v>
      </c>
      <c r="AL200" t="s">
        <v>117</v>
      </c>
      <c r="AM200" t="e">
        <f t="shared" si="137"/>
        <v>#VALUE!</v>
      </c>
      <c r="AN200" t="e">
        <f t="shared" si="54"/>
        <v>#VALUE!</v>
      </c>
      <c r="AO200" s="8" t="s">
        <v>105</v>
      </c>
      <c r="AP200">
        <v>149</v>
      </c>
      <c r="AQ200">
        <v>743</v>
      </c>
      <c r="AR200" s="17">
        <v>435</v>
      </c>
      <c r="AS200">
        <v>120</v>
      </c>
      <c r="AT200">
        <v>720</v>
      </c>
      <c r="AU200">
        <v>320</v>
      </c>
      <c r="AV200" s="47" t="s">
        <v>8</v>
      </c>
      <c r="AW200">
        <f t="shared" si="127"/>
        <v>14</v>
      </c>
      <c r="AX200">
        <f t="shared" si="128"/>
        <v>11</v>
      </c>
      <c r="AY200">
        <f t="shared" si="129"/>
        <v>57</v>
      </c>
      <c r="AZ200" s="47" t="s">
        <v>8</v>
      </c>
      <c r="BA200">
        <f t="shared" si="138"/>
        <v>106</v>
      </c>
      <c r="BB200">
        <f t="shared" si="139"/>
        <v>709</v>
      </c>
      <c r="BC200" s="8">
        <f t="shared" si="140"/>
        <v>263</v>
      </c>
      <c r="BD200" t="s">
        <v>619</v>
      </c>
      <c r="BE200" t="s">
        <v>620</v>
      </c>
      <c r="BF200">
        <v>0</v>
      </c>
    </row>
    <row r="201" spans="1:58" x14ac:dyDescent="0.25">
      <c r="A201" s="10" t="s">
        <v>744</v>
      </c>
      <c r="B201" s="10" t="s">
        <v>756</v>
      </c>
      <c r="C201" s="10"/>
      <c r="D201" t="s">
        <v>721</v>
      </c>
      <c r="E201" t="s">
        <v>477</v>
      </c>
      <c r="F201" t="s">
        <v>406</v>
      </c>
      <c r="G201" t="s">
        <v>636</v>
      </c>
      <c r="H201" s="40" t="s">
        <v>117</v>
      </c>
      <c r="I201" s="10" t="s">
        <v>117</v>
      </c>
      <c r="J201" s="10" t="s">
        <v>117</v>
      </c>
      <c r="K201" s="4">
        <v>1</v>
      </c>
      <c r="V201" s="10"/>
      <c r="W201" s="17" t="s">
        <v>117</v>
      </c>
      <c r="X201" t="s">
        <v>117</v>
      </c>
      <c r="Y201" t="s">
        <v>117</v>
      </c>
      <c r="Z201" t="s">
        <v>117</v>
      </c>
      <c r="AA201" t="s">
        <v>117</v>
      </c>
      <c r="AB201" t="s">
        <v>117</v>
      </c>
      <c r="AC201" t="s">
        <v>117</v>
      </c>
      <c r="AE201">
        <v>3</v>
      </c>
      <c r="AG201" t="s">
        <v>117</v>
      </c>
      <c r="AJ201" s="8" t="s">
        <v>117</v>
      </c>
      <c r="AK201" t="s">
        <v>117</v>
      </c>
      <c r="AL201" t="s">
        <v>117</v>
      </c>
      <c r="AM201" t="e">
        <f t="shared" si="137"/>
        <v>#VALUE!</v>
      </c>
      <c r="AN201" t="e">
        <f t="shared" si="54"/>
        <v>#VALUE!</v>
      </c>
      <c r="AO201" s="8" t="s">
        <v>105</v>
      </c>
      <c r="AP201">
        <v>149</v>
      </c>
      <c r="AQ201">
        <v>743</v>
      </c>
      <c r="AR201" s="17">
        <v>435</v>
      </c>
      <c r="AS201">
        <v>120</v>
      </c>
      <c r="AT201">
        <v>720</v>
      </c>
      <c r="AU201">
        <v>320</v>
      </c>
      <c r="AV201" s="47" t="s">
        <v>8</v>
      </c>
      <c r="AW201">
        <f t="shared" si="127"/>
        <v>14</v>
      </c>
      <c r="AX201">
        <f t="shared" si="128"/>
        <v>11</v>
      </c>
      <c r="AY201">
        <f t="shared" si="129"/>
        <v>57</v>
      </c>
      <c r="AZ201" s="47" t="s">
        <v>8</v>
      </c>
      <c r="BA201">
        <f t="shared" si="138"/>
        <v>106</v>
      </c>
      <c r="BB201">
        <f t="shared" si="139"/>
        <v>709</v>
      </c>
      <c r="BC201" s="8">
        <f t="shared" si="140"/>
        <v>263</v>
      </c>
      <c r="BD201" t="s">
        <v>619</v>
      </c>
      <c r="BE201" t="s">
        <v>620</v>
      </c>
      <c r="BF201">
        <v>0</v>
      </c>
    </row>
    <row r="202" spans="1:58" x14ac:dyDescent="0.25">
      <c r="A202" s="10" t="s">
        <v>745</v>
      </c>
      <c r="B202" s="10" t="s">
        <v>757</v>
      </c>
      <c r="C202" s="10"/>
      <c r="D202" t="s">
        <v>722</v>
      </c>
      <c r="E202" t="s">
        <v>477</v>
      </c>
      <c r="F202" t="s">
        <v>406</v>
      </c>
      <c r="G202" t="s">
        <v>636</v>
      </c>
      <c r="H202" s="40" t="s">
        <v>117</v>
      </c>
      <c r="I202" s="10" t="s">
        <v>117</v>
      </c>
      <c r="J202" s="10" t="s">
        <v>117</v>
      </c>
      <c r="K202" s="4">
        <v>1</v>
      </c>
      <c r="V202" s="10"/>
      <c r="W202" s="17" t="s">
        <v>117</v>
      </c>
      <c r="X202" t="s">
        <v>117</v>
      </c>
      <c r="Y202" t="s">
        <v>117</v>
      </c>
      <c r="Z202" t="s">
        <v>117</v>
      </c>
      <c r="AA202" t="s">
        <v>117</v>
      </c>
      <c r="AB202" t="s">
        <v>117</v>
      </c>
      <c r="AC202" t="s">
        <v>117</v>
      </c>
      <c r="AE202">
        <v>3</v>
      </c>
      <c r="AG202" t="s">
        <v>117</v>
      </c>
      <c r="AJ202" s="8" t="s">
        <v>117</v>
      </c>
      <c r="AK202" t="s">
        <v>117</v>
      </c>
      <c r="AL202" t="s">
        <v>117</v>
      </c>
      <c r="AM202" t="e">
        <f t="shared" si="137"/>
        <v>#VALUE!</v>
      </c>
      <c r="AN202" t="e">
        <f t="shared" si="54"/>
        <v>#VALUE!</v>
      </c>
      <c r="AO202" s="8" t="s">
        <v>105</v>
      </c>
      <c r="AP202">
        <v>149</v>
      </c>
      <c r="AQ202">
        <v>743</v>
      </c>
      <c r="AR202" s="17">
        <v>435</v>
      </c>
      <c r="AS202">
        <v>120</v>
      </c>
      <c r="AT202">
        <v>720</v>
      </c>
      <c r="AU202">
        <v>320</v>
      </c>
      <c r="AV202" s="47" t="s">
        <v>8</v>
      </c>
      <c r="AW202">
        <f t="shared" si="127"/>
        <v>14</v>
      </c>
      <c r="AX202">
        <f t="shared" si="128"/>
        <v>11</v>
      </c>
      <c r="AY202">
        <f t="shared" si="129"/>
        <v>57</v>
      </c>
      <c r="AZ202" s="47" t="s">
        <v>8</v>
      </c>
      <c r="BA202">
        <f t="shared" si="138"/>
        <v>106</v>
      </c>
      <c r="BB202">
        <f t="shared" si="139"/>
        <v>709</v>
      </c>
      <c r="BC202" s="8">
        <f t="shared" si="140"/>
        <v>263</v>
      </c>
      <c r="BD202" t="s">
        <v>619</v>
      </c>
      <c r="BE202" t="s">
        <v>620</v>
      </c>
      <c r="BF202">
        <v>0</v>
      </c>
    </row>
    <row r="203" spans="1:58" x14ac:dyDescent="0.25">
      <c r="A203" s="10" t="s">
        <v>746</v>
      </c>
      <c r="B203" s="10" t="s">
        <v>758</v>
      </c>
      <c r="C203" s="10"/>
      <c r="D203" t="s">
        <v>722</v>
      </c>
      <c r="E203" t="s">
        <v>477</v>
      </c>
      <c r="F203" t="s">
        <v>406</v>
      </c>
      <c r="G203" t="s">
        <v>636</v>
      </c>
      <c r="H203" s="40" t="s">
        <v>117</v>
      </c>
      <c r="I203" s="10" t="s">
        <v>117</v>
      </c>
      <c r="J203" s="10" t="s">
        <v>117</v>
      </c>
      <c r="K203" s="4">
        <v>1</v>
      </c>
      <c r="V203" s="10"/>
      <c r="W203" s="17" t="s">
        <v>117</v>
      </c>
      <c r="X203" t="s">
        <v>117</v>
      </c>
      <c r="Y203" t="s">
        <v>117</v>
      </c>
      <c r="Z203" t="s">
        <v>117</v>
      </c>
      <c r="AA203" t="s">
        <v>117</v>
      </c>
      <c r="AB203" t="s">
        <v>117</v>
      </c>
      <c r="AC203" t="s">
        <v>117</v>
      </c>
      <c r="AE203">
        <v>3</v>
      </c>
      <c r="AG203" t="s">
        <v>117</v>
      </c>
      <c r="AJ203" s="8" t="s">
        <v>117</v>
      </c>
      <c r="AK203" t="s">
        <v>117</v>
      </c>
      <c r="AL203" t="s">
        <v>117</v>
      </c>
      <c r="AM203" t="e">
        <f t="shared" si="137"/>
        <v>#VALUE!</v>
      </c>
      <c r="AN203" t="e">
        <f t="shared" si="54"/>
        <v>#VALUE!</v>
      </c>
      <c r="AO203" s="8" t="s">
        <v>105</v>
      </c>
      <c r="AP203">
        <v>149</v>
      </c>
      <c r="AQ203">
        <v>743</v>
      </c>
      <c r="AR203" s="17">
        <v>435</v>
      </c>
      <c r="AS203">
        <v>120</v>
      </c>
      <c r="AT203">
        <v>720</v>
      </c>
      <c r="AU203">
        <v>320</v>
      </c>
      <c r="AV203" s="47" t="s">
        <v>8</v>
      </c>
      <c r="AW203">
        <f t="shared" si="127"/>
        <v>14</v>
      </c>
      <c r="AX203">
        <f t="shared" si="128"/>
        <v>11</v>
      </c>
      <c r="AY203">
        <f t="shared" si="129"/>
        <v>57</v>
      </c>
      <c r="AZ203" s="47" t="s">
        <v>8</v>
      </c>
      <c r="BA203">
        <f t="shared" si="138"/>
        <v>106</v>
      </c>
      <c r="BB203">
        <f t="shared" si="139"/>
        <v>709</v>
      </c>
      <c r="BC203" s="8">
        <f t="shared" si="140"/>
        <v>263</v>
      </c>
      <c r="BD203" t="s">
        <v>619</v>
      </c>
      <c r="BE203" t="s">
        <v>620</v>
      </c>
      <c r="BF203">
        <v>0</v>
      </c>
    </row>
    <row r="204" spans="1:58" x14ac:dyDescent="0.25">
      <c r="A204" s="10" t="s">
        <v>759</v>
      </c>
      <c r="B204" s="10" t="s">
        <v>779</v>
      </c>
      <c r="C204" s="10"/>
      <c r="D204" t="s">
        <v>765</v>
      </c>
      <c r="E204" t="s">
        <v>457</v>
      </c>
      <c r="F204" t="s">
        <v>406</v>
      </c>
      <c r="G204" t="s">
        <v>636</v>
      </c>
      <c r="H204" s="40" t="s">
        <v>782</v>
      </c>
      <c r="I204" s="10" t="s">
        <v>117</v>
      </c>
      <c r="J204" s="10" t="s">
        <v>117</v>
      </c>
      <c r="K204" s="4">
        <v>1</v>
      </c>
      <c r="V204" s="10"/>
      <c r="W204" s="17" t="s">
        <v>768</v>
      </c>
      <c r="X204">
        <v>7</v>
      </c>
      <c r="Y204">
        <v>5</v>
      </c>
      <c r="Z204">
        <v>1</v>
      </c>
      <c r="AA204">
        <v>1</v>
      </c>
      <c r="AB204">
        <f t="shared" ref="AB204:AB206" si="141">Y204+Z204</f>
        <v>6</v>
      </c>
      <c r="AC204">
        <v>7</v>
      </c>
      <c r="AD204">
        <f>AB204</f>
        <v>6</v>
      </c>
      <c r="AE204">
        <v>3</v>
      </c>
      <c r="AG204" t="s">
        <v>94</v>
      </c>
      <c r="AJ204" s="8" t="s">
        <v>96</v>
      </c>
      <c r="AK204" t="s">
        <v>117</v>
      </c>
      <c r="AL204" t="s">
        <v>117</v>
      </c>
      <c r="AM204" t="e">
        <f t="shared" si="137"/>
        <v>#VALUE!</v>
      </c>
      <c r="AN204">
        <f t="shared" si="54"/>
        <v>71823.084029435064</v>
      </c>
      <c r="AO204" s="8" t="s">
        <v>105</v>
      </c>
      <c r="AP204">
        <v>149</v>
      </c>
      <c r="AQ204">
        <v>743</v>
      </c>
      <c r="AR204" s="17">
        <v>435</v>
      </c>
      <c r="AS204">
        <v>120</v>
      </c>
      <c r="AT204">
        <v>720</v>
      </c>
      <c r="AU204">
        <v>320</v>
      </c>
      <c r="AV204" s="47" t="s">
        <v>45</v>
      </c>
      <c r="AW204">
        <f t="shared" si="127"/>
        <v>14</v>
      </c>
      <c r="AX204">
        <f t="shared" si="128"/>
        <v>11</v>
      </c>
      <c r="AY204">
        <f t="shared" si="129"/>
        <v>57</v>
      </c>
      <c r="AZ204" s="47" t="s">
        <v>45</v>
      </c>
      <c r="BA204">
        <f t="shared" si="138"/>
        <v>106</v>
      </c>
      <c r="BB204">
        <f t="shared" si="139"/>
        <v>709</v>
      </c>
      <c r="BC204" s="8">
        <f t="shared" si="140"/>
        <v>263</v>
      </c>
      <c r="BD204" t="s">
        <v>769</v>
      </c>
      <c r="BE204" t="s">
        <v>770</v>
      </c>
      <c r="BF204">
        <v>0</v>
      </c>
    </row>
    <row r="205" spans="1:58" x14ac:dyDescent="0.25">
      <c r="A205" s="10" t="s">
        <v>760</v>
      </c>
      <c r="B205" s="10" t="s">
        <v>780</v>
      </c>
      <c r="C205" s="10"/>
      <c r="D205" t="s">
        <v>766</v>
      </c>
      <c r="E205" t="s">
        <v>457</v>
      </c>
      <c r="F205" t="s">
        <v>406</v>
      </c>
      <c r="G205" t="s">
        <v>636</v>
      </c>
      <c r="H205" s="40" t="s">
        <v>782</v>
      </c>
      <c r="I205" s="10" t="s">
        <v>117</v>
      </c>
      <c r="J205" s="10" t="s">
        <v>117</v>
      </c>
      <c r="K205" s="4">
        <v>1</v>
      </c>
      <c r="V205" s="10"/>
      <c r="W205" s="17" t="s">
        <v>768</v>
      </c>
      <c r="X205">
        <v>7</v>
      </c>
      <c r="Y205">
        <v>5</v>
      </c>
      <c r="Z205">
        <v>1</v>
      </c>
      <c r="AA205">
        <v>1</v>
      </c>
      <c r="AB205">
        <f t="shared" si="141"/>
        <v>6</v>
      </c>
      <c r="AC205" t="s">
        <v>117</v>
      </c>
      <c r="AD205">
        <f>AB205</f>
        <v>6</v>
      </c>
      <c r="AE205">
        <v>3</v>
      </c>
      <c r="AG205" t="s">
        <v>94</v>
      </c>
      <c r="AJ205" s="8" t="s">
        <v>96</v>
      </c>
      <c r="AK205" t="s">
        <v>117</v>
      </c>
      <c r="AL205" t="s">
        <v>117</v>
      </c>
      <c r="AM205" t="e">
        <f t="shared" si="137"/>
        <v>#VALUE!</v>
      </c>
      <c r="AN205">
        <f t="shared" si="54"/>
        <v>71823.084029435064</v>
      </c>
      <c r="AO205" s="8" t="s">
        <v>105</v>
      </c>
      <c r="AP205">
        <v>149</v>
      </c>
      <c r="AQ205">
        <v>743</v>
      </c>
      <c r="AR205" s="17">
        <v>435</v>
      </c>
      <c r="AS205">
        <v>120</v>
      </c>
      <c r="AT205">
        <v>720</v>
      </c>
      <c r="AU205">
        <v>320</v>
      </c>
      <c r="AV205" s="47" t="s">
        <v>45</v>
      </c>
      <c r="AW205">
        <f t="shared" si="127"/>
        <v>14</v>
      </c>
      <c r="AX205">
        <f t="shared" si="128"/>
        <v>11</v>
      </c>
      <c r="AY205">
        <f t="shared" si="129"/>
        <v>57</v>
      </c>
      <c r="AZ205" s="47" t="s">
        <v>45</v>
      </c>
      <c r="BA205">
        <f t="shared" si="138"/>
        <v>106</v>
      </c>
      <c r="BB205">
        <f t="shared" si="139"/>
        <v>709</v>
      </c>
      <c r="BC205" s="8">
        <f t="shared" si="140"/>
        <v>263</v>
      </c>
      <c r="BD205" t="s">
        <v>771</v>
      </c>
      <c r="BE205" t="s">
        <v>772</v>
      </c>
      <c r="BF205">
        <v>0</v>
      </c>
    </row>
    <row r="206" spans="1:58" x14ac:dyDescent="0.25">
      <c r="A206" s="10" t="s">
        <v>761</v>
      </c>
      <c r="B206" s="10" t="s">
        <v>781</v>
      </c>
      <c r="C206" s="10"/>
      <c r="D206" t="s">
        <v>767</v>
      </c>
      <c r="E206" t="s">
        <v>457</v>
      </c>
      <c r="F206" t="s">
        <v>406</v>
      </c>
      <c r="G206" t="s">
        <v>636</v>
      </c>
      <c r="H206" s="40" t="s">
        <v>782</v>
      </c>
      <c r="I206" s="10" t="s">
        <v>117</v>
      </c>
      <c r="J206" s="10" t="s">
        <v>117</v>
      </c>
      <c r="K206" s="4">
        <v>1</v>
      </c>
      <c r="V206" s="10"/>
      <c r="W206" s="17" t="s">
        <v>768</v>
      </c>
      <c r="X206">
        <v>7</v>
      </c>
      <c r="Y206">
        <v>5</v>
      </c>
      <c r="Z206">
        <v>1</v>
      </c>
      <c r="AA206">
        <v>1</v>
      </c>
      <c r="AB206">
        <f t="shared" si="141"/>
        <v>6</v>
      </c>
      <c r="AC206" t="s">
        <v>117</v>
      </c>
      <c r="AD206">
        <f>AB206</f>
        <v>6</v>
      </c>
      <c r="AE206">
        <v>3</v>
      </c>
      <c r="AG206" t="s">
        <v>94</v>
      </c>
      <c r="AJ206" s="8" t="s">
        <v>96</v>
      </c>
      <c r="AK206" t="s">
        <v>117</v>
      </c>
      <c r="AL206" t="s">
        <v>117</v>
      </c>
      <c r="AM206" t="e">
        <f t="shared" si="137"/>
        <v>#VALUE!</v>
      </c>
      <c r="AN206">
        <f t="shared" si="54"/>
        <v>71823.084029435064</v>
      </c>
      <c r="AO206" s="8" t="s">
        <v>105</v>
      </c>
      <c r="AP206">
        <v>149</v>
      </c>
      <c r="AQ206">
        <v>743</v>
      </c>
      <c r="AR206" s="17">
        <v>435</v>
      </c>
      <c r="AS206">
        <v>120</v>
      </c>
      <c r="AT206">
        <v>720</v>
      </c>
      <c r="AU206">
        <v>320</v>
      </c>
      <c r="AV206" s="47" t="s">
        <v>45</v>
      </c>
      <c r="AW206">
        <f t="shared" si="127"/>
        <v>14</v>
      </c>
      <c r="AX206">
        <f t="shared" si="128"/>
        <v>11</v>
      </c>
      <c r="AY206">
        <f t="shared" si="129"/>
        <v>57</v>
      </c>
      <c r="AZ206" s="47" t="s">
        <v>45</v>
      </c>
      <c r="BA206">
        <f t="shared" si="138"/>
        <v>106</v>
      </c>
      <c r="BB206">
        <f t="shared" si="139"/>
        <v>709</v>
      </c>
      <c r="BC206" s="8">
        <f t="shared" si="140"/>
        <v>263</v>
      </c>
      <c r="BD206" t="s">
        <v>771</v>
      </c>
      <c r="BE206" t="s">
        <v>772</v>
      </c>
      <c r="BF206">
        <v>0</v>
      </c>
    </row>
    <row r="207" spans="1:58" x14ac:dyDescent="0.25">
      <c r="A207" s="10" t="s">
        <v>773</v>
      </c>
      <c r="B207" s="10" t="s">
        <v>783</v>
      </c>
      <c r="C207" s="10"/>
      <c r="D207" t="s">
        <v>765</v>
      </c>
      <c r="E207" t="s">
        <v>477</v>
      </c>
      <c r="F207" t="s">
        <v>406</v>
      </c>
      <c r="G207" t="s">
        <v>636</v>
      </c>
      <c r="H207" s="40" t="s">
        <v>789</v>
      </c>
      <c r="I207" s="10" t="s">
        <v>117</v>
      </c>
      <c r="J207" s="10" t="s">
        <v>117</v>
      </c>
      <c r="K207" s="4">
        <v>1</v>
      </c>
      <c r="V207" s="10"/>
      <c r="W207" s="17" t="s">
        <v>768</v>
      </c>
      <c r="X207" t="s">
        <v>117</v>
      </c>
      <c r="Y207" t="s">
        <v>117</v>
      </c>
      <c r="Z207" t="s">
        <v>117</v>
      </c>
      <c r="AA207" t="s">
        <v>117</v>
      </c>
      <c r="AB207" t="s">
        <v>117</v>
      </c>
      <c r="AC207" t="s">
        <v>117</v>
      </c>
      <c r="AE207">
        <v>3</v>
      </c>
      <c r="AG207" t="s">
        <v>117</v>
      </c>
      <c r="AJ207" s="8" t="s">
        <v>117</v>
      </c>
      <c r="AK207" t="s">
        <v>117</v>
      </c>
      <c r="AL207" t="s">
        <v>117</v>
      </c>
      <c r="AM207" t="e">
        <f t="shared" si="137"/>
        <v>#VALUE!</v>
      </c>
      <c r="AN207" t="e">
        <f t="shared" si="54"/>
        <v>#VALUE!</v>
      </c>
      <c r="AO207" s="8" t="s">
        <v>105</v>
      </c>
      <c r="AP207">
        <v>149</v>
      </c>
      <c r="AQ207">
        <v>743</v>
      </c>
      <c r="AR207" s="17">
        <v>435</v>
      </c>
      <c r="AS207">
        <v>120</v>
      </c>
      <c r="AT207">
        <v>720</v>
      </c>
      <c r="AU207">
        <v>320</v>
      </c>
      <c r="AV207" s="47" t="s">
        <v>8</v>
      </c>
      <c r="AW207">
        <f t="shared" ref="AW207:AW212" si="142" xml:space="preserve"> _xlfn.FLOOR.MATH((AP207 - AS207) / 2)</f>
        <v>14</v>
      </c>
      <c r="AX207">
        <f t="shared" ref="AX207:AX212" si="143" xml:space="preserve"> _xlfn.FLOOR.MATH((AQ207 - AT207) / 2)</f>
        <v>11</v>
      </c>
      <c r="AY207">
        <f t="shared" ref="AY207:AY212" si="144" xml:space="preserve"> _xlfn.FLOOR.MATH((AR207 - AU207) / 2)</f>
        <v>57</v>
      </c>
      <c r="AZ207" s="47" t="s">
        <v>8</v>
      </c>
      <c r="BA207">
        <f t="shared" si="138"/>
        <v>106</v>
      </c>
      <c r="BB207">
        <f t="shared" si="139"/>
        <v>709</v>
      </c>
      <c r="BC207" s="8">
        <f t="shared" si="140"/>
        <v>263</v>
      </c>
      <c r="BD207" t="s">
        <v>619</v>
      </c>
      <c r="BE207" t="s">
        <v>620</v>
      </c>
      <c r="BF207">
        <v>0</v>
      </c>
    </row>
    <row r="208" spans="1:58" x14ac:dyDescent="0.25">
      <c r="A208" s="10" t="s">
        <v>774</v>
      </c>
      <c r="B208" s="10" t="s">
        <v>784</v>
      </c>
      <c r="C208" s="10"/>
      <c r="D208" t="s">
        <v>765</v>
      </c>
      <c r="E208" t="s">
        <v>477</v>
      </c>
      <c r="F208" t="s">
        <v>406</v>
      </c>
      <c r="G208" t="s">
        <v>636</v>
      </c>
      <c r="H208" s="40" t="s">
        <v>789</v>
      </c>
      <c r="I208" s="10" t="s">
        <v>117</v>
      </c>
      <c r="J208" s="10" t="s">
        <v>117</v>
      </c>
      <c r="K208" s="4">
        <v>1</v>
      </c>
      <c r="V208" s="10"/>
      <c r="W208" s="17" t="s">
        <v>768</v>
      </c>
      <c r="X208" t="s">
        <v>117</v>
      </c>
      <c r="Y208" t="s">
        <v>117</v>
      </c>
      <c r="Z208" t="s">
        <v>117</v>
      </c>
      <c r="AA208" t="s">
        <v>117</v>
      </c>
      <c r="AB208" t="s">
        <v>117</v>
      </c>
      <c r="AC208" t="s">
        <v>117</v>
      </c>
      <c r="AE208">
        <v>3</v>
      </c>
      <c r="AG208" t="s">
        <v>117</v>
      </c>
      <c r="AJ208" s="8" t="s">
        <v>117</v>
      </c>
      <c r="AK208" t="s">
        <v>117</v>
      </c>
      <c r="AL208" t="s">
        <v>117</v>
      </c>
      <c r="AM208" t="e">
        <f t="shared" ref="AM208:AM213" si="145">AK208+AL208</f>
        <v>#VALUE!</v>
      </c>
      <c r="AN208" t="e">
        <f t="shared" si="54"/>
        <v>#VALUE!</v>
      </c>
      <c r="AO208" s="8" t="s">
        <v>105</v>
      </c>
      <c r="AP208">
        <v>149</v>
      </c>
      <c r="AQ208">
        <v>743</v>
      </c>
      <c r="AR208" s="17">
        <v>435</v>
      </c>
      <c r="AS208">
        <v>120</v>
      </c>
      <c r="AT208">
        <v>720</v>
      </c>
      <c r="AU208">
        <v>320</v>
      </c>
      <c r="AV208" s="47" t="s">
        <v>8</v>
      </c>
      <c r="AW208">
        <f t="shared" si="142"/>
        <v>14</v>
      </c>
      <c r="AX208">
        <f t="shared" si="143"/>
        <v>11</v>
      </c>
      <c r="AY208">
        <f t="shared" si="144"/>
        <v>57</v>
      </c>
      <c r="AZ208" s="47" t="s">
        <v>8</v>
      </c>
      <c r="BA208">
        <f t="shared" ref="BA208:BA213" si="146">AS208-AW208</f>
        <v>106</v>
      </c>
      <c r="BB208">
        <f t="shared" ref="BB208:BB213" si="147">AT208-AX208</f>
        <v>709</v>
      </c>
      <c r="BC208" s="8">
        <f t="shared" ref="BC208:BC213" si="148">AU208-AY208</f>
        <v>263</v>
      </c>
      <c r="BD208" t="s">
        <v>619</v>
      </c>
      <c r="BE208" t="s">
        <v>620</v>
      </c>
      <c r="BF208">
        <v>0</v>
      </c>
    </row>
    <row r="209" spans="1:60" x14ac:dyDescent="0.25">
      <c r="A209" s="10" t="s">
        <v>775</v>
      </c>
      <c r="B209" s="10" t="s">
        <v>785</v>
      </c>
      <c r="C209" s="10"/>
      <c r="D209" t="s">
        <v>766</v>
      </c>
      <c r="E209" t="s">
        <v>477</v>
      </c>
      <c r="F209" t="s">
        <v>406</v>
      </c>
      <c r="G209" t="s">
        <v>636</v>
      </c>
      <c r="H209" s="40" t="s">
        <v>789</v>
      </c>
      <c r="I209" s="10" t="s">
        <v>117</v>
      </c>
      <c r="J209" s="10" t="s">
        <v>117</v>
      </c>
      <c r="K209" s="4">
        <v>1</v>
      </c>
      <c r="V209" s="10"/>
      <c r="W209" s="17" t="s">
        <v>768</v>
      </c>
      <c r="X209" t="s">
        <v>117</v>
      </c>
      <c r="Y209" t="s">
        <v>117</v>
      </c>
      <c r="Z209" t="s">
        <v>117</v>
      </c>
      <c r="AA209" t="s">
        <v>117</v>
      </c>
      <c r="AB209" t="s">
        <v>117</v>
      </c>
      <c r="AC209" t="s">
        <v>117</v>
      </c>
      <c r="AE209">
        <v>3</v>
      </c>
      <c r="AG209" t="s">
        <v>117</v>
      </c>
      <c r="AJ209" s="8" t="s">
        <v>117</v>
      </c>
      <c r="AK209" t="s">
        <v>117</v>
      </c>
      <c r="AL209" t="s">
        <v>117</v>
      </c>
      <c r="AM209" t="e">
        <f t="shared" si="145"/>
        <v>#VALUE!</v>
      </c>
      <c r="AN209" t="e">
        <f t="shared" si="54"/>
        <v>#VALUE!</v>
      </c>
      <c r="AO209" s="8" t="s">
        <v>105</v>
      </c>
      <c r="AP209">
        <v>149</v>
      </c>
      <c r="AQ209">
        <v>743</v>
      </c>
      <c r="AR209" s="17">
        <v>435</v>
      </c>
      <c r="AS209">
        <v>120</v>
      </c>
      <c r="AT209">
        <v>720</v>
      </c>
      <c r="AU209">
        <v>320</v>
      </c>
      <c r="AV209" s="47" t="s">
        <v>8</v>
      </c>
      <c r="AW209">
        <f t="shared" si="142"/>
        <v>14</v>
      </c>
      <c r="AX209">
        <f t="shared" si="143"/>
        <v>11</v>
      </c>
      <c r="AY209">
        <f t="shared" si="144"/>
        <v>57</v>
      </c>
      <c r="AZ209" s="47" t="s">
        <v>8</v>
      </c>
      <c r="BA209">
        <f t="shared" si="146"/>
        <v>106</v>
      </c>
      <c r="BB209">
        <f t="shared" si="147"/>
        <v>709</v>
      </c>
      <c r="BC209" s="8">
        <f t="shared" si="148"/>
        <v>263</v>
      </c>
      <c r="BD209" t="s">
        <v>619</v>
      </c>
      <c r="BE209" t="s">
        <v>620</v>
      </c>
      <c r="BF209">
        <v>0</v>
      </c>
    </row>
    <row r="210" spans="1:60" x14ac:dyDescent="0.25">
      <c r="A210" s="10" t="s">
        <v>776</v>
      </c>
      <c r="B210" s="10" t="s">
        <v>786</v>
      </c>
      <c r="C210" s="10"/>
      <c r="D210" t="s">
        <v>766</v>
      </c>
      <c r="E210" t="s">
        <v>477</v>
      </c>
      <c r="F210" t="s">
        <v>406</v>
      </c>
      <c r="G210" t="s">
        <v>636</v>
      </c>
      <c r="H210" s="40" t="s">
        <v>789</v>
      </c>
      <c r="I210" s="10" t="s">
        <v>117</v>
      </c>
      <c r="J210" s="10" t="s">
        <v>117</v>
      </c>
      <c r="K210" s="4">
        <v>1</v>
      </c>
      <c r="V210" s="10"/>
      <c r="W210" s="17" t="s">
        <v>768</v>
      </c>
      <c r="X210" t="s">
        <v>117</v>
      </c>
      <c r="Y210" t="s">
        <v>117</v>
      </c>
      <c r="Z210" t="s">
        <v>117</v>
      </c>
      <c r="AA210" t="s">
        <v>117</v>
      </c>
      <c r="AB210" t="s">
        <v>117</v>
      </c>
      <c r="AC210" t="s">
        <v>117</v>
      </c>
      <c r="AE210">
        <v>3</v>
      </c>
      <c r="AG210" t="s">
        <v>117</v>
      </c>
      <c r="AJ210" s="8" t="s">
        <v>117</v>
      </c>
      <c r="AK210" t="s">
        <v>117</v>
      </c>
      <c r="AL210" t="s">
        <v>117</v>
      </c>
      <c r="AM210" t="e">
        <f t="shared" si="145"/>
        <v>#VALUE!</v>
      </c>
      <c r="AN210" t="e">
        <f t="shared" si="54"/>
        <v>#VALUE!</v>
      </c>
      <c r="AO210" s="8" t="s">
        <v>105</v>
      </c>
      <c r="AP210">
        <v>149</v>
      </c>
      <c r="AQ210">
        <v>743</v>
      </c>
      <c r="AR210" s="17">
        <v>435</v>
      </c>
      <c r="AS210">
        <v>120</v>
      </c>
      <c r="AT210">
        <v>720</v>
      </c>
      <c r="AU210">
        <v>320</v>
      </c>
      <c r="AV210" s="47" t="s">
        <v>8</v>
      </c>
      <c r="AW210">
        <f t="shared" si="142"/>
        <v>14</v>
      </c>
      <c r="AX210">
        <f t="shared" si="143"/>
        <v>11</v>
      </c>
      <c r="AY210">
        <f t="shared" si="144"/>
        <v>57</v>
      </c>
      <c r="AZ210" s="47" t="s">
        <v>8</v>
      </c>
      <c r="BA210">
        <f t="shared" si="146"/>
        <v>106</v>
      </c>
      <c r="BB210">
        <f t="shared" si="147"/>
        <v>709</v>
      </c>
      <c r="BC210" s="8">
        <f t="shared" si="148"/>
        <v>263</v>
      </c>
      <c r="BD210" t="s">
        <v>619</v>
      </c>
      <c r="BE210" t="s">
        <v>620</v>
      </c>
      <c r="BF210">
        <v>0</v>
      </c>
    </row>
    <row r="211" spans="1:60" x14ac:dyDescent="0.25">
      <c r="A211" s="10" t="s">
        <v>777</v>
      </c>
      <c r="B211" s="10" t="s">
        <v>787</v>
      </c>
      <c r="C211" s="10"/>
      <c r="D211" t="s">
        <v>767</v>
      </c>
      <c r="E211" t="s">
        <v>477</v>
      </c>
      <c r="F211" t="s">
        <v>406</v>
      </c>
      <c r="G211" t="s">
        <v>636</v>
      </c>
      <c r="H211" s="40" t="s">
        <v>789</v>
      </c>
      <c r="I211" s="10" t="s">
        <v>117</v>
      </c>
      <c r="J211" s="10" t="s">
        <v>117</v>
      </c>
      <c r="K211" s="4">
        <v>1</v>
      </c>
      <c r="V211" s="10"/>
      <c r="W211" s="17" t="s">
        <v>768</v>
      </c>
      <c r="X211" t="s">
        <v>117</v>
      </c>
      <c r="Y211" t="s">
        <v>117</v>
      </c>
      <c r="Z211" t="s">
        <v>117</v>
      </c>
      <c r="AA211" t="s">
        <v>117</v>
      </c>
      <c r="AB211" t="s">
        <v>117</v>
      </c>
      <c r="AC211" t="s">
        <v>117</v>
      </c>
      <c r="AE211">
        <v>3</v>
      </c>
      <c r="AG211" t="s">
        <v>117</v>
      </c>
      <c r="AJ211" s="8" t="s">
        <v>117</v>
      </c>
      <c r="AK211" t="s">
        <v>117</v>
      </c>
      <c r="AL211" t="s">
        <v>117</v>
      </c>
      <c r="AM211" t="e">
        <f t="shared" si="145"/>
        <v>#VALUE!</v>
      </c>
      <c r="AN211" t="e">
        <f t="shared" si="54"/>
        <v>#VALUE!</v>
      </c>
      <c r="AO211" s="8" t="s">
        <v>105</v>
      </c>
      <c r="AP211">
        <v>149</v>
      </c>
      <c r="AQ211">
        <v>743</v>
      </c>
      <c r="AR211" s="17">
        <v>435</v>
      </c>
      <c r="AS211">
        <v>120</v>
      </c>
      <c r="AT211">
        <v>720</v>
      </c>
      <c r="AU211">
        <v>320</v>
      </c>
      <c r="AV211" s="47" t="s">
        <v>8</v>
      </c>
      <c r="AW211">
        <f t="shared" si="142"/>
        <v>14</v>
      </c>
      <c r="AX211">
        <f t="shared" si="143"/>
        <v>11</v>
      </c>
      <c r="AY211">
        <f t="shared" si="144"/>
        <v>57</v>
      </c>
      <c r="AZ211" s="47" t="s">
        <v>8</v>
      </c>
      <c r="BA211">
        <f t="shared" si="146"/>
        <v>106</v>
      </c>
      <c r="BB211">
        <f t="shared" si="147"/>
        <v>709</v>
      </c>
      <c r="BC211" s="8">
        <f t="shared" si="148"/>
        <v>263</v>
      </c>
      <c r="BD211" t="s">
        <v>619</v>
      </c>
      <c r="BE211" t="s">
        <v>620</v>
      </c>
      <c r="BF211">
        <v>0</v>
      </c>
    </row>
    <row r="212" spans="1:60" x14ac:dyDescent="0.25">
      <c r="A212" s="10" t="s">
        <v>778</v>
      </c>
      <c r="B212" s="10" t="s">
        <v>788</v>
      </c>
      <c r="C212" s="10"/>
      <c r="D212" t="s">
        <v>767</v>
      </c>
      <c r="E212" t="s">
        <v>477</v>
      </c>
      <c r="F212" t="s">
        <v>406</v>
      </c>
      <c r="G212" t="s">
        <v>636</v>
      </c>
      <c r="H212" s="40" t="s">
        <v>789</v>
      </c>
      <c r="I212" s="10" t="s">
        <v>117</v>
      </c>
      <c r="J212" s="10" t="s">
        <v>117</v>
      </c>
      <c r="K212" s="4">
        <v>1</v>
      </c>
      <c r="V212" s="10"/>
      <c r="W212" s="17" t="s">
        <v>768</v>
      </c>
      <c r="X212" t="s">
        <v>117</v>
      </c>
      <c r="Y212" t="s">
        <v>117</v>
      </c>
      <c r="Z212" t="s">
        <v>117</v>
      </c>
      <c r="AA212" t="s">
        <v>117</v>
      </c>
      <c r="AB212" t="s">
        <v>117</v>
      </c>
      <c r="AC212" t="s">
        <v>117</v>
      </c>
      <c r="AE212">
        <v>3</v>
      </c>
      <c r="AG212" t="s">
        <v>117</v>
      </c>
      <c r="AJ212" s="8" t="s">
        <v>117</v>
      </c>
      <c r="AK212" t="s">
        <v>117</v>
      </c>
      <c r="AL212" t="s">
        <v>117</v>
      </c>
      <c r="AM212" t="e">
        <f t="shared" si="145"/>
        <v>#VALUE!</v>
      </c>
      <c r="AN212" t="e">
        <f t="shared" si="54"/>
        <v>#VALUE!</v>
      </c>
      <c r="AO212" s="8" t="s">
        <v>105</v>
      </c>
      <c r="AP212">
        <v>149</v>
      </c>
      <c r="AQ212">
        <v>743</v>
      </c>
      <c r="AR212" s="17">
        <v>435</v>
      </c>
      <c r="AS212">
        <v>120</v>
      </c>
      <c r="AT212">
        <v>720</v>
      </c>
      <c r="AU212">
        <v>320</v>
      </c>
      <c r="AV212" s="47" t="s">
        <v>8</v>
      </c>
      <c r="AW212">
        <f t="shared" si="142"/>
        <v>14</v>
      </c>
      <c r="AX212">
        <f t="shared" si="143"/>
        <v>11</v>
      </c>
      <c r="AY212">
        <f t="shared" si="144"/>
        <v>57</v>
      </c>
      <c r="AZ212" s="47" t="s">
        <v>8</v>
      </c>
      <c r="BA212">
        <f t="shared" si="146"/>
        <v>106</v>
      </c>
      <c r="BB212">
        <f t="shared" si="147"/>
        <v>709</v>
      </c>
      <c r="BC212" s="8">
        <f t="shared" si="148"/>
        <v>263</v>
      </c>
      <c r="BD212" t="s">
        <v>619</v>
      </c>
      <c r="BE212" t="s">
        <v>620</v>
      </c>
      <c r="BF212">
        <v>0</v>
      </c>
    </row>
    <row r="213" spans="1:60" ht="45" x14ac:dyDescent="0.25">
      <c r="A213" s="10" t="s">
        <v>790</v>
      </c>
      <c r="B213" s="10" t="s">
        <v>791</v>
      </c>
      <c r="C213" s="10"/>
      <c r="D213" s="61" t="s">
        <v>792</v>
      </c>
      <c r="E213" t="s">
        <v>477</v>
      </c>
      <c r="F213" t="s">
        <v>406</v>
      </c>
      <c r="G213" t="s">
        <v>636</v>
      </c>
      <c r="H213" s="40" t="s">
        <v>117</v>
      </c>
      <c r="I213" s="10" t="s">
        <v>117</v>
      </c>
      <c r="J213" s="10" t="s">
        <v>117</v>
      </c>
      <c r="K213" s="4">
        <v>0</v>
      </c>
      <c r="L213">
        <v>1</v>
      </c>
      <c r="M213" s="10" t="s">
        <v>803</v>
      </c>
      <c r="V213" s="10"/>
      <c r="W213" s="17" t="s">
        <v>768</v>
      </c>
      <c r="X213">
        <v>7</v>
      </c>
      <c r="Y213">
        <v>0</v>
      </c>
      <c r="Z213">
        <v>0</v>
      </c>
      <c r="AA213">
        <v>7</v>
      </c>
      <c r="AB213">
        <v>0</v>
      </c>
      <c r="AC213" t="s">
        <v>117</v>
      </c>
      <c r="AD213">
        <f>AA213</f>
        <v>7</v>
      </c>
      <c r="AE213">
        <v>3</v>
      </c>
      <c r="AG213" t="s">
        <v>117</v>
      </c>
      <c r="AJ213" s="8" t="s">
        <v>117</v>
      </c>
      <c r="AK213" t="s">
        <v>117</v>
      </c>
      <c r="AL213" t="s">
        <v>117</v>
      </c>
      <c r="AM213" t="e">
        <f t="shared" si="145"/>
        <v>#VALUE!</v>
      </c>
      <c r="AN213">
        <f t="shared" ref="AN213:AN218" si="149" xml:space="preserve"> 1508.06553301511 + 0.00210606006752809 * (AS213*AT213*AU213) * (AD213 / 5) + 441</f>
        <v>83468.753778838392</v>
      </c>
      <c r="AO213" s="8" t="s">
        <v>105</v>
      </c>
      <c r="AP213" s="61">
        <v>149</v>
      </c>
      <c r="AQ213" s="61">
        <v>743</v>
      </c>
      <c r="AR213" s="79">
        <v>435</v>
      </c>
      <c r="AS213" s="61">
        <v>120</v>
      </c>
      <c r="AT213" s="61">
        <v>720</v>
      </c>
      <c r="AU213" s="61">
        <v>320</v>
      </c>
      <c r="AV213" s="47" t="s">
        <v>8</v>
      </c>
      <c r="AW213" s="61">
        <v>14</v>
      </c>
      <c r="AX213" s="61">
        <v>11</v>
      </c>
      <c r="AY213" s="61">
        <v>57</v>
      </c>
      <c r="AZ213" s="47" t="s">
        <v>8</v>
      </c>
      <c r="BA213">
        <f t="shared" si="146"/>
        <v>106</v>
      </c>
      <c r="BB213">
        <f t="shared" si="147"/>
        <v>709</v>
      </c>
      <c r="BC213" s="8">
        <f t="shared" si="148"/>
        <v>263</v>
      </c>
      <c r="BD213" t="s">
        <v>796</v>
      </c>
      <c r="BE213" t="s">
        <v>797</v>
      </c>
      <c r="BF213">
        <v>1</v>
      </c>
      <c r="BG213" t="s">
        <v>799</v>
      </c>
      <c r="BH213" s="1" t="s">
        <v>798</v>
      </c>
    </row>
    <row r="214" spans="1:60" x14ac:dyDescent="0.25">
      <c r="A214" s="10" t="s">
        <v>795</v>
      </c>
      <c r="B214" s="10" t="s">
        <v>791</v>
      </c>
      <c r="C214" s="10"/>
      <c r="D214" s="61" t="s">
        <v>792</v>
      </c>
      <c r="E214" t="s">
        <v>477</v>
      </c>
      <c r="F214" t="s">
        <v>406</v>
      </c>
      <c r="G214" t="s">
        <v>636</v>
      </c>
      <c r="H214" s="40" t="s">
        <v>117</v>
      </c>
      <c r="I214" s="10" t="s">
        <v>117</v>
      </c>
      <c r="J214" s="10" t="s">
        <v>117</v>
      </c>
      <c r="K214" s="4">
        <v>0</v>
      </c>
      <c r="L214">
        <v>1</v>
      </c>
      <c r="M214" s="10" t="s">
        <v>641</v>
      </c>
      <c r="V214" s="10"/>
      <c r="W214" s="17" t="s">
        <v>768</v>
      </c>
      <c r="X214">
        <v>7</v>
      </c>
      <c r="Y214">
        <v>0</v>
      </c>
      <c r="Z214">
        <v>0</v>
      </c>
      <c r="AA214">
        <v>7</v>
      </c>
      <c r="AB214">
        <v>0</v>
      </c>
      <c r="AC214" t="s">
        <v>117</v>
      </c>
      <c r="AD214">
        <f>AA214</f>
        <v>7</v>
      </c>
      <c r="AE214">
        <v>3</v>
      </c>
      <c r="AG214" t="s">
        <v>117</v>
      </c>
      <c r="AJ214" s="8" t="s">
        <v>117</v>
      </c>
      <c r="AK214" t="s">
        <v>117</v>
      </c>
      <c r="AL214" t="s">
        <v>117</v>
      </c>
      <c r="AM214" t="e">
        <f t="shared" ref="AM214" si="150">AK214+AL214</f>
        <v>#VALUE!</v>
      </c>
      <c r="AN214">
        <f t="shared" si="149"/>
        <v>86653.116600940863</v>
      </c>
      <c r="AO214" s="8" t="s">
        <v>105</v>
      </c>
      <c r="AP214" s="69">
        <v>173</v>
      </c>
      <c r="AQ214" s="69">
        <v>743</v>
      </c>
      <c r="AR214" s="80">
        <v>435</v>
      </c>
      <c r="AS214" s="69">
        <v>133</v>
      </c>
      <c r="AT214" s="69">
        <v>720</v>
      </c>
      <c r="AU214" s="69">
        <v>300</v>
      </c>
      <c r="AV214" s="47" t="s">
        <v>8</v>
      </c>
      <c r="AW214" s="69">
        <f t="shared" ref="AW214" si="151" xml:space="preserve"> _xlfn.FLOOR.MATH((AP214 - AS214) / 2)</f>
        <v>20</v>
      </c>
      <c r="AX214" s="69">
        <f t="shared" ref="AX214" si="152" xml:space="preserve"> _xlfn.FLOOR.MATH((AQ214 - AT214) / 2)</f>
        <v>11</v>
      </c>
      <c r="AY214" s="69">
        <f t="shared" ref="AY214" si="153" xml:space="preserve"> _xlfn.FLOOR.MATH((AR214 - AU214) / 2)</f>
        <v>67</v>
      </c>
      <c r="AZ214" s="47" t="s">
        <v>8</v>
      </c>
      <c r="BA214">
        <f t="shared" ref="BA214" si="154">AS214-AW214</f>
        <v>113</v>
      </c>
      <c r="BB214">
        <f t="shared" ref="BB214" si="155">AT214-AX214</f>
        <v>709</v>
      </c>
      <c r="BC214" s="8">
        <f t="shared" ref="BC214" si="156">AU214-AY214</f>
        <v>233</v>
      </c>
      <c r="BD214" t="s">
        <v>793</v>
      </c>
      <c r="BE214" t="s">
        <v>794</v>
      </c>
      <c r="BF214">
        <v>0</v>
      </c>
    </row>
    <row r="215" spans="1:60" x14ac:dyDescent="0.25">
      <c r="A215" s="10" t="s">
        <v>801</v>
      </c>
      <c r="B215" s="10" t="s">
        <v>806</v>
      </c>
      <c r="C215" s="10"/>
      <c r="D215" s="61" t="s">
        <v>804</v>
      </c>
      <c r="E215" t="s">
        <v>477</v>
      </c>
      <c r="F215" t="s">
        <v>406</v>
      </c>
      <c r="G215" t="s">
        <v>636</v>
      </c>
      <c r="H215" s="40" t="s">
        <v>117</v>
      </c>
      <c r="I215" s="10" t="s">
        <v>117</v>
      </c>
      <c r="J215" s="10" t="s">
        <v>117</v>
      </c>
      <c r="K215" s="4">
        <v>0</v>
      </c>
      <c r="L215">
        <v>1</v>
      </c>
      <c r="M215" s="10" t="s">
        <v>641</v>
      </c>
      <c r="V215" s="10"/>
      <c r="W215" s="17" t="s">
        <v>768</v>
      </c>
      <c r="X215">
        <v>4</v>
      </c>
      <c r="Y215">
        <v>0</v>
      </c>
      <c r="Z215">
        <v>0</v>
      </c>
      <c r="AA215">
        <v>4</v>
      </c>
      <c r="AB215">
        <v>0</v>
      </c>
      <c r="AC215" t="s">
        <v>117</v>
      </c>
      <c r="AD215">
        <v>4</v>
      </c>
      <c r="AE215">
        <v>3</v>
      </c>
      <c r="AG215" t="s">
        <v>117</v>
      </c>
      <c r="AJ215" s="8" t="s">
        <v>117</v>
      </c>
      <c r="AK215" t="s">
        <v>117</v>
      </c>
      <c r="AL215" t="s">
        <v>117</v>
      </c>
      <c r="AM215" t="e">
        <f t="shared" ref="AM215" si="157">AK215+AL215</f>
        <v>#VALUE!</v>
      </c>
      <c r="AN215">
        <f t="shared" si="149"/>
        <v>50351.380428972698</v>
      </c>
      <c r="AO215" s="8" t="s">
        <v>105</v>
      </c>
      <c r="AP215">
        <v>173</v>
      </c>
      <c r="AQ215">
        <v>743</v>
      </c>
      <c r="AR215" s="17">
        <v>435</v>
      </c>
      <c r="AS215">
        <v>133</v>
      </c>
      <c r="AT215">
        <v>720</v>
      </c>
      <c r="AU215">
        <v>300</v>
      </c>
      <c r="AV215" s="47" t="s">
        <v>8</v>
      </c>
      <c r="AW215">
        <v>20</v>
      </c>
      <c r="AX215">
        <v>11</v>
      </c>
      <c r="AY215">
        <v>67</v>
      </c>
      <c r="AZ215" s="47" t="s">
        <v>8</v>
      </c>
      <c r="BA215">
        <f t="shared" ref="BA215" si="158">AS215-AW215</f>
        <v>113</v>
      </c>
      <c r="BB215">
        <f t="shared" ref="BB215" si="159">AT215-AX215</f>
        <v>709</v>
      </c>
      <c r="BC215" s="8">
        <f t="shared" ref="BC215" si="160">AU215-AY215</f>
        <v>233</v>
      </c>
      <c r="BD215" t="s">
        <v>793</v>
      </c>
      <c r="BE215" t="s">
        <v>794</v>
      </c>
      <c r="BF215">
        <v>0</v>
      </c>
    </row>
    <row r="216" spans="1:60" x14ac:dyDescent="0.25">
      <c r="A216" s="10" t="s">
        <v>802</v>
      </c>
      <c r="B216" s="10" t="s">
        <v>807</v>
      </c>
      <c r="C216" s="10"/>
      <c r="D216" s="61" t="s">
        <v>805</v>
      </c>
      <c r="E216" t="s">
        <v>477</v>
      </c>
      <c r="F216" t="s">
        <v>406</v>
      </c>
      <c r="G216" t="s">
        <v>636</v>
      </c>
      <c r="H216" s="40" t="s">
        <v>117</v>
      </c>
      <c r="I216" s="10" t="s">
        <v>117</v>
      </c>
      <c r="J216" s="10" t="s">
        <v>117</v>
      </c>
      <c r="K216" s="4">
        <v>0</v>
      </c>
      <c r="L216">
        <v>1</v>
      </c>
      <c r="M216" s="10" t="s">
        <v>641</v>
      </c>
      <c r="V216" s="10"/>
      <c r="W216" s="17" t="s">
        <v>768</v>
      </c>
      <c r="X216">
        <v>3</v>
      </c>
      <c r="Y216">
        <v>0</v>
      </c>
      <c r="Z216">
        <v>0</v>
      </c>
      <c r="AA216">
        <v>3</v>
      </c>
      <c r="AB216">
        <v>0</v>
      </c>
      <c r="AC216" t="s">
        <v>117</v>
      </c>
      <c r="AD216">
        <v>3</v>
      </c>
      <c r="AE216">
        <v>3</v>
      </c>
      <c r="AG216" t="s">
        <v>117</v>
      </c>
      <c r="AJ216" s="8" t="s">
        <v>117</v>
      </c>
      <c r="AK216" t="s">
        <v>117</v>
      </c>
      <c r="AL216" t="s">
        <v>117</v>
      </c>
      <c r="AM216" t="e">
        <f t="shared" ref="AM216:AM217" si="161">AK216+AL216</f>
        <v>#VALUE!</v>
      </c>
      <c r="AN216">
        <f t="shared" si="149"/>
        <v>38250.8017049833</v>
      </c>
      <c r="AO216" s="8" t="s">
        <v>105</v>
      </c>
      <c r="AP216">
        <v>173</v>
      </c>
      <c r="AQ216">
        <v>743</v>
      </c>
      <c r="AR216" s="17">
        <v>435</v>
      </c>
      <c r="AS216">
        <v>133</v>
      </c>
      <c r="AT216">
        <v>720</v>
      </c>
      <c r="AU216">
        <v>300</v>
      </c>
      <c r="AV216" s="47" t="s">
        <v>8</v>
      </c>
      <c r="AW216">
        <v>20</v>
      </c>
      <c r="AX216">
        <v>11</v>
      </c>
      <c r="AY216">
        <v>67</v>
      </c>
      <c r="AZ216" s="47" t="s">
        <v>8</v>
      </c>
      <c r="BA216">
        <f t="shared" ref="BA216:BA217" si="162">AS216-AW216</f>
        <v>113</v>
      </c>
      <c r="BB216">
        <f t="shared" ref="BB216:BB217" si="163">AT216-AX216</f>
        <v>709</v>
      </c>
      <c r="BC216" s="8">
        <f t="shared" ref="BC216:BC217" si="164">AU216-AY216</f>
        <v>233</v>
      </c>
      <c r="BD216" t="s">
        <v>793</v>
      </c>
      <c r="BE216" t="s">
        <v>794</v>
      </c>
      <c r="BF216">
        <v>0</v>
      </c>
    </row>
    <row r="217" spans="1:60" x14ac:dyDescent="0.25">
      <c r="A217" s="10" t="s">
        <v>808</v>
      </c>
      <c r="B217" s="10" t="s">
        <v>806</v>
      </c>
      <c r="C217" s="10"/>
      <c r="D217" s="61" t="s">
        <v>804</v>
      </c>
      <c r="E217" t="s">
        <v>477</v>
      </c>
      <c r="F217" t="s">
        <v>406</v>
      </c>
      <c r="G217" t="s">
        <v>636</v>
      </c>
      <c r="H217" s="40" t="s">
        <v>117</v>
      </c>
      <c r="I217" s="10" t="s">
        <v>117</v>
      </c>
      <c r="J217" s="10" t="s">
        <v>117</v>
      </c>
      <c r="K217" s="4">
        <v>1</v>
      </c>
      <c r="M217" s="10"/>
      <c r="V217" s="10"/>
      <c r="W217" s="17" t="s">
        <v>768</v>
      </c>
      <c r="X217">
        <v>4</v>
      </c>
      <c r="Y217">
        <v>0</v>
      </c>
      <c r="Z217">
        <v>0</v>
      </c>
      <c r="AA217">
        <v>4</v>
      </c>
      <c r="AB217">
        <v>0</v>
      </c>
      <c r="AC217" t="s">
        <v>117</v>
      </c>
      <c r="AD217">
        <v>4</v>
      </c>
      <c r="AE217">
        <v>3</v>
      </c>
      <c r="AG217" t="s">
        <v>117</v>
      </c>
      <c r="AJ217" s="8" t="s">
        <v>117</v>
      </c>
      <c r="AK217" t="s">
        <v>117</v>
      </c>
      <c r="AL217" t="s">
        <v>117</v>
      </c>
      <c r="AM217" t="e">
        <f t="shared" si="161"/>
        <v>#VALUE!</v>
      </c>
      <c r="AN217">
        <f t="shared" si="149"/>
        <v>50351.380428972698</v>
      </c>
      <c r="AO217" s="8" t="s">
        <v>105</v>
      </c>
      <c r="AP217">
        <v>173</v>
      </c>
      <c r="AQ217">
        <v>743</v>
      </c>
      <c r="AR217" s="17">
        <v>435</v>
      </c>
      <c r="AS217">
        <v>133</v>
      </c>
      <c r="AT217">
        <v>720</v>
      </c>
      <c r="AU217">
        <v>300</v>
      </c>
      <c r="AV217" s="47" t="s">
        <v>8</v>
      </c>
      <c r="AW217">
        <v>20</v>
      </c>
      <c r="AX217">
        <v>11</v>
      </c>
      <c r="AY217">
        <v>67</v>
      </c>
      <c r="AZ217" s="47" t="s">
        <v>8</v>
      </c>
      <c r="BA217">
        <f t="shared" si="162"/>
        <v>113</v>
      </c>
      <c r="BB217">
        <f t="shared" si="163"/>
        <v>709</v>
      </c>
      <c r="BC217" s="8">
        <f t="shared" si="164"/>
        <v>233</v>
      </c>
      <c r="BD217" t="s">
        <v>793</v>
      </c>
      <c r="BE217" t="s">
        <v>794</v>
      </c>
      <c r="BF217">
        <v>0</v>
      </c>
    </row>
    <row r="218" spans="1:60" x14ac:dyDescent="0.25">
      <c r="A218" s="10" t="s">
        <v>809</v>
      </c>
      <c r="B218" s="10" t="s">
        <v>807</v>
      </c>
      <c r="C218" s="10"/>
      <c r="D218" s="61" t="s">
        <v>805</v>
      </c>
      <c r="E218" t="s">
        <v>477</v>
      </c>
      <c r="F218" t="s">
        <v>406</v>
      </c>
      <c r="G218" t="s">
        <v>636</v>
      </c>
      <c r="H218" s="40" t="s">
        <v>117</v>
      </c>
      <c r="I218" s="10" t="s">
        <v>117</v>
      </c>
      <c r="J218" s="10" t="s">
        <v>117</v>
      </c>
      <c r="K218" s="4">
        <v>1</v>
      </c>
      <c r="M218" s="10"/>
      <c r="V218" s="10"/>
      <c r="W218" s="17" t="s">
        <v>768</v>
      </c>
      <c r="X218">
        <v>3</v>
      </c>
      <c r="Y218">
        <v>0</v>
      </c>
      <c r="Z218">
        <v>0</v>
      </c>
      <c r="AA218">
        <v>3</v>
      </c>
      <c r="AB218">
        <v>0</v>
      </c>
      <c r="AC218" t="s">
        <v>117</v>
      </c>
      <c r="AD218">
        <v>3</v>
      </c>
      <c r="AE218">
        <v>3</v>
      </c>
      <c r="AG218" t="s">
        <v>117</v>
      </c>
      <c r="AJ218" s="8" t="s">
        <v>117</v>
      </c>
      <c r="AK218" t="s">
        <v>117</v>
      </c>
      <c r="AL218" t="s">
        <v>117</v>
      </c>
      <c r="AM218" t="e">
        <f t="shared" ref="AM218" si="165">AK218+AL218</f>
        <v>#VALUE!</v>
      </c>
      <c r="AN218">
        <f t="shared" si="149"/>
        <v>38250.8017049833</v>
      </c>
      <c r="AO218" s="8" t="s">
        <v>105</v>
      </c>
      <c r="AP218">
        <v>173</v>
      </c>
      <c r="AQ218">
        <v>743</v>
      </c>
      <c r="AR218" s="17">
        <v>435</v>
      </c>
      <c r="AS218">
        <v>133</v>
      </c>
      <c r="AT218">
        <v>720</v>
      </c>
      <c r="AU218">
        <v>300</v>
      </c>
      <c r="AV218" s="47" t="s">
        <v>8</v>
      </c>
      <c r="AW218">
        <v>20</v>
      </c>
      <c r="AX218">
        <v>11</v>
      </c>
      <c r="AY218">
        <v>67</v>
      </c>
      <c r="AZ218" s="47" t="s">
        <v>8</v>
      </c>
      <c r="BA218">
        <f t="shared" ref="BA218" si="166">AS218-AW218</f>
        <v>113</v>
      </c>
      <c r="BB218">
        <f t="shared" ref="BB218" si="167">AT218-AX218</f>
        <v>709</v>
      </c>
      <c r="BC218" s="8">
        <f t="shared" ref="BC218" si="168">AU218-AY218</f>
        <v>233</v>
      </c>
      <c r="BD218" t="s">
        <v>793</v>
      </c>
      <c r="BE218" t="s">
        <v>794</v>
      </c>
      <c r="BF218">
        <v>0</v>
      </c>
    </row>
    <row r="219" spans="1:60" x14ac:dyDescent="0.25">
      <c r="A219" s="10" t="s">
        <v>813</v>
      </c>
      <c r="B219" s="10" t="s">
        <v>811</v>
      </c>
      <c r="C219" s="10"/>
      <c r="D219" t="s">
        <v>810</v>
      </c>
      <c r="E219" t="s">
        <v>477</v>
      </c>
      <c r="F219" t="s">
        <v>406</v>
      </c>
      <c r="G219" t="s">
        <v>636</v>
      </c>
      <c r="H219" s="40" t="s">
        <v>117</v>
      </c>
      <c r="I219" s="10" t="s">
        <v>117</v>
      </c>
      <c r="J219" s="10" t="s">
        <v>117</v>
      </c>
      <c r="K219" s="4">
        <v>1</v>
      </c>
      <c r="V219" s="10"/>
      <c r="W219" s="17" t="s">
        <v>768</v>
      </c>
      <c r="X219">
        <v>7</v>
      </c>
      <c r="Y219">
        <v>0</v>
      </c>
      <c r="Z219">
        <v>0</v>
      </c>
      <c r="AA219">
        <v>7</v>
      </c>
      <c r="AB219">
        <v>0</v>
      </c>
      <c r="AC219" t="s">
        <v>117</v>
      </c>
      <c r="AD219">
        <v>7</v>
      </c>
      <c r="AE219">
        <v>3</v>
      </c>
      <c r="AG219" t="s">
        <v>117</v>
      </c>
      <c r="AJ219" s="8" t="s">
        <v>117</v>
      </c>
      <c r="AK219" t="s">
        <v>117</v>
      </c>
      <c r="AL219" t="s">
        <v>117</v>
      </c>
      <c r="AM219" t="e">
        <f t="shared" ref="AM219" si="169">AK219+AL219</f>
        <v>#VALUE!</v>
      </c>
      <c r="AN219" s="61">
        <f t="shared" ref="AN219:AN225" si="170" xml:space="preserve"> 1508.06553301511 + 0.00210606006752809 * (AS219*AT219*AU219) * (AD219 / 5) + 441</f>
        <v>86653.116600940863</v>
      </c>
      <c r="AO219" s="8" t="s">
        <v>105</v>
      </c>
      <c r="AP219">
        <v>149</v>
      </c>
      <c r="AQ219">
        <v>743</v>
      </c>
      <c r="AR219" s="17">
        <v>435</v>
      </c>
      <c r="AS219">
        <v>133</v>
      </c>
      <c r="AT219">
        <v>720</v>
      </c>
      <c r="AU219">
        <v>300</v>
      </c>
      <c r="AV219" s="47" t="s">
        <v>8</v>
      </c>
      <c r="AW219">
        <f t="shared" ref="AW219:AW222" si="171" xml:space="preserve"> _xlfn.FLOOR.MATH((AP219 - AS219) / 2)</f>
        <v>8</v>
      </c>
      <c r="AX219">
        <f t="shared" ref="AX219:AX222" si="172" xml:space="preserve"> _xlfn.FLOOR.MATH((AQ219 - AT219) / 2)</f>
        <v>11</v>
      </c>
      <c r="AY219">
        <f t="shared" ref="AY219:AY222" si="173" xml:space="preserve"> _xlfn.FLOOR.MATH((AR219 - AU219) / 2)</f>
        <v>67</v>
      </c>
      <c r="AZ219" s="47" t="s">
        <v>8</v>
      </c>
      <c r="BA219">
        <f t="shared" ref="BA219" si="174">AS219-AW219</f>
        <v>125</v>
      </c>
      <c r="BB219">
        <f t="shared" ref="BB219" si="175">AT219-AX219</f>
        <v>709</v>
      </c>
      <c r="BC219" s="8">
        <f t="shared" ref="BC219" si="176">AU219-AY219</f>
        <v>233</v>
      </c>
      <c r="BD219" t="s">
        <v>793</v>
      </c>
      <c r="BE219" t="s">
        <v>812</v>
      </c>
      <c r="BF219">
        <v>0</v>
      </c>
    </row>
    <row r="220" spans="1:60" s="30" customFormat="1" x14ac:dyDescent="0.25">
      <c r="A220" s="73" t="s">
        <v>814</v>
      </c>
      <c r="B220" s="82" t="s">
        <v>815</v>
      </c>
      <c r="C220" s="73"/>
      <c r="D220" s="30" t="s">
        <v>816</v>
      </c>
      <c r="E220" s="30" t="s">
        <v>457</v>
      </c>
      <c r="F220" s="30" t="s">
        <v>406</v>
      </c>
      <c r="G220" s="30" t="s">
        <v>636</v>
      </c>
      <c r="H220" s="72" t="s">
        <v>117</v>
      </c>
      <c r="I220" s="73" t="s">
        <v>117</v>
      </c>
      <c r="J220" s="73" t="s">
        <v>117</v>
      </c>
      <c r="K220" s="75">
        <v>1</v>
      </c>
      <c r="V220" s="73"/>
      <c r="W220" s="76" t="s">
        <v>768</v>
      </c>
      <c r="X220" s="30">
        <v>7</v>
      </c>
      <c r="Y220" s="30">
        <v>5</v>
      </c>
      <c r="Z220" s="30">
        <v>1</v>
      </c>
      <c r="AA220" s="30">
        <v>1</v>
      </c>
      <c r="AB220" s="30">
        <f t="shared" ref="AB220:AB228" si="177">Y220+Z220</f>
        <v>6</v>
      </c>
      <c r="AC220" s="30" t="s">
        <v>117</v>
      </c>
      <c r="AD220" s="30">
        <f>AB220</f>
        <v>6</v>
      </c>
      <c r="AE220" s="30">
        <v>1</v>
      </c>
      <c r="AG220" s="30" t="s">
        <v>117</v>
      </c>
      <c r="AJ220" s="77" t="s">
        <v>117</v>
      </c>
      <c r="AK220" s="30" t="s">
        <v>117</v>
      </c>
      <c r="AL220" s="30" t="s">
        <v>117</v>
      </c>
      <c r="AM220" s="30" t="e">
        <f t="shared" ref="AM220" si="178">AK220+AL220</f>
        <v>#VALUE!</v>
      </c>
      <c r="AN220" s="30">
        <f t="shared" si="170"/>
        <v>74552.537876951479</v>
      </c>
      <c r="AO220" s="77"/>
      <c r="AP220" s="30">
        <v>173</v>
      </c>
      <c r="AQ220" s="30">
        <v>743</v>
      </c>
      <c r="AR220" s="76">
        <v>435</v>
      </c>
      <c r="AS220" s="30">
        <v>133</v>
      </c>
      <c r="AT220" s="30">
        <v>720</v>
      </c>
      <c r="AU220" s="30">
        <v>300</v>
      </c>
      <c r="AV220" s="56" t="s">
        <v>45</v>
      </c>
      <c r="AW220" s="30">
        <f t="shared" si="171"/>
        <v>20</v>
      </c>
      <c r="AX220" s="30">
        <f t="shared" si="172"/>
        <v>11</v>
      </c>
      <c r="AY220" s="30">
        <f t="shared" si="173"/>
        <v>67</v>
      </c>
      <c r="AZ220" s="56" t="s">
        <v>45</v>
      </c>
      <c r="BC220" s="77"/>
      <c r="BD220" s="30" t="s">
        <v>817</v>
      </c>
      <c r="BE220" s="30" t="s">
        <v>818</v>
      </c>
      <c r="BF220" s="30">
        <v>0</v>
      </c>
    </row>
    <row r="221" spans="1:60" x14ac:dyDescent="0.25">
      <c r="A221" s="10" t="s">
        <v>819</v>
      </c>
      <c r="B221" s="10" t="s">
        <v>821</v>
      </c>
      <c r="C221" s="10"/>
      <c r="D221" t="s">
        <v>816</v>
      </c>
      <c r="E221" t="s">
        <v>477</v>
      </c>
      <c r="F221" t="s">
        <v>406</v>
      </c>
      <c r="G221" t="s">
        <v>636</v>
      </c>
      <c r="H221" s="40" t="s">
        <v>117</v>
      </c>
      <c r="I221" s="10" t="s">
        <v>117</v>
      </c>
      <c r="J221" s="10" t="s">
        <v>117</v>
      </c>
      <c r="K221" s="4">
        <v>1</v>
      </c>
      <c r="V221" s="10"/>
      <c r="W221" s="17" t="s">
        <v>768</v>
      </c>
      <c r="X221">
        <v>7</v>
      </c>
      <c r="Y221">
        <v>5</v>
      </c>
      <c r="Z221">
        <v>1</v>
      </c>
      <c r="AA221">
        <v>1</v>
      </c>
      <c r="AB221">
        <f t="shared" si="177"/>
        <v>6</v>
      </c>
      <c r="AC221" t="s">
        <v>117</v>
      </c>
      <c r="AD221">
        <f>AA221</f>
        <v>1</v>
      </c>
      <c r="AE221">
        <v>1</v>
      </c>
      <c r="AG221" t="s">
        <v>117</v>
      </c>
      <c r="AJ221" s="8" t="s">
        <v>117</v>
      </c>
      <c r="AK221" t="s">
        <v>117</v>
      </c>
      <c r="AL221" t="s">
        <v>117</v>
      </c>
      <c r="AM221" t="e">
        <f t="shared" ref="AM221" si="179">AK221+AL221</f>
        <v>#VALUE!</v>
      </c>
      <c r="AN221">
        <f t="shared" si="170"/>
        <v>14049.644257004506</v>
      </c>
      <c r="AO221" s="8" t="s">
        <v>105</v>
      </c>
      <c r="AP221">
        <v>173</v>
      </c>
      <c r="AQ221">
        <v>743</v>
      </c>
      <c r="AR221" s="17">
        <v>435</v>
      </c>
      <c r="AS221">
        <v>133</v>
      </c>
      <c r="AT221">
        <v>720</v>
      </c>
      <c r="AU221">
        <v>300</v>
      </c>
      <c r="AV221" s="47" t="s">
        <v>8</v>
      </c>
      <c r="AW221">
        <f t="shared" si="171"/>
        <v>20</v>
      </c>
      <c r="AX221">
        <f t="shared" si="172"/>
        <v>11</v>
      </c>
      <c r="AY221">
        <f t="shared" si="173"/>
        <v>67</v>
      </c>
      <c r="AZ221" s="47" t="s">
        <v>8</v>
      </c>
      <c r="BA221">
        <f t="shared" ref="BA221" si="180">AS221-AW221</f>
        <v>113</v>
      </c>
      <c r="BB221">
        <f t="shared" ref="BB221" si="181">AT221-AX221</f>
        <v>709</v>
      </c>
      <c r="BC221" s="8">
        <f t="shared" ref="BC221" si="182">AU221-AY221</f>
        <v>233</v>
      </c>
      <c r="BD221" t="s">
        <v>823</v>
      </c>
      <c r="BE221" t="s">
        <v>824</v>
      </c>
      <c r="BF221">
        <v>0</v>
      </c>
    </row>
    <row r="222" spans="1:60" x14ac:dyDescent="0.25">
      <c r="A222" s="10" t="s">
        <v>820</v>
      </c>
      <c r="B222" s="10" t="s">
        <v>822</v>
      </c>
      <c r="C222" s="10"/>
      <c r="D222" t="s">
        <v>816</v>
      </c>
      <c r="E222" t="s">
        <v>477</v>
      </c>
      <c r="F222" t="s">
        <v>406</v>
      </c>
      <c r="G222" t="s">
        <v>636</v>
      </c>
      <c r="H222" s="40" t="s">
        <v>117</v>
      </c>
      <c r="I222" s="10" t="s">
        <v>117</v>
      </c>
      <c r="J222" s="10" t="s">
        <v>117</v>
      </c>
      <c r="K222" s="4">
        <v>1</v>
      </c>
      <c r="V222" s="10"/>
      <c r="W222" s="17" t="s">
        <v>768</v>
      </c>
      <c r="X222">
        <v>7</v>
      </c>
      <c r="Y222">
        <v>5</v>
      </c>
      <c r="Z222">
        <v>1</v>
      </c>
      <c r="AA222">
        <v>1</v>
      </c>
      <c r="AB222">
        <f t="shared" si="177"/>
        <v>6</v>
      </c>
      <c r="AC222" t="s">
        <v>117</v>
      </c>
      <c r="AD222">
        <f>AA222</f>
        <v>1</v>
      </c>
      <c r="AE222">
        <v>1</v>
      </c>
      <c r="AG222" t="s">
        <v>117</v>
      </c>
      <c r="AJ222" s="8" t="s">
        <v>117</v>
      </c>
      <c r="AK222" t="s">
        <v>117</v>
      </c>
      <c r="AL222" t="s">
        <v>117</v>
      </c>
      <c r="AM222" t="e">
        <f t="shared" ref="AM222:AM223" si="183">AK222+AL222</f>
        <v>#VALUE!</v>
      </c>
      <c r="AN222">
        <f t="shared" si="170"/>
        <v>14049.644257004506</v>
      </c>
      <c r="AO222" s="8" t="s">
        <v>105</v>
      </c>
      <c r="AP222">
        <v>173</v>
      </c>
      <c r="AQ222">
        <v>743</v>
      </c>
      <c r="AR222" s="17">
        <v>435</v>
      </c>
      <c r="AS222">
        <v>133</v>
      </c>
      <c r="AT222">
        <v>720</v>
      </c>
      <c r="AU222">
        <v>300</v>
      </c>
      <c r="AV222" s="47" t="s">
        <v>8</v>
      </c>
      <c r="AW222">
        <f t="shared" si="171"/>
        <v>20</v>
      </c>
      <c r="AX222">
        <f t="shared" si="172"/>
        <v>11</v>
      </c>
      <c r="AY222">
        <f t="shared" si="173"/>
        <v>67</v>
      </c>
      <c r="AZ222" s="47" t="s">
        <v>8</v>
      </c>
      <c r="BA222">
        <f t="shared" ref="BA222:BA223" si="184">AS222-AW222</f>
        <v>113</v>
      </c>
      <c r="BB222">
        <f t="shared" ref="BB222:BB223" si="185">AT222-AX222</f>
        <v>709</v>
      </c>
      <c r="BC222" s="8">
        <f t="shared" ref="BC222:BC223" si="186">AU222-AY222</f>
        <v>233</v>
      </c>
      <c r="BD222" t="s">
        <v>823</v>
      </c>
      <c r="BE222" t="s">
        <v>824</v>
      </c>
      <c r="BF222">
        <v>0</v>
      </c>
    </row>
    <row r="223" spans="1:60" x14ac:dyDescent="0.25">
      <c r="A223" s="10" t="s">
        <v>825</v>
      </c>
      <c r="B223" s="10" t="s">
        <v>828</v>
      </c>
      <c r="C223" s="10"/>
      <c r="D223" t="s">
        <v>829</v>
      </c>
      <c r="E223" t="s">
        <v>477</v>
      </c>
      <c r="F223" t="s">
        <v>406</v>
      </c>
      <c r="G223" t="s">
        <v>636</v>
      </c>
      <c r="H223" s="40" t="s">
        <v>117</v>
      </c>
      <c r="I223" s="10" t="s">
        <v>117</v>
      </c>
      <c r="J223" s="10" t="s">
        <v>117</v>
      </c>
      <c r="K223" s="4">
        <v>1</v>
      </c>
      <c r="V223" s="10"/>
      <c r="W223" s="17">
        <v>1</v>
      </c>
      <c r="X223">
        <v>7</v>
      </c>
      <c r="Y223">
        <v>0</v>
      </c>
      <c r="Z223">
        <v>0</v>
      </c>
      <c r="AA223">
        <v>7</v>
      </c>
      <c r="AB223">
        <f t="shared" si="177"/>
        <v>0</v>
      </c>
      <c r="AC223" t="s">
        <v>117</v>
      </c>
      <c r="AD223">
        <f>AA223</f>
        <v>7</v>
      </c>
      <c r="AE223">
        <v>1</v>
      </c>
      <c r="AG223" t="s">
        <v>117</v>
      </c>
      <c r="AJ223" s="8" t="s">
        <v>117</v>
      </c>
      <c r="AK223" t="s">
        <v>117</v>
      </c>
      <c r="AL223" t="s">
        <v>117</v>
      </c>
      <c r="AM223" t="e">
        <f t="shared" si="183"/>
        <v>#VALUE!</v>
      </c>
      <c r="AN223" s="81">
        <f t="shared" si="170"/>
        <v>86653.116600940863</v>
      </c>
      <c r="AO223" s="8" t="s">
        <v>105</v>
      </c>
      <c r="AP223">
        <v>149</v>
      </c>
      <c r="AQ223">
        <v>743</v>
      </c>
      <c r="AR223" s="17">
        <v>435</v>
      </c>
      <c r="AS223">
        <v>133</v>
      </c>
      <c r="AT223">
        <v>720</v>
      </c>
      <c r="AU223">
        <v>300</v>
      </c>
      <c r="AV223" s="47" t="s">
        <v>8</v>
      </c>
      <c r="AW223">
        <f t="shared" ref="AW223:AW226" si="187" xml:space="preserve"> _xlfn.FLOOR.MATH((AP223 - AS223) / 2)</f>
        <v>8</v>
      </c>
      <c r="AX223">
        <f t="shared" ref="AX223:AX226" si="188" xml:space="preserve"> _xlfn.FLOOR.MATH((AQ223 - AT223) / 2)</f>
        <v>11</v>
      </c>
      <c r="AY223">
        <f t="shared" ref="AY223:AY226" si="189" xml:space="preserve"> _xlfn.FLOOR.MATH((AR223 - AU223) / 2)</f>
        <v>67</v>
      </c>
      <c r="AZ223" s="47" t="s">
        <v>8</v>
      </c>
      <c r="BA223">
        <f t="shared" si="184"/>
        <v>125</v>
      </c>
      <c r="BB223">
        <f t="shared" si="185"/>
        <v>709</v>
      </c>
      <c r="BC223" s="8">
        <f t="shared" si="186"/>
        <v>233</v>
      </c>
      <c r="BD223" t="s">
        <v>823</v>
      </c>
      <c r="BE223" t="s">
        <v>824</v>
      </c>
      <c r="BF223">
        <v>0</v>
      </c>
    </row>
    <row r="224" spans="1:60" x14ac:dyDescent="0.25">
      <c r="A224" s="10" t="s">
        <v>826</v>
      </c>
      <c r="B224" s="10" t="s">
        <v>827</v>
      </c>
      <c r="C224" s="10"/>
      <c r="D224" t="s">
        <v>829</v>
      </c>
      <c r="E224" t="s">
        <v>477</v>
      </c>
      <c r="F224" t="s">
        <v>406</v>
      </c>
      <c r="G224" t="s">
        <v>636</v>
      </c>
      <c r="H224" s="40" t="s">
        <v>117</v>
      </c>
      <c r="I224" s="10" t="s">
        <v>117</v>
      </c>
      <c r="J224" s="10" t="s">
        <v>117</v>
      </c>
      <c r="K224" s="4">
        <v>1</v>
      </c>
      <c r="V224" s="10"/>
      <c r="W224" s="17">
        <v>1</v>
      </c>
      <c r="X224">
        <v>7</v>
      </c>
      <c r="Y224">
        <v>0</v>
      </c>
      <c r="Z224">
        <v>0</v>
      </c>
      <c r="AA224">
        <v>7</v>
      </c>
      <c r="AB224">
        <f t="shared" si="177"/>
        <v>0</v>
      </c>
      <c r="AC224" t="s">
        <v>117</v>
      </c>
      <c r="AD224">
        <f>IF(EXACT(LEFT(E224, 5), "train"), AB224, AA224)</f>
        <v>7</v>
      </c>
      <c r="AE224">
        <v>1</v>
      </c>
      <c r="AG224" t="s">
        <v>117</v>
      </c>
      <c r="AJ224" s="8" t="s">
        <v>117</v>
      </c>
      <c r="AK224" t="s">
        <v>117</v>
      </c>
      <c r="AL224" t="s">
        <v>117</v>
      </c>
      <c r="AM224" t="e">
        <f t="shared" ref="AM224" si="190">AK224+AL224</f>
        <v>#VALUE!</v>
      </c>
      <c r="AN224" s="81">
        <f t="shared" si="170"/>
        <v>86653.116600940863</v>
      </c>
      <c r="AO224" s="8" t="s">
        <v>105</v>
      </c>
      <c r="AP224">
        <v>149</v>
      </c>
      <c r="AQ224">
        <v>743</v>
      </c>
      <c r="AR224" s="17">
        <v>435</v>
      </c>
      <c r="AS224">
        <v>133</v>
      </c>
      <c r="AT224">
        <v>720</v>
      </c>
      <c r="AU224">
        <v>300</v>
      </c>
      <c r="AV224" s="47" t="s">
        <v>8</v>
      </c>
      <c r="AW224">
        <f t="shared" si="187"/>
        <v>8</v>
      </c>
      <c r="AX224">
        <f t="shared" si="188"/>
        <v>11</v>
      </c>
      <c r="AY224">
        <f t="shared" si="189"/>
        <v>67</v>
      </c>
      <c r="AZ224" s="47" t="s">
        <v>8</v>
      </c>
      <c r="BA224">
        <f t="shared" ref="BA224" si="191">AS224-AW224</f>
        <v>125</v>
      </c>
      <c r="BB224">
        <f t="shared" ref="BB224" si="192">AT224-AX224</f>
        <v>709</v>
      </c>
      <c r="BC224" s="8">
        <f t="shared" ref="BC224" si="193">AU224-AY224</f>
        <v>233</v>
      </c>
      <c r="BD224" t="s">
        <v>823</v>
      </c>
      <c r="BE224" t="s">
        <v>824</v>
      </c>
      <c r="BF224">
        <v>0</v>
      </c>
    </row>
    <row r="225" spans="1:58" s="83" customFormat="1" x14ac:dyDescent="0.25">
      <c r="A225" s="82" t="s">
        <v>830</v>
      </c>
      <c r="B225" s="82" t="s">
        <v>838</v>
      </c>
      <c r="C225" s="82">
        <v>24</v>
      </c>
      <c r="D225" s="83" t="s">
        <v>834</v>
      </c>
      <c r="E225" s="83" t="s">
        <v>457</v>
      </c>
      <c r="F225" s="83" t="s">
        <v>406</v>
      </c>
      <c r="G225" s="83" t="s">
        <v>636</v>
      </c>
      <c r="H225" s="84" t="s">
        <v>117</v>
      </c>
      <c r="I225" s="82" t="s">
        <v>117</v>
      </c>
      <c r="J225" s="82" t="s">
        <v>117</v>
      </c>
      <c r="K225" s="85">
        <v>1</v>
      </c>
      <c r="V225" s="82"/>
      <c r="W225" s="86" t="s">
        <v>768</v>
      </c>
      <c r="X225" s="83">
        <v>7</v>
      </c>
      <c r="Y225" s="83">
        <v>5</v>
      </c>
      <c r="Z225" s="83">
        <v>1</v>
      </c>
      <c r="AA225" s="83">
        <v>1</v>
      </c>
      <c r="AB225" s="83">
        <f t="shared" si="177"/>
        <v>6</v>
      </c>
      <c r="AC225" s="83" t="s">
        <v>117</v>
      </c>
      <c r="AD225" s="83">
        <f>IF(EXACT(LEFT(E225, 5), "train"), AB225, AA225)</f>
        <v>6</v>
      </c>
      <c r="AE225" s="83">
        <v>1</v>
      </c>
      <c r="AG225" s="83" t="s">
        <v>117</v>
      </c>
      <c r="AJ225" s="87" t="s">
        <v>117</v>
      </c>
      <c r="AK225" s="83" t="s">
        <v>117</v>
      </c>
      <c r="AL225" s="83" t="s">
        <v>117</v>
      </c>
      <c r="AM225" s="83" t="e">
        <f t="shared" ref="AM225" si="194">AK225+AL225</f>
        <v>#VALUE!</v>
      </c>
      <c r="AN225" s="83">
        <f t="shared" si="170"/>
        <v>74552.537876951479</v>
      </c>
      <c r="AO225" s="87" t="s">
        <v>105</v>
      </c>
      <c r="AP225" s="83">
        <v>149</v>
      </c>
      <c r="AQ225" s="83">
        <v>743</v>
      </c>
      <c r="AR225" s="86">
        <v>435</v>
      </c>
      <c r="AS225" s="83">
        <v>133</v>
      </c>
      <c r="AT225" s="83">
        <v>720</v>
      </c>
      <c r="AU225" s="83">
        <v>300</v>
      </c>
      <c r="AV225" s="88" t="s">
        <v>45</v>
      </c>
      <c r="AW225" s="83">
        <f t="shared" si="187"/>
        <v>8</v>
      </c>
      <c r="AX225" s="83">
        <f t="shared" si="188"/>
        <v>11</v>
      </c>
      <c r="AY225" s="83">
        <f t="shared" si="189"/>
        <v>67</v>
      </c>
      <c r="AZ225" s="88" t="s">
        <v>45</v>
      </c>
      <c r="BA225" s="83">
        <f t="shared" ref="BA225" si="195">AS225-AW225</f>
        <v>125</v>
      </c>
      <c r="BB225" s="83">
        <f t="shared" ref="BB225" si="196">AT225-AX225</f>
        <v>709</v>
      </c>
      <c r="BC225" s="87">
        <f t="shared" ref="BC225" si="197">AU225-AY225</f>
        <v>233</v>
      </c>
      <c r="BD225" s="83" t="s">
        <v>837</v>
      </c>
      <c r="BE225" s="83" t="s">
        <v>524</v>
      </c>
      <c r="BF225" s="83" t="s">
        <v>117</v>
      </c>
    </row>
    <row r="226" spans="1:58" x14ac:dyDescent="0.25">
      <c r="A226" s="10" t="s">
        <v>831</v>
      </c>
      <c r="B226" s="10" t="s">
        <v>840</v>
      </c>
      <c r="C226" s="10">
        <v>48</v>
      </c>
      <c r="D226" t="s">
        <v>834</v>
      </c>
      <c r="E226" t="s">
        <v>457</v>
      </c>
      <c r="F226" t="s">
        <v>406</v>
      </c>
      <c r="G226" t="s">
        <v>636</v>
      </c>
      <c r="H226" s="40" t="s">
        <v>117</v>
      </c>
      <c r="I226" s="10" t="s">
        <v>117</v>
      </c>
      <c r="J226" s="10" t="s">
        <v>117</v>
      </c>
      <c r="K226" s="4">
        <v>1</v>
      </c>
      <c r="V226" s="10"/>
      <c r="W226" s="17" t="s">
        <v>768</v>
      </c>
      <c r="X226">
        <v>7</v>
      </c>
      <c r="Y226">
        <v>5</v>
      </c>
      <c r="Z226">
        <v>1</v>
      </c>
      <c r="AA226">
        <v>1</v>
      </c>
      <c r="AB226">
        <f t="shared" si="177"/>
        <v>6</v>
      </c>
      <c r="AC226" t="s">
        <v>117</v>
      </c>
      <c r="AD226">
        <f>IF(EXACT(LEFT(E226, 5), "train"), AB226, AA226)</f>
        <v>6</v>
      </c>
      <c r="AE226">
        <v>1</v>
      </c>
      <c r="AG226" t="s">
        <v>117</v>
      </c>
      <c r="AJ226" s="8" t="s">
        <v>117</v>
      </c>
      <c r="AK226" t="s">
        <v>117</v>
      </c>
      <c r="AL226" t="s">
        <v>117</v>
      </c>
      <c r="AM226" t="e">
        <f t="shared" ref="AM226:AM227" si="198">AK226+AL226</f>
        <v>#VALUE!</v>
      </c>
      <c r="AN226">
        <f t="shared" ref="AN226:AN227" si="199" xml:space="preserve"> 1508.06553301511 + 0.00210606006752809 * (AS226*AT226*AU226) * (AD226 / 5) + 441</f>
        <v>74552.537876951479</v>
      </c>
      <c r="AO226" s="8" t="s">
        <v>105</v>
      </c>
      <c r="AP226">
        <v>149</v>
      </c>
      <c r="AQ226">
        <v>743</v>
      </c>
      <c r="AR226" s="17">
        <v>435</v>
      </c>
      <c r="AS226">
        <v>133</v>
      </c>
      <c r="AT226">
        <v>720</v>
      </c>
      <c r="AU226">
        <v>300</v>
      </c>
      <c r="AV226" s="47" t="s">
        <v>45</v>
      </c>
      <c r="AW226">
        <f t="shared" si="187"/>
        <v>8</v>
      </c>
      <c r="AX226">
        <f t="shared" si="188"/>
        <v>11</v>
      </c>
      <c r="AY226">
        <f t="shared" si="189"/>
        <v>67</v>
      </c>
      <c r="AZ226" s="47" t="s">
        <v>45</v>
      </c>
      <c r="BA226">
        <f t="shared" ref="BA226:BA227" si="200">AS226-AW226</f>
        <v>125</v>
      </c>
      <c r="BB226">
        <f t="shared" ref="BB226:BB227" si="201">AT226-AX226</f>
        <v>709</v>
      </c>
      <c r="BC226" s="8">
        <f t="shared" ref="BC226:BC227" si="202">AU226-AY226</f>
        <v>233</v>
      </c>
      <c r="BD226" t="s">
        <v>837</v>
      </c>
      <c r="BE226" t="s">
        <v>524</v>
      </c>
      <c r="BF226" t="s">
        <v>117</v>
      </c>
    </row>
    <row r="227" spans="1:58" x14ac:dyDescent="0.25">
      <c r="A227" s="10" t="s">
        <v>832</v>
      </c>
      <c r="B227" s="10" t="s">
        <v>841</v>
      </c>
      <c r="C227" s="10">
        <v>48</v>
      </c>
      <c r="D227" t="s">
        <v>834</v>
      </c>
      <c r="E227" t="s">
        <v>457</v>
      </c>
      <c r="F227" t="s">
        <v>406</v>
      </c>
      <c r="G227" t="s">
        <v>636</v>
      </c>
      <c r="H227" s="40" t="s">
        <v>117</v>
      </c>
      <c r="I227" s="10" t="s">
        <v>117</v>
      </c>
      <c r="J227" s="10" t="s">
        <v>117</v>
      </c>
      <c r="K227" s="4">
        <v>1</v>
      </c>
      <c r="V227" s="10"/>
      <c r="W227" s="17" t="s">
        <v>768</v>
      </c>
      <c r="X227">
        <v>7</v>
      </c>
      <c r="Y227">
        <v>5</v>
      </c>
      <c r="Z227">
        <v>1</v>
      </c>
      <c r="AA227">
        <v>1</v>
      </c>
      <c r="AB227">
        <f t="shared" si="177"/>
        <v>6</v>
      </c>
      <c r="AC227" t="s">
        <v>117</v>
      </c>
      <c r="AD227">
        <f>IF(EXACT(LEFT(E227, 5), "train"), AB227, AA227)</f>
        <v>6</v>
      </c>
      <c r="AE227">
        <v>1</v>
      </c>
      <c r="AG227" t="s">
        <v>117</v>
      </c>
      <c r="AJ227" s="8" t="s">
        <v>117</v>
      </c>
      <c r="AK227" t="s">
        <v>117</v>
      </c>
      <c r="AL227" t="s">
        <v>117</v>
      </c>
      <c r="AM227" t="e">
        <f t="shared" si="198"/>
        <v>#VALUE!</v>
      </c>
      <c r="AN227">
        <f t="shared" si="199"/>
        <v>74552.537876951479</v>
      </c>
      <c r="AO227" s="8" t="s">
        <v>105</v>
      </c>
      <c r="AP227">
        <v>149</v>
      </c>
      <c r="AQ227">
        <v>743</v>
      </c>
      <c r="AR227" s="17">
        <v>435</v>
      </c>
      <c r="AS227">
        <v>133</v>
      </c>
      <c r="AT227">
        <v>720</v>
      </c>
      <c r="AU227">
        <v>300</v>
      </c>
      <c r="AV227" s="47" t="s">
        <v>45</v>
      </c>
      <c r="AW227">
        <f t="shared" ref="AW227:AW228" si="203" xml:space="preserve"> _xlfn.FLOOR.MATH((AP227 - AS227) / 2)</f>
        <v>8</v>
      </c>
      <c r="AX227">
        <f t="shared" ref="AX227:AX228" si="204" xml:space="preserve"> _xlfn.FLOOR.MATH((AQ227 - AT227) / 2)</f>
        <v>11</v>
      </c>
      <c r="AY227">
        <f t="shared" ref="AY227:AY228" si="205" xml:space="preserve"> _xlfn.FLOOR.MATH((AR227 - AU227) / 2)</f>
        <v>67</v>
      </c>
      <c r="AZ227" s="47" t="s">
        <v>45</v>
      </c>
      <c r="BA227">
        <f t="shared" si="200"/>
        <v>125</v>
      </c>
      <c r="BB227">
        <f t="shared" si="201"/>
        <v>709</v>
      </c>
      <c r="BC227" s="8">
        <f t="shared" si="202"/>
        <v>233</v>
      </c>
      <c r="BD227" t="s">
        <v>837</v>
      </c>
      <c r="BE227" t="s">
        <v>524</v>
      </c>
      <c r="BF227" t="s">
        <v>117</v>
      </c>
    </row>
    <row r="228" spans="1:58" x14ac:dyDescent="0.25">
      <c r="A228" s="10" t="s">
        <v>833</v>
      </c>
      <c r="B228" s="10" t="s">
        <v>842</v>
      </c>
      <c r="C228" s="10">
        <v>96</v>
      </c>
      <c r="D228" t="s">
        <v>834</v>
      </c>
      <c r="E228" t="s">
        <v>457</v>
      </c>
      <c r="F228" t="s">
        <v>406</v>
      </c>
      <c r="G228" t="s">
        <v>636</v>
      </c>
      <c r="H228" s="40" t="s">
        <v>117</v>
      </c>
      <c r="I228" s="10" t="s">
        <v>117</v>
      </c>
      <c r="J228" s="10" t="s">
        <v>117</v>
      </c>
      <c r="K228" s="4">
        <v>1</v>
      </c>
      <c r="V228" s="10"/>
      <c r="W228" s="17" t="s">
        <v>768</v>
      </c>
      <c r="X228">
        <v>7</v>
      </c>
      <c r="Y228">
        <v>5</v>
      </c>
      <c r="Z228">
        <v>1</v>
      </c>
      <c r="AA228">
        <v>1</v>
      </c>
      <c r="AB228">
        <f t="shared" si="177"/>
        <v>6</v>
      </c>
      <c r="AC228" t="s">
        <v>117</v>
      </c>
      <c r="AD228">
        <f>IF(EXACT(LEFT(E228, 5), "train"), AB228, AA228)</f>
        <v>6</v>
      </c>
      <c r="AE228">
        <v>1</v>
      </c>
      <c r="AG228" t="s">
        <v>117</v>
      </c>
      <c r="AJ228" s="8" t="s">
        <v>117</v>
      </c>
      <c r="AK228" t="s">
        <v>117</v>
      </c>
      <c r="AL228" t="s">
        <v>117</v>
      </c>
      <c r="AM228" t="e">
        <f t="shared" ref="AM228" si="206">AK228+AL228</f>
        <v>#VALUE!</v>
      </c>
      <c r="AN228">
        <f t="shared" ref="AN228" si="207" xml:space="preserve"> 1508.06553301511 + 0.00210606006752809 * (AS228*AT228*AU228) * (AD228 / 5) + 441</f>
        <v>74552.537876951479</v>
      </c>
      <c r="AO228" s="8" t="s">
        <v>105</v>
      </c>
      <c r="AP228">
        <v>149</v>
      </c>
      <c r="AQ228">
        <v>743</v>
      </c>
      <c r="AR228" s="17">
        <v>435</v>
      </c>
      <c r="AS228">
        <v>133</v>
      </c>
      <c r="AT228">
        <v>720</v>
      </c>
      <c r="AU228">
        <v>300</v>
      </c>
      <c r="AV228" s="47" t="s">
        <v>45</v>
      </c>
      <c r="AW228">
        <f t="shared" si="203"/>
        <v>8</v>
      </c>
      <c r="AX228">
        <f t="shared" si="204"/>
        <v>11</v>
      </c>
      <c r="AY228">
        <f t="shared" si="205"/>
        <v>67</v>
      </c>
      <c r="AZ228" s="47" t="s">
        <v>45</v>
      </c>
      <c r="BA228">
        <f t="shared" ref="BA228" si="208">AS228-AW228</f>
        <v>125</v>
      </c>
      <c r="BB228">
        <f t="shared" ref="BB228" si="209">AT228-AX228</f>
        <v>709</v>
      </c>
      <c r="BC228" s="8">
        <f t="shared" ref="BC228" si="210">AU228-AY228</f>
        <v>233</v>
      </c>
      <c r="BD228" t="s">
        <v>837</v>
      </c>
      <c r="BE228" t="s">
        <v>524</v>
      </c>
      <c r="BF228" t="s">
        <v>117</v>
      </c>
    </row>
    <row r="229" spans="1:58" x14ac:dyDescent="0.25">
      <c r="A229" s="10" t="s">
        <v>846</v>
      </c>
      <c r="B229" s="10" t="s">
        <v>839</v>
      </c>
      <c r="C229" s="10">
        <v>24</v>
      </c>
      <c r="D229" t="s">
        <v>835</v>
      </c>
      <c r="E229" t="s">
        <v>457</v>
      </c>
      <c r="F229" t="s">
        <v>406</v>
      </c>
      <c r="G229" t="s">
        <v>636</v>
      </c>
      <c r="H229" s="40" t="s">
        <v>117</v>
      </c>
      <c r="I229" s="10" t="s">
        <v>117</v>
      </c>
      <c r="J229" s="10" t="s">
        <v>117</v>
      </c>
      <c r="K229" s="4">
        <v>1</v>
      </c>
      <c r="V229" s="10"/>
      <c r="W229" s="17" t="s">
        <v>768</v>
      </c>
      <c r="X229">
        <v>7</v>
      </c>
      <c r="Y229">
        <v>5</v>
      </c>
      <c r="Z229">
        <v>1</v>
      </c>
      <c r="AA229">
        <v>1</v>
      </c>
      <c r="AB229">
        <f t="shared" ref="AB229:AB232" si="211">Y229+Z229</f>
        <v>6</v>
      </c>
      <c r="AC229" t="s">
        <v>117</v>
      </c>
      <c r="AD229">
        <f t="shared" ref="AD229:AD232" si="212">IF(EXACT(LEFT(E229, 5), "train"), AB229, AA229)</f>
        <v>6</v>
      </c>
      <c r="AE229">
        <v>3</v>
      </c>
      <c r="AG229" t="s">
        <v>117</v>
      </c>
      <c r="AJ229" s="8" t="s">
        <v>117</v>
      </c>
      <c r="AK229" t="s">
        <v>117</v>
      </c>
      <c r="AL229" t="s">
        <v>117</v>
      </c>
      <c r="AM229" t="e">
        <f t="shared" ref="AM229:AM232" si="213">AK229+AL229</f>
        <v>#VALUE!</v>
      </c>
      <c r="AN229">
        <f t="shared" ref="AN229:AN232" si="214" xml:space="preserve"> 1508.06553301511 + 0.00210606006752809 * (AS229*AT229*AU229) * (AD229 / 5) + 441</f>
        <v>74552.537876951479</v>
      </c>
      <c r="AO229" s="8" t="s">
        <v>105</v>
      </c>
      <c r="AP229">
        <v>149</v>
      </c>
      <c r="AQ229">
        <v>743</v>
      </c>
      <c r="AR229" s="17">
        <v>435</v>
      </c>
      <c r="AS229">
        <v>133</v>
      </c>
      <c r="AT229">
        <v>720</v>
      </c>
      <c r="AU229">
        <v>300</v>
      </c>
      <c r="AV229" s="47" t="s">
        <v>45</v>
      </c>
      <c r="AW229">
        <f t="shared" ref="AW229:AW232" si="215" xml:space="preserve"> _xlfn.FLOOR.MATH((AP229 - AS229) / 2)</f>
        <v>8</v>
      </c>
      <c r="AX229">
        <f t="shared" ref="AX229:AX232" si="216" xml:space="preserve"> _xlfn.FLOOR.MATH((AQ229 - AT229) / 2)</f>
        <v>11</v>
      </c>
      <c r="AY229">
        <f t="shared" ref="AY229:AY232" si="217" xml:space="preserve"> _xlfn.FLOOR.MATH((AR229 - AU229) / 2)</f>
        <v>67</v>
      </c>
      <c r="AZ229" s="47" t="s">
        <v>45</v>
      </c>
      <c r="BA229">
        <f t="shared" ref="BA229:BA232" si="218">AS229-AW229</f>
        <v>125</v>
      </c>
      <c r="BB229">
        <f t="shared" ref="BB229:BB232" si="219">AT229-AX229</f>
        <v>709</v>
      </c>
      <c r="BC229" s="8">
        <f t="shared" ref="BC229:BC232" si="220">AU229-AY229</f>
        <v>233</v>
      </c>
      <c r="BD229" t="s">
        <v>837</v>
      </c>
      <c r="BE229" t="s">
        <v>524</v>
      </c>
      <c r="BF229" t="s">
        <v>117</v>
      </c>
    </row>
    <row r="230" spans="1:58" x14ac:dyDescent="0.25">
      <c r="A230" s="10" t="s">
        <v>847</v>
      </c>
      <c r="B230" s="10" t="s">
        <v>843</v>
      </c>
      <c r="C230" s="10">
        <v>48</v>
      </c>
      <c r="D230" t="s">
        <v>835</v>
      </c>
      <c r="E230" t="s">
        <v>457</v>
      </c>
      <c r="F230" t="s">
        <v>406</v>
      </c>
      <c r="G230" t="s">
        <v>636</v>
      </c>
      <c r="H230" s="40" t="s">
        <v>117</v>
      </c>
      <c r="I230" s="10" t="s">
        <v>117</v>
      </c>
      <c r="J230" s="10" t="s">
        <v>117</v>
      </c>
      <c r="K230" s="4">
        <v>1</v>
      </c>
      <c r="V230" s="10"/>
      <c r="W230" s="17" t="s">
        <v>768</v>
      </c>
      <c r="X230">
        <v>7</v>
      </c>
      <c r="Y230">
        <v>5</v>
      </c>
      <c r="Z230">
        <v>1</v>
      </c>
      <c r="AA230">
        <v>1</v>
      </c>
      <c r="AB230">
        <f t="shared" si="211"/>
        <v>6</v>
      </c>
      <c r="AC230" t="s">
        <v>117</v>
      </c>
      <c r="AD230">
        <f t="shared" si="212"/>
        <v>6</v>
      </c>
      <c r="AE230">
        <v>3</v>
      </c>
      <c r="AG230" t="s">
        <v>117</v>
      </c>
      <c r="AJ230" s="8" t="s">
        <v>117</v>
      </c>
      <c r="AK230" t="s">
        <v>117</v>
      </c>
      <c r="AL230" t="s">
        <v>117</v>
      </c>
      <c r="AM230" t="e">
        <f t="shared" si="213"/>
        <v>#VALUE!</v>
      </c>
      <c r="AN230">
        <f t="shared" si="214"/>
        <v>74552.537876951479</v>
      </c>
      <c r="AO230" s="8" t="s">
        <v>105</v>
      </c>
      <c r="AP230">
        <v>149</v>
      </c>
      <c r="AQ230">
        <v>743</v>
      </c>
      <c r="AR230" s="17">
        <v>435</v>
      </c>
      <c r="AS230">
        <v>133</v>
      </c>
      <c r="AT230">
        <v>720</v>
      </c>
      <c r="AU230">
        <v>300</v>
      </c>
      <c r="AV230" s="47" t="s">
        <v>45</v>
      </c>
      <c r="AW230">
        <f t="shared" si="215"/>
        <v>8</v>
      </c>
      <c r="AX230">
        <f t="shared" si="216"/>
        <v>11</v>
      </c>
      <c r="AY230">
        <f t="shared" si="217"/>
        <v>67</v>
      </c>
      <c r="AZ230" s="47" t="s">
        <v>45</v>
      </c>
      <c r="BA230">
        <f t="shared" si="218"/>
        <v>125</v>
      </c>
      <c r="BB230">
        <f t="shared" si="219"/>
        <v>709</v>
      </c>
      <c r="BC230" s="8">
        <f t="shared" si="220"/>
        <v>233</v>
      </c>
      <c r="BD230" t="s">
        <v>837</v>
      </c>
      <c r="BE230" t="s">
        <v>524</v>
      </c>
      <c r="BF230" t="s">
        <v>117</v>
      </c>
    </row>
    <row r="231" spans="1:58" x14ac:dyDescent="0.25">
      <c r="A231" s="10" t="s">
        <v>848</v>
      </c>
      <c r="B231" s="10" t="s">
        <v>844</v>
      </c>
      <c r="C231" s="10">
        <v>48</v>
      </c>
      <c r="D231" t="s">
        <v>835</v>
      </c>
      <c r="E231" t="s">
        <v>457</v>
      </c>
      <c r="F231" t="s">
        <v>406</v>
      </c>
      <c r="G231" t="s">
        <v>636</v>
      </c>
      <c r="H231" s="40" t="s">
        <v>117</v>
      </c>
      <c r="I231" s="10" t="s">
        <v>117</v>
      </c>
      <c r="J231" s="10" t="s">
        <v>117</v>
      </c>
      <c r="K231" s="4">
        <v>1</v>
      </c>
      <c r="V231" s="10"/>
      <c r="W231" s="17" t="s">
        <v>768</v>
      </c>
      <c r="X231">
        <v>7</v>
      </c>
      <c r="Y231">
        <v>5</v>
      </c>
      <c r="Z231">
        <v>1</v>
      </c>
      <c r="AA231">
        <v>1</v>
      </c>
      <c r="AB231">
        <f t="shared" si="211"/>
        <v>6</v>
      </c>
      <c r="AC231" t="s">
        <v>117</v>
      </c>
      <c r="AD231">
        <f t="shared" si="212"/>
        <v>6</v>
      </c>
      <c r="AE231">
        <v>3</v>
      </c>
      <c r="AG231" t="s">
        <v>117</v>
      </c>
      <c r="AJ231" s="8" t="s">
        <v>117</v>
      </c>
      <c r="AK231" t="s">
        <v>117</v>
      </c>
      <c r="AL231" t="s">
        <v>117</v>
      </c>
      <c r="AM231" t="e">
        <f t="shared" si="213"/>
        <v>#VALUE!</v>
      </c>
      <c r="AN231">
        <f t="shared" si="214"/>
        <v>74552.537876951479</v>
      </c>
      <c r="AO231" s="8" t="s">
        <v>105</v>
      </c>
      <c r="AP231">
        <v>149</v>
      </c>
      <c r="AQ231">
        <v>743</v>
      </c>
      <c r="AR231" s="17">
        <v>435</v>
      </c>
      <c r="AS231">
        <v>133</v>
      </c>
      <c r="AT231">
        <v>720</v>
      </c>
      <c r="AU231">
        <v>300</v>
      </c>
      <c r="AV231" s="47" t="s">
        <v>45</v>
      </c>
      <c r="AW231">
        <f t="shared" si="215"/>
        <v>8</v>
      </c>
      <c r="AX231">
        <f t="shared" si="216"/>
        <v>11</v>
      </c>
      <c r="AY231">
        <f t="shared" si="217"/>
        <v>67</v>
      </c>
      <c r="AZ231" s="47" t="s">
        <v>45</v>
      </c>
      <c r="BA231">
        <f t="shared" si="218"/>
        <v>125</v>
      </c>
      <c r="BB231">
        <f t="shared" si="219"/>
        <v>709</v>
      </c>
      <c r="BC231" s="8">
        <f t="shared" si="220"/>
        <v>233</v>
      </c>
      <c r="BD231" t="s">
        <v>837</v>
      </c>
      <c r="BE231" t="s">
        <v>524</v>
      </c>
      <c r="BF231" t="s">
        <v>117</v>
      </c>
    </row>
    <row r="232" spans="1:58" s="3" customFormat="1" x14ac:dyDescent="0.25">
      <c r="A232" s="15" t="s">
        <v>849</v>
      </c>
      <c r="B232" s="15" t="s">
        <v>845</v>
      </c>
      <c r="C232" s="15">
        <v>96</v>
      </c>
      <c r="D232" s="3" t="s">
        <v>835</v>
      </c>
      <c r="E232" s="3" t="s">
        <v>457</v>
      </c>
      <c r="F232" s="3" t="s">
        <v>406</v>
      </c>
      <c r="G232" s="3" t="s">
        <v>636</v>
      </c>
      <c r="H232" s="41" t="s">
        <v>117</v>
      </c>
      <c r="I232" s="15" t="s">
        <v>117</v>
      </c>
      <c r="J232" s="15" t="s">
        <v>117</v>
      </c>
      <c r="K232" s="5">
        <v>1</v>
      </c>
      <c r="V232" s="15"/>
      <c r="W232" s="19" t="s">
        <v>768</v>
      </c>
      <c r="X232" s="3">
        <v>7</v>
      </c>
      <c r="Y232" s="3">
        <v>5</v>
      </c>
      <c r="Z232" s="3">
        <v>1</v>
      </c>
      <c r="AA232" s="3">
        <v>1</v>
      </c>
      <c r="AB232" s="3">
        <f t="shared" si="211"/>
        <v>6</v>
      </c>
      <c r="AC232" s="3" t="s">
        <v>117</v>
      </c>
      <c r="AD232" s="3">
        <f t="shared" si="212"/>
        <v>6</v>
      </c>
      <c r="AE232" s="3">
        <v>3</v>
      </c>
      <c r="AG232" s="3" t="s">
        <v>117</v>
      </c>
      <c r="AJ232" s="23" t="s">
        <v>117</v>
      </c>
      <c r="AK232" s="3" t="s">
        <v>117</v>
      </c>
      <c r="AL232" s="3" t="s">
        <v>117</v>
      </c>
      <c r="AM232" s="3" t="e">
        <f t="shared" si="213"/>
        <v>#VALUE!</v>
      </c>
      <c r="AN232" s="3">
        <f t="shared" si="214"/>
        <v>74552.537876951479</v>
      </c>
      <c r="AO232" s="23" t="s">
        <v>105</v>
      </c>
      <c r="AP232" s="3">
        <v>149</v>
      </c>
      <c r="AQ232" s="3">
        <v>743</v>
      </c>
      <c r="AR232" s="19">
        <v>435</v>
      </c>
      <c r="AS232" s="3">
        <v>133</v>
      </c>
      <c r="AT232" s="3">
        <v>720</v>
      </c>
      <c r="AU232" s="3">
        <v>300</v>
      </c>
      <c r="AV232" s="48" t="s">
        <v>45</v>
      </c>
      <c r="AW232" s="3">
        <f t="shared" si="215"/>
        <v>8</v>
      </c>
      <c r="AX232" s="3">
        <f t="shared" si="216"/>
        <v>11</v>
      </c>
      <c r="AY232" s="3">
        <f t="shared" si="217"/>
        <v>67</v>
      </c>
      <c r="AZ232" s="48" t="s">
        <v>45</v>
      </c>
      <c r="BA232" s="3">
        <f t="shared" si="218"/>
        <v>125</v>
      </c>
      <c r="BB232" s="3">
        <f t="shared" si="219"/>
        <v>709</v>
      </c>
      <c r="BC232" s="23">
        <f t="shared" si="220"/>
        <v>233</v>
      </c>
      <c r="BD232" s="3" t="s">
        <v>837</v>
      </c>
      <c r="BE232" s="3" t="s">
        <v>524</v>
      </c>
      <c r="BF232" s="3" t="s">
        <v>117</v>
      </c>
    </row>
    <row r="233" spans="1:58" x14ac:dyDescent="0.25">
      <c r="A233" s="10" t="s">
        <v>117</v>
      </c>
      <c r="B233" s="10" t="s">
        <v>851</v>
      </c>
      <c r="H233" s="38" t="s">
        <v>852</v>
      </c>
    </row>
    <row r="235" spans="1:58" x14ac:dyDescent="0.25">
      <c r="A235" s="10" t="s">
        <v>117</v>
      </c>
      <c r="B235" s="10" t="s">
        <v>853</v>
      </c>
      <c r="C235" s="10">
        <v>24</v>
      </c>
      <c r="D235" t="s">
        <v>117</v>
      </c>
      <c r="E235" t="s">
        <v>117</v>
      </c>
      <c r="F235" t="s">
        <v>117</v>
      </c>
      <c r="G235" t="s">
        <v>117</v>
      </c>
      <c r="H235" s="40" t="s">
        <v>117</v>
      </c>
      <c r="I235" s="10" t="s">
        <v>117</v>
      </c>
      <c r="J235" s="10" t="s">
        <v>117</v>
      </c>
      <c r="K235" s="4" t="s">
        <v>117</v>
      </c>
      <c r="V235" s="10"/>
      <c r="W235" s="17" t="s">
        <v>768</v>
      </c>
      <c r="X235" t="s">
        <v>117</v>
      </c>
      <c r="Y235" t="s">
        <v>117</v>
      </c>
      <c r="Z235" t="s">
        <v>117</v>
      </c>
      <c r="AA235" t="s">
        <v>117</v>
      </c>
      <c r="AB235" t="e">
        <f>Y235+Z235</f>
        <v>#VALUE!</v>
      </c>
      <c r="AC235" t="s">
        <v>117</v>
      </c>
      <c r="AD235" t="str">
        <f>IF(EXACT(LEFT(E235, 5), "train"), AB235, AA235)</f>
        <v>TBD</v>
      </c>
      <c r="AE235" t="s">
        <v>117</v>
      </c>
      <c r="AG235" t="s">
        <v>117</v>
      </c>
      <c r="AJ235" s="8" t="s">
        <v>117</v>
      </c>
      <c r="AK235" t="s">
        <v>117</v>
      </c>
      <c r="AL235" t="s">
        <v>117</v>
      </c>
      <c r="AM235" t="e">
        <f>AK235+AL235</f>
        <v>#VALUE!</v>
      </c>
      <c r="AN235" t="e">
        <f xml:space="preserve"> 1508.06553301511 + 0.00210606006752809 * (AS235*AT235*AU235) * (AD235 / 5) + 441</f>
        <v>#VALUE!</v>
      </c>
      <c r="AO235" s="8" t="s">
        <v>105</v>
      </c>
      <c r="AP235" t="s">
        <v>117</v>
      </c>
      <c r="AQ235" t="s">
        <v>117</v>
      </c>
      <c r="AR235" s="17" t="s">
        <v>117</v>
      </c>
      <c r="AS235" t="s">
        <v>117</v>
      </c>
      <c r="AT235" t="s">
        <v>117</v>
      </c>
      <c r="AU235" t="s">
        <v>117</v>
      </c>
      <c r="AV235" s="47" t="s">
        <v>45</v>
      </c>
      <c r="AW235" t="e">
        <f xml:space="preserve"> _xlfn.FLOOR.MATH((AP235 - AS235) / 2)</f>
        <v>#VALUE!</v>
      </c>
      <c r="AX235" t="e">
        <f xml:space="preserve"> _xlfn.FLOOR.MATH((AQ235 - AT235) / 2)</f>
        <v>#VALUE!</v>
      </c>
      <c r="AY235" t="e">
        <f xml:space="preserve"> _xlfn.FLOOR.MATH((AR235 - AU235) / 2)</f>
        <v>#VALUE!</v>
      </c>
      <c r="AZ235" s="47" t="s">
        <v>45</v>
      </c>
      <c r="BA235" t="e">
        <f>AS235-AW235</f>
        <v>#VALUE!</v>
      </c>
      <c r="BB235" t="e">
        <f>AT235-AX235</f>
        <v>#VALUE!</v>
      </c>
      <c r="BC235" s="8" t="e">
        <f>AU235-AY235</f>
        <v>#VALUE!</v>
      </c>
      <c r="BD235" t="s">
        <v>836</v>
      </c>
      <c r="BE235" t="s">
        <v>524</v>
      </c>
      <c r="BF235" t="s">
        <v>117</v>
      </c>
    </row>
    <row r="236" spans="1:58" x14ac:dyDescent="0.25">
      <c r="A236" s="10"/>
      <c r="B236" s="10" t="s">
        <v>854</v>
      </c>
      <c r="C236" s="10"/>
      <c r="H236" s="40"/>
      <c r="I236" s="10"/>
      <c r="J236" s="10"/>
      <c r="V236" s="10"/>
      <c r="AV236" s="47"/>
      <c r="AZ236" s="47"/>
    </row>
    <row r="237" spans="1:58" x14ac:dyDescent="0.25">
      <c r="A237" s="10" t="s">
        <v>117</v>
      </c>
      <c r="B237" s="10" t="s">
        <v>117</v>
      </c>
      <c r="C237" s="10">
        <v>24</v>
      </c>
      <c r="D237" t="s">
        <v>117</v>
      </c>
      <c r="E237" t="s">
        <v>117</v>
      </c>
      <c r="F237" t="s">
        <v>117</v>
      </c>
      <c r="G237" t="s">
        <v>117</v>
      </c>
      <c r="H237" s="40" t="s">
        <v>117</v>
      </c>
      <c r="I237" s="10" t="s">
        <v>117</v>
      </c>
      <c r="J237" s="10" t="s">
        <v>117</v>
      </c>
      <c r="K237" s="4" t="s">
        <v>117</v>
      </c>
      <c r="V237" s="10"/>
      <c r="W237" s="17" t="s">
        <v>768</v>
      </c>
      <c r="X237" t="s">
        <v>117</v>
      </c>
      <c r="Y237" t="s">
        <v>117</v>
      </c>
      <c r="Z237" t="s">
        <v>117</v>
      </c>
      <c r="AA237" t="s">
        <v>117</v>
      </c>
      <c r="AB237" t="e">
        <f>Y237+Z237</f>
        <v>#VALUE!</v>
      </c>
      <c r="AC237" t="s">
        <v>117</v>
      </c>
      <c r="AD237" t="str">
        <f>IF(EXACT(LEFT(E237, 5), "train"), AB237, AA237)</f>
        <v>TBD</v>
      </c>
      <c r="AE237" t="s">
        <v>117</v>
      </c>
      <c r="AG237" t="s">
        <v>117</v>
      </c>
      <c r="AJ237" s="8" t="s">
        <v>117</v>
      </c>
      <c r="AK237" t="s">
        <v>117</v>
      </c>
      <c r="AL237" t="s">
        <v>117</v>
      </c>
      <c r="AM237" t="e">
        <f t="shared" ref="AM237" si="221">AK237+AL237</f>
        <v>#VALUE!</v>
      </c>
      <c r="AN237" t="e">
        <f t="shared" ref="AN237" si="222" xml:space="preserve"> 1508.06553301511 + 0.00210606006752809 * (AS237*AT237*AU237) * (AD237 / 5) + 441</f>
        <v>#VALUE!</v>
      </c>
      <c r="AO237" s="8" t="s">
        <v>105</v>
      </c>
      <c r="AP237" t="s">
        <v>117</v>
      </c>
      <c r="AQ237" t="s">
        <v>117</v>
      </c>
      <c r="AR237" s="17" t="s">
        <v>117</v>
      </c>
      <c r="AS237" t="s">
        <v>117</v>
      </c>
      <c r="AT237" t="s">
        <v>117</v>
      </c>
      <c r="AU237" t="s">
        <v>117</v>
      </c>
      <c r="AV237" s="47" t="s">
        <v>45</v>
      </c>
      <c r="AW237" t="e">
        <f t="shared" ref="AW237" si="223" xml:space="preserve"> _xlfn.FLOOR.MATH((AP237 - AS237) / 2)</f>
        <v>#VALUE!</v>
      </c>
      <c r="AX237" t="e">
        <f t="shared" ref="AX237" si="224" xml:space="preserve"> _xlfn.FLOOR.MATH((AQ237 - AT237) / 2)</f>
        <v>#VALUE!</v>
      </c>
      <c r="AY237" t="e">
        <f t="shared" ref="AY237" si="225" xml:space="preserve"> _xlfn.FLOOR.MATH((AR237 - AU237) / 2)</f>
        <v>#VALUE!</v>
      </c>
      <c r="AZ237" s="47" t="s">
        <v>45</v>
      </c>
      <c r="BA237" t="e">
        <f t="shared" ref="BA237" si="226">AS237-AW237</f>
        <v>#VALUE!</v>
      </c>
      <c r="BB237" t="e">
        <f t="shared" ref="BB237" si="227">AT237-AX237</f>
        <v>#VALUE!</v>
      </c>
      <c r="BC237" s="8" t="e">
        <f t="shared" ref="BC237" si="228">AU237-AY237</f>
        <v>#VALUE!</v>
      </c>
      <c r="BD237" t="s">
        <v>836</v>
      </c>
      <c r="BE237" t="s">
        <v>524</v>
      </c>
      <c r="BF237"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2024-05-26T13:20:28Z</dcterms:modified>
</cp:coreProperties>
</file>