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E886B3A-EED0-4679-90D0-198701C1F037}"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5" i="1" l="1"/>
  <c r="AG46" i="1"/>
  <c r="AS46" i="1"/>
  <c r="AT46" i="1"/>
  <c r="AU46" i="1"/>
  <c r="U2" i="1"/>
  <c r="U45" i="1"/>
  <c r="AS45" i="1"/>
  <c r="AT45" i="1"/>
  <c r="AU45" i="1"/>
  <c r="U43" i="1"/>
  <c r="AG43" i="1" s="1"/>
  <c r="AS43" i="1"/>
  <c r="AT43" i="1"/>
  <c r="AU43" i="1"/>
  <c r="U44" i="1"/>
  <c r="AG44" i="1" s="1"/>
  <c r="AS44" i="1"/>
  <c r="AT44" i="1"/>
  <c r="AU44" i="1"/>
  <c r="U42" i="1"/>
  <c r="AG42" i="1" s="1"/>
  <c r="AS42" i="1"/>
  <c r="AT42" i="1"/>
  <c r="AU42" i="1"/>
  <c r="U40" i="1"/>
  <c r="AG40" i="1" s="1"/>
  <c r="AS40" i="1"/>
  <c r="AT40" i="1"/>
  <c r="AU40" i="1"/>
  <c r="U41" i="1"/>
  <c r="AG41" i="1" s="1"/>
  <c r="AS41" i="1"/>
  <c r="AT41" i="1"/>
  <c r="AU41" i="1"/>
  <c r="U39" i="1"/>
  <c r="AG39" i="1" s="1"/>
  <c r="AS39" i="1"/>
  <c r="AT39" i="1"/>
  <c r="AU39" i="1"/>
  <c r="U38" i="1"/>
  <c r="AG38" i="1" s="1"/>
  <c r="AS38" i="1"/>
  <c r="AT38" i="1"/>
  <c r="AU38" i="1"/>
  <c r="U37" i="1"/>
  <c r="AG37" i="1" s="1"/>
  <c r="AS37" i="1"/>
  <c r="AT37" i="1"/>
  <c r="AU37" i="1"/>
  <c r="AS36" i="1"/>
  <c r="AT36" i="1"/>
  <c r="AU36" i="1"/>
  <c r="U36" i="1"/>
  <c r="AG36" i="1"/>
  <c r="U35" i="1"/>
  <c r="AG35" i="1" s="1"/>
  <c r="AS35" i="1"/>
  <c r="AT35" i="1"/>
  <c r="AU35" i="1"/>
  <c r="AU34" i="1"/>
  <c r="AT34" i="1"/>
  <c r="AS34" i="1"/>
  <c r="AU33" i="1"/>
  <c r="AT33" i="1"/>
  <c r="AS33" i="1"/>
  <c r="AU32" i="1"/>
  <c r="AT32" i="1"/>
  <c r="AS32" i="1"/>
  <c r="AU31" i="1"/>
  <c r="AT31" i="1"/>
  <c r="AS31" i="1"/>
  <c r="AU30" i="1"/>
  <c r="AT30" i="1"/>
  <c r="AS30" i="1"/>
  <c r="U34" i="1"/>
  <c r="AG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AG33" i="1"/>
  <c r="AG32" i="1"/>
  <c r="AG31" i="1"/>
  <c r="AG30" i="1"/>
  <c r="AG29" i="1"/>
  <c r="AS29" i="1"/>
  <c r="AT29" i="1"/>
  <c r="AU29" i="1"/>
  <c r="AF28" i="1"/>
  <c r="AG28" i="1"/>
  <c r="AS28" i="1"/>
  <c r="AT28" i="1"/>
  <c r="AU28" i="1"/>
  <c r="AG27" i="1"/>
  <c r="AS27" i="1"/>
  <c r="AT27" i="1"/>
  <c r="AU27" i="1"/>
  <c r="AQ9" i="1"/>
  <c r="AU9" i="1" s="1"/>
  <c r="AP9" i="1"/>
  <c r="AT9" i="1" s="1"/>
  <c r="AO9" i="1"/>
  <c r="AS9" i="1" s="1"/>
</calcChain>
</file>

<file path=xl/sharedStrings.xml><?xml version="1.0" encoding="utf-8"?>
<sst xmlns="http://schemas.openxmlformats.org/spreadsheetml/2006/main" count="1253" uniqueCount="230">
  <si>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</si>
  <si>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</si>
  <si>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</si>
  <si>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</si>
  <si>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</si>
  <si>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</si>
  <si>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</si>
  <si>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</si>
  <si>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</si>
  <si>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</si>
  <si>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</si>
  <si>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</si>
  <si>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</si>
  <si>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</si>
  <si>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</si>
  <si>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</si>
  <si>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</si>
  <si>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</si>
  <si>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</si>
  <si>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</si>
  <si>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</si>
  <si>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</si>
  <si>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</si>
  <si>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</si>
  <si>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</si>
  <si>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</si>
  <si>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</si>
  <si>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</si>
  <si>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</si>
  <si>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</si>
  <si>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</si>
  <si>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</si>
  <si>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</si>
  <si>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</si>
  <si>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</si>
  <si>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</si>
  <si>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</si>
  <si>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</si>
  <si>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</si>
  <si>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</si>
  <si>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</si>
  <si>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</si>
  <si>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</si>
  <si>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</si>
  <si>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</si>
  <si>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</si>
  <si>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</si>
  <si>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</si>
  <si>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</si>
  <si>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</si>
  <si>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</si>
  <si>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</si>
  <si>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</si>
  <si>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</si>
  <si>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</si>
  <si>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</si>
  <si>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</si>
  <si>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</si>
  <si>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</si>
  <si>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</si>
  <si>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</si>
  <si>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</si>
  <si>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</si>
  <si>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</si>
  <si>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</si>
  <si>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</si>
  <si>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</si>
  <si>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</si>
  <si>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</si>
  <si>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</si>
  <si>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</si>
  <si>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</si>
  <si>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</si>
  <si>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</si>
  <si>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</si>
  <si>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</si>
  <si>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</si>
  <si>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</si>
  <si>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</si>
  <si>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</si>
  <si>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</si>
  <si>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</si>
  <si>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</si>
  <si>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</si>
  <si>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</si>
  <si>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</si>
  <si>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</si>
  <si>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</si>
  <si>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</si>
  <si>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</si>
  <si>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</si>
  <si>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</si>
  <si>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</si>
  <si>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</si>
  <si>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</si>
  <si>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</si>
  <si>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</si>
  <si>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</si>
  <si>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</si>
  <si>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</si>
  <si>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</si>
  <si>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</si>
  <si>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</si>
  <si>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</si>
  <si>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</si>
  <si>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</si>
  <si>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</si>
  <si>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</si>
  <si>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</si>
  <si>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</si>
  <si>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</si>
  <si>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</si>
  <si>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</si>
  <si>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</si>
  <si>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</si>
  <si>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</si>
  <si>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</si>
  <si>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</si>
  <si>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</si>
  <si>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</si>
  <si>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</si>
  <si>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</si>
  <si>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</si>
  <si>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</si>
  <si>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</si>
  <si>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</si>
  <si>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</si>
  <si>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</si>
  <si>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</si>
  <si>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</si>
  <si>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</si>
  <si>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</si>
  <si>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</si>
  <si>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</si>
  <si>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</si>
  <si>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</si>
  <si>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</si>
  <si>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</si>
  <si>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</si>
  <si>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</si>
  <si>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</si>
  <si>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</si>
  <si>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</si>
  <si>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</si>
  <si>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</si>
  <si>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</si>
  <si>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</si>
  <si>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</si>
  <si>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</si>
  <si>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</si>
  <si>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</si>
  <si>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</si>
  <si>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</si>
  <si>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</si>
  <si>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</si>
  <si>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</si>
  <si>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</si>
  <si>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</si>
  <si>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</si>
  <si>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</si>
  <si>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</si>
  <si>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</si>
  <si>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</si>
  <si>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</si>
  <si>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</si>
  <si>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</si>
  <si>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</si>
  <si>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</si>
  <si>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</si>
  <si>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</si>
  <si>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</si>
  <si>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</si>
  <si>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</si>
  <si>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</si>
  <si>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</si>
  <si>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</si>
  <si>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</si>
  <si>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</si>
  <si>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</si>
  <si>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</si>
  <si>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</si>
  <si>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</si>
  <si>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</si>
  <si>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</si>
  <si>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</si>
  <si>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</si>
  <si>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</si>
  <si>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</si>
  <si>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</si>
  <si>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</si>
  <si>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</si>
  <si>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</si>
  <si>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</si>
  <si>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</si>
  <si>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</si>
  <si>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</si>
  <si>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</si>
  <si>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</si>
  <si>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</si>
  <si>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</si>
  <si>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</si>
  <si>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</si>
  <si>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</si>
  <si>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</si>
  <si>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</si>
  <si>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</si>
  <si>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</si>
  <si>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</si>
  <si>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</si>
  <si>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</si>
  <si>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</si>
  <si>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</si>
  <si>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</si>
  <si>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</si>
  <si>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</si>
  <si>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</si>
  <si>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</si>
  <si>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</si>
  <si>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</si>
  <si>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</si>
  <si>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</si>
  <si>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(TBD wait till finish) running, nvidia-smi logs are being written. Needs a `cd ~/data/cloud; bash pull-script.sh`.</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</si>
  <si>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</si>
  <si>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</si>
  <si>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</si>
  <si>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Yes, the eval scores plateau was higher, but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input).</t>
  </si>
  <si>
    <t>train eval plateau, val eval decreases after peek, val eval peek same as previous runs</t>
  </si>
  <si>
    <t>VRAM free (MiB) nvidia-smi output</t>
  </si>
  <si>
    <t>dataset06</t>
  </si>
  <si>
    <t>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</si>
</sst>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20">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0" xfId="0" applyFill="1" applyBorder="1"/>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A46"/>
  <sheetViews>
    <sheetView tabSelected="1" topLeftCell="P1" zoomScale="85" zoomScaleNormal="85" workbookViewId="0">
      <selection activeCell="AE3" sqref="AE3"/>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14.5703125" style="10" customWidth="1"/>
    <col min="7" max="7" width="20" customWidth="1"/>
    <col min="8" max="8" width="30.7109375" customWidth="1"/>
    <col min="9" max="9" width="15.28515625" customWidth="1"/>
    <col min="10" max="10" width="33" customWidth="1"/>
    <col min="16" max="16" width="10.42578125" style="1" customWidth="1" outlineLevel="1"/>
    <col min="17" max="17" width="9.140625" customWidth="1" outlineLevel="1"/>
    <col min="19" max="19" width="6.7109375" customWidth="1" outlineLevel="1"/>
    <col min="20" max="20" width="5.140625" customWidth="1" outlineLevel="1"/>
    <col min="21" max="21" width="11.140625" bestFit="1" customWidth="1" outlineLevel="1"/>
    <col min="22" max="22" width="6" bestFit="1" customWidth="1" outlineLevel="1"/>
    <col min="23" max="23" width="14.28515625" bestFit="1" customWidth="1" outlineLevel="1"/>
    <col min="24" max="24" width="7.85546875" customWidth="1" outlineLevel="1"/>
    <col min="25" max="25" width="8.7109375" customWidth="1" outlineLevel="1"/>
    <col min="26" max="26" width="15.42578125" bestFit="1" customWidth="1" outlineLevel="1"/>
    <col min="27" max="27" width="7.7109375" customWidth="1" outlineLevel="1"/>
    <col min="28" max="28" width="9.7109375" customWidth="1" outlineLevel="1"/>
    <col min="29" max="29" width="16.7109375" style="10" customWidth="1"/>
    <col min="30" max="30" width="14.85546875" style="17" customWidth="1"/>
    <col min="31" max="33" width="9.140625" customWidth="1"/>
    <col min="34" max="34" width="7.28515625" style="1" customWidth="1" outlineLevel="1"/>
    <col min="35" max="36" width="7.28515625" customWidth="1" outlineLevel="1"/>
    <col min="37" max="37" width="23.28515625" customWidth="1" outlineLevel="1"/>
    <col min="38" max="38" width="6" style="10" bestFit="1" customWidth="1"/>
    <col min="39" max="40" width="6" bestFit="1" customWidth="1"/>
    <col min="41" max="41" width="5.28515625" style="1" customWidth="1"/>
    <col min="42" max="42" width="6.140625" customWidth="1"/>
    <col min="43" max="44" width="5" customWidth="1"/>
    <col min="45" max="45" width="6.140625" style="1" customWidth="1"/>
    <col min="46" max="46" width="6.5703125" customWidth="1"/>
    <col min="47" max="47" width="5" customWidth="1"/>
    <col min="48" max="48" width="6" customWidth="1"/>
    <col min="49" max="49" width="34.28515625" style="10" customWidth="1"/>
    <col min="50" max="50" width="74.42578125" customWidth="1"/>
    <col min="51" max="51" width="5.140625" customWidth="1"/>
    <col min="52" max="52" width="73.85546875" customWidth="1"/>
    <col min="53" max="53" width="206" bestFit="1" customWidth="1"/>
    <col min="54" max="54" width="20.140625" bestFit="1" customWidth="1"/>
    <col min="55" max="55" width="14.28515625" bestFit="1" customWidth="1"/>
    <col min="56" max="56" width="20.28515625" bestFit="1" customWidth="1"/>
    <col min="57" max="57" width="12.7109375" customWidth="1"/>
    <col min="58" max="58" width="12.140625" customWidth="1"/>
  </cols>
  <sheetData>
    <row r="1" spans="1:53"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188</v>
      </c>
      <c r="V1" s="2" t="s">
        <v>229</v>
      </c>
      <c r="W1" s="2" t="s">
        <v>5</v>
      </c>
      <c r="X1" s="2" t="s">
        <v>83</v>
      </c>
      <c r="Y1" s="2" t="s">
        <v>103</v>
      </c>
      <c r="Z1" s="2" t="s">
        <v>82</v>
      </c>
      <c r="AA1" s="2" t="s">
        <v>84</v>
      </c>
      <c r="AB1" s="2" t="s">
        <v>101</v>
      </c>
      <c r="AC1" s="9" t="s">
        <v>120</v>
      </c>
      <c r="AD1" s="2" t="s">
        <v>227</v>
      </c>
      <c r="AE1" s="2" t="s">
        <v>122</v>
      </c>
      <c r="AF1" s="2" t="s">
        <v>119</v>
      </c>
      <c r="AG1" s="2" t="s">
        <v>163</v>
      </c>
      <c r="AH1" s="6" t="s">
        <v>121</v>
      </c>
      <c r="AI1" s="2" t="s">
        <v>118</v>
      </c>
      <c r="AJ1" s="2" t="s">
        <v>117</v>
      </c>
      <c r="AK1" s="2" t="s">
        <v>39</v>
      </c>
      <c r="AL1" s="9" t="s">
        <v>11</v>
      </c>
      <c r="AM1" s="2" t="s">
        <v>12</v>
      </c>
      <c r="AN1" s="2" t="s">
        <v>13</v>
      </c>
      <c r="AO1" s="6" t="s">
        <v>0</v>
      </c>
      <c r="AP1" s="2" t="s">
        <v>1</v>
      </c>
      <c r="AQ1" s="2" t="s">
        <v>2</v>
      </c>
      <c r="AR1" s="2" t="s">
        <v>54</v>
      </c>
      <c r="AS1" s="6" t="s">
        <v>77</v>
      </c>
      <c r="AT1" s="2" t="s">
        <v>78</v>
      </c>
      <c r="AU1" s="2" t="s">
        <v>79</v>
      </c>
      <c r="AV1" s="2" t="s">
        <v>55</v>
      </c>
      <c r="AW1" s="9" t="s">
        <v>23</v>
      </c>
      <c r="AX1" s="2" t="s">
        <v>22</v>
      </c>
      <c r="AY1" s="2" t="s">
        <v>164</v>
      </c>
      <c r="AZ1" s="2" t="s">
        <v>165</v>
      </c>
      <c r="BA1" s="2" t="s">
        <v>26</v>
      </c>
    </row>
    <row r="2" spans="1:53"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v>5</v>
      </c>
      <c r="S2">
        <v>3</v>
      </c>
      <c r="T2">
        <v>2</v>
      </c>
      <c r="U2">
        <f xml:space="preserve"> S2 + T2</f>
        <v>5</v>
      </c>
      <c r="V2" t="s">
        <v>8</v>
      </c>
      <c r="W2">
        <v>3</v>
      </c>
      <c r="X2">
        <v>16</v>
      </c>
      <c r="Y2" t="s">
        <v>100</v>
      </c>
      <c r="Z2">
        <v>1</v>
      </c>
      <c r="AA2">
        <v>8</v>
      </c>
      <c r="AB2" t="s">
        <v>102</v>
      </c>
      <c r="AC2" s="10">
        <v>0</v>
      </c>
      <c r="AD2" s="17" t="s">
        <v>130</v>
      </c>
      <c r="AE2" t="s">
        <v>8</v>
      </c>
      <c r="AF2" t="s">
        <v>8</v>
      </c>
      <c r="AG2" t="s">
        <v>8</v>
      </c>
      <c r="AH2" s="1" t="s">
        <v>114</v>
      </c>
      <c r="AI2" t="s">
        <v>8</v>
      </c>
      <c r="AJ2" t="s">
        <v>8</v>
      </c>
      <c r="AK2" t="s">
        <v>114</v>
      </c>
      <c r="AL2" s="10">
        <v>125</v>
      </c>
      <c r="AM2">
        <v>1169</v>
      </c>
      <c r="AN2">
        <v>414</v>
      </c>
      <c r="AO2" s="1" t="s">
        <v>130</v>
      </c>
      <c r="AP2" t="s">
        <v>130</v>
      </c>
      <c r="AQ2" t="s">
        <v>130</v>
      </c>
      <c r="AR2" t="s">
        <v>130</v>
      </c>
      <c r="AS2" s="1" t="s">
        <v>130</v>
      </c>
      <c r="AT2" t="s">
        <v>130</v>
      </c>
      <c r="AU2" t="s">
        <v>130</v>
      </c>
      <c r="AV2" t="s">
        <v>130</v>
      </c>
      <c r="AW2" s="10" t="s">
        <v>130</v>
      </c>
      <c r="AX2" t="s">
        <v>130</v>
      </c>
      <c r="AY2">
        <v>1</v>
      </c>
      <c r="AZ2" t="s">
        <v>150</v>
      </c>
      <c r="BA2" t="s">
        <v>8</v>
      </c>
    </row>
    <row r="3" spans="1:53" x14ac:dyDescent="0.25">
      <c r="A3" t="s">
        <v>138</v>
      </c>
      <c r="B3" t="s">
        <v>132</v>
      </c>
      <c r="C3" t="s">
        <v>139</v>
      </c>
      <c r="D3" t="s">
        <v>141</v>
      </c>
      <c r="E3" t="s">
        <v>143</v>
      </c>
      <c r="F3" s="10">
        <v>0</v>
      </c>
      <c r="G3">
        <v>0</v>
      </c>
      <c r="H3" t="s">
        <v>8</v>
      </c>
      <c r="I3">
        <v>1</v>
      </c>
      <c r="J3" t="s">
        <v>153</v>
      </c>
      <c r="K3">
        <v>0</v>
      </c>
      <c r="L3">
        <v>1</v>
      </c>
      <c r="M3">
        <v>0</v>
      </c>
      <c r="N3">
        <v>0</v>
      </c>
      <c r="O3">
        <v>1</v>
      </c>
      <c r="P3" s="1" t="s">
        <v>72</v>
      </c>
      <c r="Q3">
        <v>5</v>
      </c>
      <c r="R3">
        <v>5</v>
      </c>
      <c r="S3">
        <v>3</v>
      </c>
      <c r="T3">
        <v>2</v>
      </c>
      <c r="U3">
        <f t="shared" ref="U3:U24" si="0" xml:space="preserve"> S3 + T3</f>
        <v>5</v>
      </c>
      <c r="V3" t="s">
        <v>8</v>
      </c>
      <c r="W3">
        <v>3</v>
      </c>
      <c r="X3">
        <v>16</v>
      </c>
      <c r="Y3" t="s">
        <v>100</v>
      </c>
      <c r="Z3">
        <v>1</v>
      </c>
      <c r="AA3">
        <v>8</v>
      </c>
      <c r="AB3" t="s">
        <v>102</v>
      </c>
      <c r="AC3" s="10">
        <v>20769</v>
      </c>
      <c r="AD3" s="17" t="s">
        <v>130</v>
      </c>
      <c r="AE3" t="s">
        <v>8</v>
      </c>
      <c r="AF3" t="s">
        <v>8</v>
      </c>
      <c r="AG3" t="s">
        <v>8</v>
      </c>
      <c r="AH3" s="1" t="s">
        <v>114</v>
      </c>
      <c r="AI3" t="s">
        <v>8</v>
      </c>
      <c r="AJ3" t="s">
        <v>8</v>
      </c>
      <c r="AK3" t="s">
        <v>114</v>
      </c>
      <c r="AL3" s="10">
        <v>125</v>
      </c>
      <c r="AM3">
        <v>1169</v>
      </c>
      <c r="AN3">
        <v>414</v>
      </c>
      <c r="AO3" s="1" t="s">
        <v>130</v>
      </c>
      <c r="AP3" t="s">
        <v>130</v>
      </c>
      <c r="AQ3" t="s">
        <v>130</v>
      </c>
      <c r="AR3" t="s">
        <v>130</v>
      </c>
      <c r="AS3" s="1" t="s">
        <v>130</v>
      </c>
      <c r="AT3" t="s">
        <v>130</v>
      </c>
      <c r="AU3" t="s">
        <v>130</v>
      </c>
      <c r="AV3" t="s">
        <v>130</v>
      </c>
      <c r="AW3" s="10" t="s">
        <v>130</v>
      </c>
      <c r="AX3" t="s">
        <v>130</v>
      </c>
      <c r="AY3">
        <v>0</v>
      </c>
      <c r="AZ3" t="s">
        <v>8</v>
      </c>
      <c r="BA3" t="s">
        <v>8</v>
      </c>
    </row>
    <row r="4" spans="1:53"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t="s">
        <v>8</v>
      </c>
      <c r="W4" s="12">
        <v>3</v>
      </c>
      <c r="X4" s="12">
        <v>16</v>
      </c>
      <c r="Y4" s="12" t="s">
        <v>100</v>
      </c>
      <c r="Z4" s="12">
        <v>1</v>
      </c>
      <c r="AA4" s="12">
        <v>8</v>
      </c>
      <c r="AB4" s="12" t="s">
        <v>102</v>
      </c>
      <c r="AC4" s="13" t="s">
        <v>35</v>
      </c>
      <c r="AD4" s="12" t="s">
        <v>130</v>
      </c>
      <c r="AE4" s="12" t="s">
        <v>8</v>
      </c>
      <c r="AF4" s="12" t="s">
        <v>8</v>
      </c>
      <c r="AG4" s="12" t="s">
        <v>8</v>
      </c>
      <c r="AH4" s="14">
        <v>32768</v>
      </c>
      <c r="AI4" s="12" t="s">
        <v>8</v>
      </c>
      <c r="AJ4" s="12" t="s">
        <v>8</v>
      </c>
      <c r="AK4" s="12" t="s">
        <v>34</v>
      </c>
      <c r="AL4" s="13">
        <v>125</v>
      </c>
      <c r="AM4" s="12">
        <v>1169</v>
      </c>
      <c r="AN4" s="12">
        <v>414</v>
      </c>
      <c r="AO4" s="14">
        <v>105</v>
      </c>
      <c r="AP4" s="12">
        <v>1149</v>
      </c>
      <c r="AQ4" s="12">
        <v>394</v>
      </c>
      <c r="AR4" s="12" t="s">
        <v>50</v>
      </c>
      <c r="AS4" s="14">
        <v>10</v>
      </c>
      <c r="AT4" s="12">
        <v>10</v>
      </c>
      <c r="AU4" s="12">
        <v>10</v>
      </c>
      <c r="AV4" s="12" t="s">
        <v>50</v>
      </c>
      <c r="AW4" s="13" t="s">
        <v>24</v>
      </c>
      <c r="AX4" s="12" t="s">
        <v>15</v>
      </c>
      <c r="AY4" s="12">
        <v>0</v>
      </c>
      <c r="AZ4" s="12" t="s">
        <v>8</v>
      </c>
      <c r="BA4" s="12" t="s">
        <v>8</v>
      </c>
    </row>
    <row r="5" spans="1:53" x14ac:dyDescent="0.25">
      <c r="A5" t="s">
        <v>6</v>
      </c>
      <c r="B5" t="s">
        <v>132</v>
      </c>
      <c r="C5" t="s">
        <v>134</v>
      </c>
      <c r="D5" t="s">
        <v>104</v>
      </c>
      <c r="E5" t="s">
        <v>85</v>
      </c>
      <c r="F5" s="10">
        <v>0</v>
      </c>
      <c r="G5">
        <v>1</v>
      </c>
      <c r="H5" t="s">
        <v>85</v>
      </c>
      <c r="I5" s="16">
        <v>0</v>
      </c>
      <c r="J5" t="s">
        <v>8</v>
      </c>
      <c r="K5" t="s">
        <v>8</v>
      </c>
      <c r="L5" t="s">
        <v>8</v>
      </c>
      <c r="M5" t="s">
        <v>8</v>
      </c>
      <c r="N5" t="s">
        <v>8</v>
      </c>
      <c r="O5">
        <v>0</v>
      </c>
      <c r="P5" s="1" t="s">
        <v>72</v>
      </c>
      <c r="Q5">
        <v>5</v>
      </c>
      <c r="R5">
        <v>10</v>
      </c>
      <c r="S5">
        <v>3</v>
      </c>
      <c r="T5">
        <v>2</v>
      </c>
      <c r="U5">
        <f t="shared" si="0"/>
        <v>5</v>
      </c>
      <c r="V5" t="s">
        <v>8</v>
      </c>
      <c r="W5">
        <v>3</v>
      </c>
      <c r="X5">
        <v>16</v>
      </c>
      <c r="Y5" t="s">
        <v>100</v>
      </c>
      <c r="Z5">
        <v>1</v>
      </c>
      <c r="AA5">
        <v>8</v>
      </c>
      <c r="AB5" t="s">
        <v>102</v>
      </c>
      <c r="AC5" s="10" t="s">
        <v>35</v>
      </c>
      <c r="AD5" s="17" t="s">
        <v>130</v>
      </c>
      <c r="AE5" t="s">
        <v>8</v>
      </c>
      <c r="AF5" t="s">
        <v>8</v>
      </c>
      <c r="AG5" t="s">
        <v>8</v>
      </c>
      <c r="AH5" s="1">
        <v>32768</v>
      </c>
      <c r="AI5" t="s">
        <v>8</v>
      </c>
      <c r="AJ5" t="s">
        <v>8</v>
      </c>
      <c r="AK5" t="s">
        <v>34</v>
      </c>
      <c r="AL5" s="10">
        <v>125</v>
      </c>
      <c r="AM5">
        <v>1169</v>
      </c>
      <c r="AN5">
        <v>414</v>
      </c>
      <c r="AO5" s="1">
        <v>100</v>
      </c>
      <c r="AP5">
        <v>1100</v>
      </c>
      <c r="AQ5">
        <v>390</v>
      </c>
      <c r="AR5" t="s">
        <v>50</v>
      </c>
      <c r="AS5" s="1">
        <v>10</v>
      </c>
      <c r="AT5">
        <v>10</v>
      </c>
      <c r="AU5">
        <v>10</v>
      </c>
      <c r="AV5" t="s">
        <v>50</v>
      </c>
      <c r="AW5" s="10" t="s">
        <v>24</v>
      </c>
      <c r="AX5" t="s">
        <v>15</v>
      </c>
      <c r="AY5">
        <v>0</v>
      </c>
      <c r="AZ5" t="s">
        <v>8</v>
      </c>
      <c r="BA5" t="s">
        <v>8</v>
      </c>
    </row>
    <row r="6" spans="1:53" x14ac:dyDescent="0.25">
      <c r="A6" t="s">
        <v>7</v>
      </c>
      <c r="B6" t="s">
        <v>132</v>
      </c>
      <c r="C6" t="s">
        <v>87</v>
      </c>
      <c r="D6" t="s">
        <v>49</v>
      </c>
      <c r="E6" t="s">
        <v>89</v>
      </c>
      <c r="F6" s="10">
        <v>0</v>
      </c>
      <c r="G6">
        <v>1</v>
      </c>
      <c r="H6" t="s">
        <v>202</v>
      </c>
      <c r="I6">
        <v>0</v>
      </c>
      <c r="J6" t="s">
        <v>8</v>
      </c>
      <c r="K6" t="s">
        <v>8</v>
      </c>
      <c r="L6" t="s">
        <v>8</v>
      </c>
      <c r="M6" t="s">
        <v>8</v>
      </c>
      <c r="N6" t="s">
        <v>8</v>
      </c>
      <c r="O6">
        <v>0</v>
      </c>
      <c r="P6" s="1" t="s">
        <v>72</v>
      </c>
      <c r="Q6">
        <v>5</v>
      </c>
      <c r="R6" t="s">
        <v>8</v>
      </c>
      <c r="S6">
        <v>3</v>
      </c>
      <c r="T6">
        <v>2</v>
      </c>
      <c r="U6">
        <f t="shared" si="0"/>
        <v>5</v>
      </c>
      <c r="V6" t="s">
        <v>8</v>
      </c>
      <c r="W6">
        <v>3</v>
      </c>
      <c r="X6">
        <v>16</v>
      </c>
      <c r="Y6" t="s">
        <v>100</v>
      </c>
      <c r="Z6">
        <v>1</v>
      </c>
      <c r="AA6">
        <v>8</v>
      </c>
      <c r="AB6" t="s">
        <v>102</v>
      </c>
      <c r="AC6" s="10" t="s">
        <v>8</v>
      </c>
      <c r="AD6" s="17" t="s">
        <v>130</v>
      </c>
      <c r="AE6" t="s">
        <v>8</v>
      </c>
      <c r="AF6" t="s">
        <v>8</v>
      </c>
      <c r="AG6" t="s">
        <v>8</v>
      </c>
      <c r="AH6" s="1">
        <v>32768</v>
      </c>
      <c r="AI6" t="s">
        <v>8</v>
      </c>
      <c r="AJ6" t="s">
        <v>8</v>
      </c>
      <c r="AK6" t="s">
        <v>34</v>
      </c>
      <c r="AL6" s="10">
        <v>125</v>
      </c>
      <c r="AM6">
        <v>1169</v>
      </c>
      <c r="AN6">
        <v>414</v>
      </c>
      <c r="AO6" s="1">
        <v>100</v>
      </c>
      <c r="AP6">
        <v>1100</v>
      </c>
      <c r="AQ6">
        <v>390</v>
      </c>
      <c r="AR6" t="s">
        <v>50</v>
      </c>
      <c r="AS6" s="1">
        <v>26</v>
      </c>
      <c r="AT6">
        <v>70</v>
      </c>
      <c r="AU6">
        <v>25</v>
      </c>
      <c r="AV6" t="s">
        <v>50</v>
      </c>
      <c r="AW6" s="10" t="s">
        <v>24</v>
      </c>
      <c r="AX6" t="s">
        <v>10</v>
      </c>
      <c r="AY6">
        <v>1</v>
      </c>
      <c r="AZ6" t="s">
        <v>14</v>
      </c>
      <c r="BA6" t="s">
        <v>8</v>
      </c>
    </row>
    <row r="7" spans="1:53" x14ac:dyDescent="0.25">
      <c r="A7" t="s">
        <v>16</v>
      </c>
      <c r="B7" t="s">
        <v>132</v>
      </c>
      <c r="C7" t="s">
        <v>88</v>
      </c>
      <c r="D7" t="s">
        <v>49</v>
      </c>
      <c r="E7" t="s">
        <v>89</v>
      </c>
      <c r="F7" s="10">
        <v>0</v>
      </c>
      <c r="G7">
        <v>1</v>
      </c>
      <c r="H7" t="s">
        <v>202</v>
      </c>
      <c r="I7">
        <v>0</v>
      </c>
      <c r="J7" t="s">
        <v>8</v>
      </c>
      <c r="K7" t="s">
        <v>8</v>
      </c>
      <c r="L7" t="s">
        <v>8</v>
      </c>
      <c r="M7" t="s">
        <v>8</v>
      </c>
      <c r="N7" t="s">
        <v>8</v>
      </c>
      <c r="O7">
        <v>0</v>
      </c>
      <c r="P7" s="1" t="s">
        <v>72</v>
      </c>
      <c r="Q7">
        <v>5</v>
      </c>
      <c r="R7" t="s">
        <v>8</v>
      </c>
      <c r="S7">
        <v>3</v>
      </c>
      <c r="T7">
        <v>2</v>
      </c>
      <c r="U7">
        <f t="shared" si="0"/>
        <v>5</v>
      </c>
      <c r="V7" t="s">
        <v>8</v>
      </c>
      <c r="W7">
        <v>3</v>
      </c>
      <c r="X7">
        <v>16</v>
      </c>
      <c r="Y7" t="s">
        <v>100</v>
      </c>
      <c r="Z7">
        <v>1</v>
      </c>
      <c r="AA7">
        <v>8</v>
      </c>
      <c r="AB7" t="s">
        <v>102</v>
      </c>
      <c r="AC7" s="10" t="s">
        <v>8</v>
      </c>
      <c r="AD7" s="17" t="s">
        <v>130</v>
      </c>
      <c r="AE7" t="s">
        <v>8</v>
      </c>
      <c r="AF7" t="s">
        <v>8</v>
      </c>
      <c r="AG7" t="s">
        <v>8</v>
      </c>
      <c r="AH7" s="1">
        <v>32768</v>
      </c>
      <c r="AI7" t="s">
        <v>8</v>
      </c>
      <c r="AJ7" t="s">
        <v>8</v>
      </c>
      <c r="AK7" t="s">
        <v>34</v>
      </c>
      <c r="AL7" s="10">
        <v>125</v>
      </c>
      <c r="AM7">
        <v>1169</v>
      </c>
      <c r="AN7">
        <v>414</v>
      </c>
      <c r="AO7" s="1">
        <v>100</v>
      </c>
      <c r="AP7">
        <v>1100</v>
      </c>
      <c r="AQ7">
        <v>390</v>
      </c>
      <c r="AR7" t="s">
        <v>50</v>
      </c>
      <c r="AS7" s="1">
        <v>25</v>
      </c>
      <c r="AT7">
        <v>69</v>
      </c>
      <c r="AU7">
        <v>24</v>
      </c>
      <c r="AV7" t="s">
        <v>50</v>
      </c>
      <c r="AW7" s="10" t="s">
        <v>24</v>
      </c>
      <c r="AX7" t="s">
        <v>9</v>
      </c>
      <c r="AY7">
        <v>1</v>
      </c>
      <c r="AZ7" t="s">
        <v>14</v>
      </c>
      <c r="BA7" t="s">
        <v>8</v>
      </c>
    </row>
    <row r="8" spans="1:53"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t="s">
        <v>8</v>
      </c>
      <c r="W8">
        <v>3</v>
      </c>
      <c r="X8">
        <v>16</v>
      </c>
      <c r="Y8" t="s">
        <v>100</v>
      </c>
      <c r="Z8">
        <v>1</v>
      </c>
      <c r="AA8">
        <v>8</v>
      </c>
      <c r="AB8" t="s">
        <v>102</v>
      </c>
      <c r="AC8" s="10" t="s">
        <v>35</v>
      </c>
      <c r="AD8" s="17" t="s">
        <v>130</v>
      </c>
      <c r="AE8" t="s">
        <v>8</v>
      </c>
      <c r="AF8" t="s">
        <v>8</v>
      </c>
      <c r="AG8" t="s">
        <v>8</v>
      </c>
      <c r="AH8" s="1">
        <v>32768</v>
      </c>
      <c r="AI8" t="s">
        <v>8</v>
      </c>
      <c r="AJ8" t="s">
        <v>8</v>
      </c>
      <c r="AK8" t="s">
        <v>34</v>
      </c>
      <c r="AL8" s="10">
        <v>125</v>
      </c>
      <c r="AM8">
        <v>1169</v>
      </c>
      <c r="AN8">
        <v>414</v>
      </c>
      <c r="AO8" s="1">
        <v>101</v>
      </c>
      <c r="AP8">
        <v>1009</v>
      </c>
      <c r="AQ8">
        <v>400</v>
      </c>
      <c r="AR8" t="s">
        <v>50</v>
      </c>
      <c r="AS8" s="1">
        <v>12</v>
      </c>
      <c r="AT8">
        <v>90</v>
      </c>
      <c r="AU8">
        <v>7</v>
      </c>
      <c r="AV8" t="s">
        <v>50</v>
      </c>
      <c r="AW8" s="10" t="s">
        <v>24</v>
      </c>
      <c r="AX8" t="s">
        <v>15</v>
      </c>
      <c r="AY8">
        <v>1</v>
      </c>
      <c r="AZ8" t="s">
        <v>21</v>
      </c>
      <c r="BA8" t="s">
        <v>8</v>
      </c>
    </row>
    <row r="9" spans="1:53" x14ac:dyDescent="0.25">
      <c r="A9" t="s">
        <v>18</v>
      </c>
      <c r="B9" t="s">
        <v>132</v>
      </c>
      <c r="C9" t="s">
        <v>134</v>
      </c>
      <c r="D9" t="s">
        <v>50</v>
      </c>
      <c r="E9" t="s">
        <v>86</v>
      </c>
      <c r="F9" s="10">
        <v>0</v>
      </c>
      <c r="G9">
        <v>1</v>
      </c>
      <c r="H9" t="s">
        <v>202</v>
      </c>
      <c r="I9">
        <v>0</v>
      </c>
      <c r="J9" t="s">
        <v>8</v>
      </c>
      <c r="K9" t="s">
        <v>8</v>
      </c>
      <c r="L9" t="s">
        <v>8</v>
      </c>
      <c r="M9" t="s">
        <v>8</v>
      </c>
      <c r="N9" t="s">
        <v>8</v>
      </c>
      <c r="O9">
        <v>0</v>
      </c>
      <c r="P9" s="1" t="s">
        <v>72</v>
      </c>
      <c r="Q9">
        <v>5</v>
      </c>
      <c r="R9">
        <v>5</v>
      </c>
      <c r="S9">
        <v>3</v>
      </c>
      <c r="T9">
        <v>2</v>
      </c>
      <c r="U9">
        <f t="shared" si="0"/>
        <v>5</v>
      </c>
      <c r="V9" t="s">
        <v>8</v>
      </c>
      <c r="W9">
        <v>3</v>
      </c>
      <c r="X9">
        <v>16</v>
      </c>
      <c r="Y9" t="s">
        <v>100</v>
      </c>
      <c r="Z9">
        <v>1</v>
      </c>
      <c r="AA9">
        <v>8</v>
      </c>
      <c r="AB9" t="s">
        <v>102</v>
      </c>
      <c r="AC9" s="10" t="s">
        <v>8</v>
      </c>
      <c r="AD9" s="17" t="s">
        <v>130</v>
      </c>
      <c r="AE9" t="s">
        <v>8</v>
      </c>
      <c r="AF9" t="s">
        <v>8</v>
      </c>
      <c r="AG9" t="s">
        <v>8</v>
      </c>
      <c r="AH9" s="1">
        <v>32768</v>
      </c>
      <c r="AI9" t="s">
        <v>8</v>
      </c>
      <c r="AJ9" t="s">
        <v>8</v>
      </c>
      <c r="AK9" t="s">
        <v>34</v>
      </c>
      <c r="AL9" s="10">
        <v>125</v>
      </c>
      <c r="AM9">
        <v>1169</v>
      </c>
      <c r="AN9">
        <v>414</v>
      </c>
      <c r="AO9" s="1">
        <f>AL9-50</f>
        <v>75</v>
      </c>
      <c r="AP9">
        <f>AM9-240</f>
        <v>929</v>
      </c>
      <c r="AQ9">
        <f>AN9-110</f>
        <v>304</v>
      </c>
      <c r="AR9" t="s">
        <v>50</v>
      </c>
      <c r="AS9" s="1">
        <f>(AL9-AO9)/2</f>
        <v>25</v>
      </c>
      <c r="AT9">
        <f>(AM9-AP9)/2</f>
        <v>120</v>
      </c>
      <c r="AU9">
        <f>(AN9-AQ9)/2</f>
        <v>55</v>
      </c>
      <c r="AV9" t="s">
        <v>50</v>
      </c>
      <c r="AW9" s="10" t="s">
        <v>24</v>
      </c>
      <c r="AX9" t="s">
        <v>15</v>
      </c>
      <c r="AY9">
        <v>1</v>
      </c>
      <c r="AZ9" t="s">
        <v>25</v>
      </c>
      <c r="BA9" t="s">
        <v>8</v>
      </c>
    </row>
    <row r="10" spans="1:53" x14ac:dyDescent="0.25">
      <c r="A10" t="s">
        <v>19</v>
      </c>
      <c r="B10" t="s">
        <v>132</v>
      </c>
      <c r="C10" t="s">
        <v>93</v>
      </c>
      <c r="D10" t="s">
        <v>50</v>
      </c>
      <c r="E10" t="s">
        <v>86</v>
      </c>
      <c r="F10" s="10">
        <v>0</v>
      </c>
      <c r="G10">
        <v>1</v>
      </c>
      <c r="H10" t="s">
        <v>202</v>
      </c>
      <c r="I10">
        <v>0</v>
      </c>
      <c r="J10" t="s">
        <v>8</v>
      </c>
      <c r="K10" t="s">
        <v>8</v>
      </c>
      <c r="L10" t="s">
        <v>8</v>
      </c>
      <c r="M10" t="s">
        <v>8</v>
      </c>
      <c r="N10" t="s">
        <v>8</v>
      </c>
      <c r="O10">
        <v>0</v>
      </c>
      <c r="P10" s="1" t="s">
        <v>72</v>
      </c>
      <c r="Q10">
        <v>5</v>
      </c>
      <c r="R10">
        <v>5</v>
      </c>
      <c r="S10">
        <v>3</v>
      </c>
      <c r="T10">
        <v>2</v>
      </c>
      <c r="U10">
        <f t="shared" si="0"/>
        <v>5</v>
      </c>
      <c r="V10" t="s">
        <v>8</v>
      </c>
      <c r="W10">
        <v>3</v>
      </c>
      <c r="X10">
        <v>16</v>
      </c>
      <c r="Y10" t="s">
        <v>100</v>
      </c>
      <c r="Z10">
        <v>1</v>
      </c>
      <c r="AA10">
        <v>8</v>
      </c>
      <c r="AB10" t="s">
        <v>102</v>
      </c>
      <c r="AC10" s="10" t="s">
        <v>8</v>
      </c>
      <c r="AD10" s="17" t="s">
        <v>130</v>
      </c>
      <c r="AE10" t="s">
        <v>8</v>
      </c>
      <c r="AF10" t="s">
        <v>8</v>
      </c>
      <c r="AG10" t="s">
        <v>8</v>
      </c>
      <c r="AH10" s="1">
        <v>32768</v>
      </c>
      <c r="AI10" t="s">
        <v>8</v>
      </c>
      <c r="AJ10" t="s">
        <v>8</v>
      </c>
      <c r="AK10" t="s">
        <v>34</v>
      </c>
      <c r="AL10" s="10">
        <v>125</v>
      </c>
      <c r="AM10">
        <v>1169</v>
      </c>
      <c r="AN10">
        <v>414</v>
      </c>
      <c r="AO10" s="1">
        <v>72</v>
      </c>
      <c r="AP10">
        <v>928</v>
      </c>
      <c r="AQ10">
        <v>304</v>
      </c>
      <c r="AR10" t="s">
        <v>50</v>
      </c>
      <c r="AS10" s="1">
        <v>24</v>
      </c>
      <c r="AT10">
        <v>120</v>
      </c>
      <c r="AU10">
        <v>48</v>
      </c>
      <c r="AV10" t="s">
        <v>50</v>
      </c>
      <c r="AW10" s="10" t="s">
        <v>29</v>
      </c>
      <c r="AX10" t="s">
        <v>74</v>
      </c>
      <c r="AY10">
        <v>1</v>
      </c>
      <c r="AZ10" t="s">
        <v>25</v>
      </c>
      <c r="BA10" t="s">
        <v>27</v>
      </c>
    </row>
    <row r="11" spans="1:53"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t="s">
        <v>8</v>
      </c>
      <c r="W11">
        <v>3</v>
      </c>
      <c r="X11">
        <v>16</v>
      </c>
      <c r="Y11" t="s">
        <v>100</v>
      </c>
      <c r="Z11">
        <v>1</v>
      </c>
      <c r="AA11">
        <v>8</v>
      </c>
      <c r="AB11" t="s">
        <v>102</v>
      </c>
      <c r="AC11" s="10" t="s">
        <v>35</v>
      </c>
      <c r="AD11" s="17" t="s">
        <v>130</v>
      </c>
      <c r="AE11" t="s">
        <v>8</v>
      </c>
      <c r="AF11" t="s">
        <v>8</v>
      </c>
      <c r="AG11" t="s">
        <v>8</v>
      </c>
      <c r="AH11" s="1">
        <v>32768</v>
      </c>
      <c r="AI11" t="s">
        <v>8</v>
      </c>
      <c r="AJ11" t="s">
        <v>8</v>
      </c>
      <c r="AK11" t="s">
        <v>34</v>
      </c>
      <c r="AL11" s="10">
        <v>125</v>
      </c>
      <c r="AM11">
        <v>1169</v>
      </c>
      <c r="AN11">
        <v>414</v>
      </c>
      <c r="AO11" s="1">
        <v>64</v>
      </c>
      <c r="AP11">
        <v>928</v>
      </c>
      <c r="AQ11">
        <v>304</v>
      </c>
      <c r="AR11" t="s">
        <v>50</v>
      </c>
      <c r="AS11" s="1">
        <v>24</v>
      </c>
      <c r="AT11">
        <v>120</v>
      </c>
      <c r="AU11">
        <v>40</v>
      </c>
      <c r="AV11" t="s">
        <v>50</v>
      </c>
      <c r="AW11" s="10" t="s">
        <v>28</v>
      </c>
      <c r="AX11" t="s">
        <v>30</v>
      </c>
      <c r="AY11">
        <v>1</v>
      </c>
      <c r="AZ11" t="s">
        <v>31</v>
      </c>
      <c r="BA11" s="3" t="s">
        <v>33</v>
      </c>
    </row>
    <row r="12" spans="1:53"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t="s">
        <v>8</v>
      </c>
      <c r="W12">
        <v>3</v>
      </c>
      <c r="X12">
        <v>16</v>
      </c>
      <c r="Y12" t="s">
        <v>100</v>
      </c>
      <c r="Z12">
        <v>1</v>
      </c>
      <c r="AA12">
        <v>8</v>
      </c>
      <c r="AB12" t="s">
        <v>102</v>
      </c>
      <c r="AC12" s="10">
        <v>10135</v>
      </c>
      <c r="AD12" s="17" t="s">
        <v>130</v>
      </c>
      <c r="AE12" t="s">
        <v>8</v>
      </c>
      <c r="AF12" t="s">
        <v>8</v>
      </c>
      <c r="AG12" t="s">
        <v>8</v>
      </c>
      <c r="AH12" s="1">
        <v>32768</v>
      </c>
      <c r="AI12" t="s">
        <v>8</v>
      </c>
      <c r="AJ12" t="s">
        <v>8</v>
      </c>
      <c r="AK12" t="s">
        <v>34</v>
      </c>
      <c r="AL12" s="10">
        <v>125</v>
      </c>
      <c r="AM12">
        <v>1169</v>
      </c>
      <c r="AN12">
        <v>414</v>
      </c>
      <c r="AO12" s="1">
        <v>64</v>
      </c>
      <c r="AP12">
        <v>400</v>
      </c>
      <c r="AQ12">
        <v>160</v>
      </c>
      <c r="AR12" t="s">
        <v>50</v>
      </c>
      <c r="AS12" s="1">
        <v>24</v>
      </c>
      <c r="AT12">
        <v>376</v>
      </c>
      <c r="AU12">
        <v>120</v>
      </c>
      <c r="AV12" t="s">
        <v>50</v>
      </c>
      <c r="AW12" s="10" t="s">
        <v>28</v>
      </c>
      <c r="AX12" t="s">
        <v>30</v>
      </c>
      <c r="AY12">
        <v>0</v>
      </c>
      <c r="AZ12" t="s">
        <v>8</v>
      </c>
      <c r="BA12" t="s">
        <v>8</v>
      </c>
    </row>
    <row r="13" spans="1:53" x14ac:dyDescent="0.25">
      <c r="A13" t="s">
        <v>37</v>
      </c>
      <c r="B13" t="s">
        <v>132</v>
      </c>
      <c r="C13" t="s">
        <v>41</v>
      </c>
      <c r="D13" t="s">
        <v>94</v>
      </c>
      <c r="E13" t="s">
        <v>49</v>
      </c>
      <c r="F13" s="10">
        <v>0</v>
      </c>
      <c r="G13">
        <v>1</v>
      </c>
      <c r="H13" t="s">
        <v>202</v>
      </c>
      <c r="I13">
        <v>0</v>
      </c>
      <c r="J13" t="s">
        <v>8</v>
      </c>
      <c r="K13" t="s">
        <v>8</v>
      </c>
      <c r="L13" t="s">
        <v>8</v>
      </c>
      <c r="M13" t="s">
        <v>8</v>
      </c>
      <c r="N13" t="s">
        <v>8</v>
      </c>
      <c r="O13">
        <v>0</v>
      </c>
      <c r="P13" s="1" t="s">
        <v>72</v>
      </c>
      <c r="Q13">
        <v>5</v>
      </c>
      <c r="R13">
        <v>5</v>
      </c>
      <c r="S13">
        <v>3</v>
      </c>
      <c r="T13">
        <v>2</v>
      </c>
      <c r="U13">
        <f t="shared" si="0"/>
        <v>5</v>
      </c>
      <c r="V13" t="s">
        <v>8</v>
      </c>
      <c r="W13">
        <v>3</v>
      </c>
      <c r="X13">
        <v>16</v>
      </c>
      <c r="Y13" t="s">
        <v>100</v>
      </c>
      <c r="Z13">
        <v>1</v>
      </c>
      <c r="AA13">
        <v>8</v>
      </c>
      <c r="AB13" t="s">
        <v>102</v>
      </c>
      <c r="AC13" s="10" t="s">
        <v>8</v>
      </c>
      <c r="AD13" s="17" t="s">
        <v>130</v>
      </c>
      <c r="AE13" t="s">
        <v>8</v>
      </c>
      <c r="AF13" t="s">
        <v>8</v>
      </c>
      <c r="AG13" t="s">
        <v>8</v>
      </c>
      <c r="AH13" s="1">
        <v>32768</v>
      </c>
      <c r="AI13" t="s">
        <v>8</v>
      </c>
      <c r="AJ13" t="s">
        <v>8</v>
      </c>
      <c r="AK13" t="s">
        <v>34</v>
      </c>
      <c r="AL13" s="10">
        <v>125</v>
      </c>
      <c r="AM13">
        <v>1169</v>
      </c>
      <c r="AN13">
        <v>414</v>
      </c>
      <c r="AO13" s="1">
        <v>72</v>
      </c>
      <c r="AP13">
        <v>408</v>
      </c>
      <c r="AQ13">
        <v>168</v>
      </c>
      <c r="AR13" t="s">
        <v>50</v>
      </c>
      <c r="AS13" s="1">
        <v>24</v>
      </c>
      <c r="AT13">
        <v>376</v>
      </c>
      <c r="AU13">
        <v>120</v>
      </c>
      <c r="AV13" t="s">
        <v>50</v>
      </c>
      <c r="AW13" s="10" t="s">
        <v>36</v>
      </c>
      <c r="AX13" t="s">
        <v>30</v>
      </c>
      <c r="AY13">
        <v>1</v>
      </c>
      <c r="AZ13" t="s">
        <v>40</v>
      </c>
      <c r="BA13" t="s">
        <v>27</v>
      </c>
    </row>
    <row r="14" spans="1:53" x14ac:dyDescent="0.25">
      <c r="A14" t="s">
        <v>45</v>
      </c>
      <c r="B14" t="s">
        <v>132</v>
      </c>
      <c r="C14" t="s">
        <v>42</v>
      </c>
      <c r="D14" t="s">
        <v>94</v>
      </c>
      <c r="E14" t="s">
        <v>49</v>
      </c>
      <c r="F14" s="10">
        <v>0</v>
      </c>
      <c r="G14">
        <v>1</v>
      </c>
      <c r="H14" t="s">
        <v>202</v>
      </c>
      <c r="I14">
        <v>0</v>
      </c>
      <c r="J14" t="s">
        <v>8</v>
      </c>
      <c r="K14" t="s">
        <v>8</v>
      </c>
      <c r="L14" t="s">
        <v>8</v>
      </c>
      <c r="M14" t="s">
        <v>8</v>
      </c>
      <c r="N14" t="s">
        <v>8</v>
      </c>
      <c r="O14">
        <v>0</v>
      </c>
      <c r="P14" s="1" t="s">
        <v>72</v>
      </c>
      <c r="Q14">
        <v>5</v>
      </c>
      <c r="R14">
        <v>5</v>
      </c>
      <c r="S14">
        <v>3</v>
      </c>
      <c r="T14">
        <v>2</v>
      </c>
      <c r="U14">
        <f t="shared" si="0"/>
        <v>5</v>
      </c>
      <c r="V14" t="s">
        <v>8</v>
      </c>
      <c r="W14">
        <v>3</v>
      </c>
      <c r="X14">
        <v>16</v>
      </c>
      <c r="Y14" t="s">
        <v>100</v>
      </c>
      <c r="Z14">
        <v>1</v>
      </c>
      <c r="AA14">
        <v>8</v>
      </c>
      <c r="AB14" t="s">
        <v>102</v>
      </c>
      <c r="AC14" s="10" t="s">
        <v>8</v>
      </c>
      <c r="AD14" s="17" t="s">
        <v>130</v>
      </c>
      <c r="AE14" t="s">
        <v>8</v>
      </c>
      <c r="AF14" t="s">
        <v>8</v>
      </c>
      <c r="AG14" t="s">
        <v>8</v>
      </c>
      <c r="AH14" s="1">
        <v>32768</v>
      </c>
      <c r="AI14" t="s">
        <v>8</v>
      </c>
      <c r="AJ14" t="s">
        <v>8</v>
      </c>
      <c r="AK14" t="s">
        <v>34</v>
      </c>
      <c r="AL14" s="10">
        <v>125</v>
      </c>
      <c r="AM14">
        <v>1169</v>
      </c>
      <c r="AN14">
        <v>414</v>
      </c>
      <c r="AO14" s="1">
        <v>72</v>
      </c>
      <c r="AP14">
        <v>408</v>
      </c>
      <c r="AQ14">
        <v>168</v>
      </c>
      <c r="AR14" t="s">
        <v>50</v>
      </c>
      <c r="AS14" s="1">
        <v>16</v>
      </c>
      <c r="AT14">
        <v>368</v>
      </c>
      <c r="AU14">
        <v>112</v>
      </c>
      <c r="AV14" t="s">
        <v>50</v>
      </c>
      <c r="AW14" s="10" t="s">
        <v>36</v>
      </c>
      <c r="AX14" t="s">
        <v>48</v>
      </c>
      <c r="AY14">
        <v>1</v>
      </c>
      <c r="AZ14" t="s">
        <v>40</v>
      </c>
      <c r="BA14" t="s">
        <v>27</v>
      </c>
    </row>
    <row r="15" spans="1:53"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t="s">
        <v>8</v>
      </c>
      <c r="W15">
        <v>3</v>
      </c>
      <c r="X15">
        <v>16</v>
      </c>
      <c r="Y15" t="s">
        <v>100</v>
      </c>
      <c r="Z15">
        <v>1</v>
      </c>
      <c r="AA15">
        <v>8</v>
      </c>
      <c r="AB15" t="s">
        <v>102</v>
      </c>
      <c r="AC15" s="10">
        <v>13843</v>
      </c>
      <c r="AD15" s="17" t="s">
        <v>130</v>
      </c>
      <c r="AE15" t="s">
        <v>8</v>
      </c>
      <c r="AF15" t="s">
        <v>8</v>
      </c>
      <c r="AG15" t="s">
        <v>8</v>
      </c>
      <c r="AH15" s="1">
        <v>32768</v>
      </c>
      <c r="AI15" t="s">
        <v>8</v>
      </c>
      <c r="AJ15" t="s">
        <v>8</v>
      </c>
      <c r="AK15" t="s">
        <v>34</v>
      </c>
      <c r="AL15" s="10">
        <v>125</v>
      </c>
      <c r="AM15">
        <v>1169</v>
      </c>
      <c r="AN15">
        <v>414</v>
      </c>
      <c r="AO15" s="1">
        <v>80</v>
      </c>
      <c r="AP15">
        <v>416</v>
      </c>
      <c r="AQ15">
        <v>176</v>
      </c>
      <c r="AR15" t="s">
        <v>50</v>
      </c>
      <c r="AS15" s="1">
        <v>8</v>
      </c>
      <c r="AT15">
        <v>376</v>
      </c>
      <c r="AU15">
        <v>104</v>
      </c>
      <c r="AV15" t="s">
        <v>50</v>
      </c>
      <c r="AW15" s="10" t="s">
        <v>28</v>
      </c>
      <c r="AX15" t="s">
        <v>30</v>
      </c>
      <c r="AY15">
        <v>0</v>
      </c>
      <c r="AZ15" t="s">
        <v>8</v>
      </c>
      <c r="BA15" t="s">
        <v>8</v>
      </c>
    </row>
    <row r="16" spans="1:53"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t="s">
        <v>8</v>
      </c>
      <c r="W16" s="7">
        <v>3</v>
      </c>
      <c r="X16" s="7">
        <v>16</v>
      </c>
      <c r="Y16" s="7" t="s">
        <v>100</v>
      </c>
      <c r="Z16" s="7">
        <v>1</v>
      </c>
      <c r="AA16" s="7">
        <v>8</v>
      </c>
      <c r="AB16" s="7" t="s">
        <v>102</v>
      </c>
      <c r="AC16" s="11">
        <v>13843</v>
      </c>
      <c r="AD16" s="7" t="s">
        <v>130</v>
      </c>
      <c r="AE16" s="7" t="s">
        <v>8</v>
      </c>
      <c r="AF16" s="7" t="s">
        <v>8</v>
      </c>
      <c r="AG16" s="7" t="s">
        <v>8</v>
      </c>
      <c r="AH16" s="8">
        <v>32768</v>
      </c>
      <c r="AI16" s="7" t="s">
        <v>8</v>
      </c>
      <c r="AJ16" s="7" t="s">
        <v>8</v>
      </c>
      <c r="AK16" s="7" t="s">
        <v>34</v>
      </c>
      <c r="AL16" s="11">
        <v>125</v>
      </c>
      <c r="AM16" s="7">
        <v>1169</v>
      </c>
      <c r="AN16" s="7">
        <v>414</v>
      </c>
      <c r="AO16" s="8">
        <v>80</v>
      </c>
      <c r="AP16" s="7">
        <v>416</v>
      </c>
      <c r="AQ16" s="7">
        <v>176</v>
      </c>
      <c r="AR16" s="7" t="s">
        <v>50</v>
      </c>
      <c r="AS16" s="8">
        <v>16</v>
      </c>
      <c r="AT16" s="7">
        <v>368</v>
      </c>
      <c r="AU16" s="7">
        <v>112</v>
      </c>
      <c r="AV16" s="7" t="s">
        <v>50</v>
      </c>
      <c r="AW16" s="11" t="s">
        <v>68</v>
      </c>
      <c r="AX16" s="7" t="s">
        <v>48</v>
      </c>
      <c r="AY16" s="7">
        <v>0</v>
      </c>
      <c r="AZ16" s="7" t="s">
        <v>8</v>
      </c>
      <c r="BA16" s="7" t="s">
        <v>8</v>
      </c>
    </row>
    <row r="17" spans="1:53"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t="s">
        <v>8</v>
      </c>
      <c r="W17">
        <v>3</v>
      </c>
      <c r="X17">
        <v>16</v>
      </c>
      <c r="Y17" t="s">
        <v>100</v>
      </c>
      <c r="Z17">
        <v>1</v>
      </c>
      <c r="AA17">
        <v>8</v>
      </c>
      <c r="AB17" t="s">
        <v>102</v>
      </c>
      <c r="AC17" s="10">
        <v>10135</v>
      </c>
      <c r="AD17" s="17" t="s">
        <v>130</v>
      </c>
      <c r="AE17" t="s">
        <v>8</v>
      </c>
      <c r="AF17" t="s">
        <v>8</v>
      </c>
      <c r="AG17" t="s">
        <v>8</v>
      </c>
      <c r="AH17" s="1">
        <v>32768</v>
      </c>
      <c r="AI17" t="s">
        <v>8</v>
      </c>
      <c r="AJ17" t="s">
        <v>8</v>
      </c>
      <c r="AK17" t="s">
        <v>34</v>
      </c>
      <c r="AL17" s="10">
        <v>125</v>
      </c>
      <c r="AM17">
        <v>1169</v>
      </c>
      <c r="AN17">
        <v>414</v>
      </c>
      <c r="AO17" s="1">
        <v>64</v>
      </c>
      <c r="AP17">
        <v>400</v>
      </c>
      <c r="AQ17">
        <v>160</v>
      </c>
      <c r="AR17" t="s">
        <v>50</v>
      </c>
      <c r="AS17" s="4">
        <v>8</v>
      </c>
      <c r="AT17">
        <v>368</v>
      </c>
      <c r="AU17">
        <v>96</v>
      </c>
      <c r="AV17" t="s">
        <v>50</v>
      </c>
      <c r="AW17" s="10" t="s">
        <v>68</v>
      </c>
      <c r="AX17" t="s">
        <v>76</v>
      </c>
      <c r="AY17">
        <v>0</v>
      </c>
      <c r="AZ17" t="s">
        <v>8</v>
      </c>
      <c r="BA17" t="s">
        <v>8</v>
      </c>
    </row>
    <row r="18" spans="1:53"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t="s">
        <v>8</v>
      </c>
      <c r="W18">
        <v>3</v>
      </c>
      <c r="X18">
        <v>16</v>
      </c>
      <c r="Y18" t="s">
        <v>100</v>
      </c>
      <c r="Z18">
        <v>1</v>
      </c>
      <c r="AA18">
        <v>8</v>
      </c>
      <c r="AB18" t="s">
        <v>102</v>
      </c>
      <c r="AC18" s="10">
        <v>10135</v>
      </c>
      <c r="AD18" s="17" t="s">
        <v>130</v>
      </c>
      <c r="AE18" t="s">
        <v>8</v>
      </c>
      <c r="AF18" t="s">
        <v>8</v>
      </c>
      <c r="AG18" t="s">
        <v>8</v>
      </c>
      <c r="AH18" s="1">
        <v>32768</v>
      </c>
      <c r="AI18" t="s">
        <v>8</v>
      </c>
      <c r="AJ18" t="s">
        <v>8</v>
      </c>
      <c r="AK18" t="s">
        <v>34</v>
      </c>
      <c r="AL18" s="10">
        <v>125</v>
      </c>
      <c r="AM18">
        <v>1169</v>
      </c>
      <c r="AN18">
        <v>414</v>
      </c>
      <c r="AO18" s="1">
        <v>64</v>
      </c>
      <c r="AP18">
        <v>400</v>
      </c>
      <c r="AQ18">
        <v>160</v>
      </c>
      <c r="AR18" t="s">
        <v>50</v>
      </c>
      <c r="AS18" s="1">
        <v>24</v>
      </c>
      <c r="AT18">
        <v>384</v>
      </c>
      <c r="AU18">
        <v>120</v>
      </c>
      <c r="AV18" t="s">
        <v>50</v>
      </c>
      <c r="AW18" s="10" t="s">
        <v>68</v>
      </c>
      <c r="AX18" t="s">
        <v>73</v>
      </c>
      <c r="AY18">
        <v>0</v>
      </c>
      <c r="AZ18" t="s">
        <v>8</v>
      </c>
      <c r="BA18" t="s">
        <v>8</v>
      </c>
    </row>
    <row r="19" spans="1:53"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t="s">
        <v>8</v>
      </c>
      <c r="W19">
        <v>3</v>
      </c>
      <c r="X19">
        <v>16</v>
      </c>
      <c r="Y19" t="s">
        <v>100</v>
      </c>
      <c r="Z19">
        <v>1</v>
      </c>
      <c r="AA19">
        <v>8</v>
      </c>
      <c r="AB19" t="s">
        <v>102</v>
      </c>
      <c r="AC19" s="10">
        <v>10999</v>
      </c>
      <c r="AD19" s="17" t="s">
        <v>130</v>
      </c>
      <c r="AE19" t="s">
        <v>8</v>
      </c>
      <c r="AF19" t="s">
        <v>8</v>
      </c>
      <c r="AG19" t="s">
        <v>8</v>
      </c>
      <c r="AH19" s="1">
        <v>32768</v>
      </c>
      <c r="AI19" t="s">
        <v>8</v>
      </c>
      <c r="AJ19" t="s">
        <v>8</v>
      </c>
      <c r="AK19" t="s">
        <v>34</v>
      </c>
      <c r="AL19" s="10">
        <v>125</v>
      </c>
      <c r="AM19">
        <v>1169</v>
      </c>
      <c r="AN19">
        <v>414</v>
      </c>
      <c r="AO19" s="1">
        <v>64</v>
      </c>
      <c r="AP19">
        <v>400</v>
      </c>
      <c r="AQ19">
        <v>176</v>
      </c>
      <c r="AR19" t="s">
        <v>50</v>
      </c>
      <c r="AS19" s="1">
        <v>24</v>
      </c>
      <c r="AT19">
        <v>384</v>
      </c>
      <c r="AU19">
        <v>112</v>
      </c>
      <c r="AV19" t="s">
        <v>50</v>
      </c>
      <c r="AW19" s="10" t="s">
        <v>68</v>
      </c>
      <c r="AX19" t="s">
        <v>73</v>
      </c>
      <c r="AY19">
        <v>0</v>
      </c>
      <c r="AZ19" t="s">
        <v>8</v>
      </c>
      <c r="BA19" t="s">
        <v>8</v>
      </c>
    </row>
    <row r="20" spans="1:53"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t="s">
        <v>8</v>
      </c>
      <c r="W20">
        <v>3</v>
      </c>
      <c r="X20">
        <v>16</v>
      </c>
      <c r="Y20" t="s">
        <v>100</v>
      </c>
      <c r="Z20">
        <v>1</v>
      </c>
      <c r="AA20">
        <v>8</v>
      </c>
      <c r="AB20" t="s">
        <v>102</v>
      </c>
      <c r="AC20" s="10">
        <v>11843</v>
      </c>
      <c r="AD20" s="17" t="s">
        <v>130</v>
      </c>
      <c r="AE20" t="s">
        <v>8</v>
      </c>
      <c r="AF20" t="s">
        <v>8</v>
      </c>
      <c r="AG20" t="s">
        <v>8</v>
      </c>
      <c r="AH20" s="1">
        <v>32768</v>
      </c>
      <c r="AI20" t="s">
        <v>8</v>
      </c>
      <c r="AJ20" t="s">
        <v>8</v>
      </c>
      <c r="AK20" t="s">
        <v>34</v>
      </c>
      <c r="AL20" s="10">
        <v>125</v>
      </c>
      <c r="AM20">
        <v>1169</v>
      </c>
      <c r="AN20">
        <v>414</v>
      </c>
      <c r="AO20" s="1">
        <v>64</v>
      </c>
      <c r="AP20">
        <v>400</v>
      </c>
      <c r="AQ20">
        <v>192</v>
      </c>
      <c r="AR20" t="s">
        <v>50</v>
      </c>
      <c r="AS20" s="1">
        <v>24</v>
      </c>
      <c r="AT20">
        <v>384</v>
      </c>
      <c r="AU20">
        <v>104</v>
      </c>
      <c r="AV20" t="s">
        <v>50</v>
      </c>
      <c r="AW20" s="10" t="s">
        <v>68</v>
      </c>
      <c r="AX20" t="s">
        <v>73</v>
      </c>
      <c r="AY20">
        <v>0</v>
      </c>
      <c r="AZ20" t="s">
        <v>8</v>
      </c>
      <c r="BA20" t="s">
        <v>8</v>
      </c>
    </row>
    <row r="21" spans="1:53"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t="s">
        <v>8</v>
      </c>
      <c r="W21">
        <v>3</v>
      </c>
      <c r="X21">
        <v>16</v>
      </c>
      <c r="Y21" t="s">
        <v>100</v>
      </c>
      <c r="Z21">
        <v>1</v>
      </c>
      <c r="AA21">
        <v>8</v>
      </c>
      <c r="AB21" t="s">
        <v>102</v>
      </c>
      <c r="AC21" s="10">
        <v>10473</v>
      </c>
      <c r="AD21" s="17" t="s">
        <v>130</v>
      </c>
      <c r="AE21" t="s">
        <v>8</v>
      </c>
      <c r="AF21" t="s">
        <v>8</v>
      </c>
      <c r="AG21" t="s">
        <v>8</v>
      </c>
      <c r="AH21" s="1">
        <v>32768</v>
      </c>
      <c r="AI21" t="s">
        <v>8</v>
      </c>
      <c r="AJ21" t="s">
        <v>8</v>
      </c>
      <c r="AK21" t="s">
        <v>34</v>
      </c>
      <c r="AL21" s="10">
        <v>125</v>
      </c>
      <c r="AM21">
        <v>1169</v>
      </c>
      <c r="AN21">
        <v>414</v>
      </c>
      <c r="AO21" s="1">
        <v>64</v>
      </c>
      <c r="AP21">
        <v>416</v>
      </c>
      <c r="AQ21">
        <v>160</v>
      </c>
      <c r="AR21" t="s">
        <v>50</v>
      </c>
      <c r="AS21" s="1">
        <v>24</v>
      </c>
      <c r="AT21">
        <v>376</v>
      </c>
      <c r="AU21">
        <v>120</v>
      </c>
      <c r="AV21" t="s">
        <v>50</v>
      </c>
      <c r="AW21" s="10" t="s">
        <v>68</v>
      </c>
      <c r="AX21" t="s">
        <v>73</v>
      </c>
      <c r="AY21">
        <v>0</v>
      </c>
      <c r="AZ21" t="s">
        <v>8</v>
      </c>
      <c r="BA21" t="s">
        <v>8</v>
      </c>
    </row>
    <row r="22" spans="1:53"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t="s">
        <v>8</v>
      </c>
      <c r="W22">
        <v>3</v>
      </c>
      <c r="X22">
        <v>16</v>
      </c>
      <c r="Y22" t="s">
        <v>100</v>
      </c>
      <c r="Z22">
        <v>1</v>
      </c>
      <c r="AA22">
        <v>8</v>
      </c>
      <c r="AB22" t="s">
        <v>102</v>
      </c>
      <c r="AC22" s="10">
        <v>10825</v>
      </c>
      <c r="AD22" s="17" t="s">
        <v>130</v>
      </c>
      <c r="AE22" t="s">
        <v>8</v>
      </c>
      <c r="AF22" t="s">
        <v>8</v>
      </c>
      <c r="AG22" t="s">
        <v>8</v>
      </c>
      <c r="AH22" s="1">
        <v>32768</v>
      </c>
      <c r="AI22" t="s">
        <v>8</v>
      </c>
      <c r="AJ22" t="s">
        <v>8</v>
      </c>
      <c r="AK22" t="s">
        <v>34</v>
      </c>
      <c r="AL22" s="10">
        <v>125</v>
      </c>
      <c r="AM22">
        <v>1169</v>
      </c>
      <c r="AN22">
        <v>414</v>
      </c>
      <c r="AO22" s="1">
        <v>64</v>
      </c>
      <c r="AP22">
        <v>432</v>
      </c>
      <c r="AQ22">
        <v>160</v>
      </c>
      <c r="AR22" t="s">
        <v>50</v>
      </c>
      <c r="AS22" s="1">
        <v>24</v>
      </c>
      <c r="AT22">
        <v>368</v>
      </c>
      <c r="AU22">
        <v>120</v>
      </c>
      <c r="AV22" t="s">
        <v>50</v>
      </c>
      <c r="AW22" s="10" t="s">
        <v>68</v>
      </c>
      <c r="AX22" t="s">
        <v>73</v>
      </c>
      <c r="AY22">
        <v>0</v>
      </c>
      <c r="AZ22" t="s">
        <v>8</v>
      </c>
      <c r="BA22" t="s">
        <v>8</v>
      </c>
    </row>
    <row r="23" spans="1:53"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t="s">
        <v>8</v>
      </c>
      <c r="W23">
        <v>3</v>
      </c>
      <c r="X23">
        <v>16</v>
      </c>
      <c r="Y23" t="s">
        <v>100</v>
      </c>
      <c r="Z23">
        <v>1</v>
      </c>
      <c r="AA23">
        <v>8</v>
      </c>
      <c r="AB23" t="s">
        <v>102</v>
      </c>
      <c r="AC23" s="10">
        <v>12317</v>
      </c>
      <c r="AD23" s="17" t="s">
        <v>130</v>
      </c>
      <c r="AE23" t="s">
        <v>8</v>
      </c>
      <c r="AF23" t="s">
        <v>8</v>
      </c>
      <c r="AG23" t="s">
        <v>8</v>
      </c>
      <c r="AH23" s="1">
        <v>32768</v>
      </c>
      <c r="AI23" t="s">
        <v>8</v>
      </c>
      <c r="AJ23" t="s">
        <v>8</v>
      </c>
      <c r="AK23" t="s">
        <v>34</v>
      </c>
      <c r="AL23" s="10">
        <v>125</v>
      </c>
      <c r="AM23">
        <v>1169</v>
      </c>
      <c r="AN23">
        <v>414</v>
      </c>
      <c r="AO23" s="1">
        <v>80</v>
      </c>
      <c r="AP23">
        <v>400</v>
      </c>
      <c r="AQ23">
        <v>160</v>
      </c>
      <c r="AR23" t="s">
        <v>50</v>
      </c>
      <c r="AS23" s="1">
        <v>16</v>
      </c>
      <c r="AT23">
        <v>384</v>
      </c>
      <c r="AU23">
        <v>120</v>
      </c>
      <c r="AV23" t="s">
        <v>50</v>
      </c>
      <c r="AW23" s="10" t="s">
        <v>68</v>
      </c>
      <c r="AX23" t="s">
        <v>73</v>
      </c>
      <c r="AY23">
        <v>0</v>
      </c>
      <c r="AZ23" t="s">
        <v>8</v>
      </c>
      <c r="BA23" t="s">
        <v>8</v>
      </c>
    </row>
    <row r="24" spans="1:53"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t="s">
        <v>8</v>
      </c>
      <c r="W24">
        <v>3</v>
      </c>
      <c r="X24">
        <v>16</v>
      </c>
      <c r="Y24" t="s">
        <v>100</v>
      </c>
      <c r="Z24">
        <v>1</v>
      </c>
      <c r="AA24">
        <v>8</v>
      </c>
      <c r="AB24" t="s">
        <v>102</v>
      </c>
      <c r="AC24" s="10">
        <v>14443</v>
      </c>
      <c r="AD24" s="17" t="s">
        <v>130</v>
      </c>
      <c r="AE24" t="s">
        <v>8</v>
      </c>
      <c r="AF24" t="s">
        <v>8</v>
      </c>
      <c r="AG24" t="s">
        <v>8</v>
      </c>
      <c r="AH24" s="1">
        <v>32768</v>
      </c>
      <c r="AI24" t="s">
        <v>8</v>
      </c>
      <c r="AJ24" t="s">
        <v>8</v>
      </c>
      <c r="AK24" t="s">
        <v>34</v>
      </c>
      <c r="AL24" s="10">
        <v>125</v>
      </c>
      <c r="AM24">
        <v>1169</v>
      </c>
      <c r="AN24">
        <v>414</v>
      </c>
      <c r="AO24" s="1">
        <v>96</v>
      </c>
      <c r="AP24">
        <v>400</v>
      </c>
      <c r="AQ24">
        <v>160</v>
      </c>
      <c r="AR24" t="s">
        <v>50</v>
      </c>
      <c r="AS24" s="1">
        <v>8</v>
      </c>
      <c r="AT24">
        <v>384</v>
      </c>
      <c r="AU24">
        <v>120</v>
      </c>
      <c r="AV24" t="s">
        <v>50</v>
      </c>
      <c r="AW24" s="10" t="s">
        <v>68</v>
      </c>
      <c r="AX24" t="s">
        <v>73</v>
      </c>
      <c r="AY24">
        <v>0</v>
      </c>
      <c r="AZ24" t="s">
        <v>8</v>
      </c>
      <c r="BA24" t="s">
        <v>8</v>
      </c>
    </row>
    <row r="25" spans="1:53"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t="s">
        <v>8</v>
      </c>
      <c r="AC25" s="10" t="s">
        <v>8</v>
      </c>
      <c r="AD25" s="17" t="s">
        <v>130</v>
      </c>
      <c r="AE25" t="s">
        <v>8</v>
      </c>
      <c r="AF25" t="s">
        <v>8</v>
      </c>
      <c r="AG25" t="s">
        <v>8</v>
      </c>
      <c r="AH25" s="1" t="s">
        <v>8</v>
      </c>
      <c r="AI25" t="s">
        <v>8</v>
      </c>
      <c r="AJ25" t="s">
        <v>8</v>
      </c>
      <c r="AK25" t="s">
        <v>8</v>
      </c>
      <c r="AL25" s="10" t="s">
        <v>8</v>
      </c>
      <c r="AM25" t="s">
        <v>8</v>
      </c>
      <c r="AN25" t="s">
        <v>8</v>
      </c>
      <c r="AO25" s="1" t="s">
        <v>8</v>
      </c>
      <c r="AP25" t="s">
        <v>8</v>
      </c>
      <c r="AQ25" t="s">
        <v>8</v>
      </c>
      <c r="AR25" t="s">
        <v>8</v>
      </c>
      <c r="AS25" s="1" t="s">
        <v>8</v>
      </c>
      <c r="AT25" t="s">
        <v>8</v>
      </c>
      <c r="AU25" t="s">
        <v>8</v>
      </c>
      <c r="AV25" t="s">
        <v>8</v>
      </c>
      <c r="AW25" s="10" t="s">
        <v>8</v>
      </c>
      <c r="AX25" t="s">
        <v>8</v>
      </c>
      <c r="AY25">
        <v>0</v>
      </c>
      <c r="AZ25" t="s">
        <v>8</v>
      </c>
      <c r="BA25" t="s">
        <v>8</v>
      </c>
    </row>
    <row r="26" spans="1:53"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7" t="s">
        <v>8</v>
      </c>
      <c r="AC26" s="11" t="s">
        <v>8</v>
      </c>
      <c r="AD26" s="7" t="s">
        <v>130</v>
      </c>
      <c r="AE26" s="7" t="s">
        <v>8</v>
      </c>
      <c r="AF26" s="7" t="s">
        <v>8</v>
      </c>
      <c r="AG26" s="7" t="s">
        <v>8</v>
      </c>
      <c r="AH26" s="8" t="s">
        <v>8</v>
      </c>
      <c r="AI26" s="7" t="s">
        <v>8</v>
      </c>
      <c r="AJ26" s="7" t="s">
        <v>8</v>
      </c>
      <c r="AK26" s="7" t="s">
        <v>8</v>
      </c>
      <c r="AL26" s="11" t="s">
        <v>8</v>
      </c>
      <c r="AM26" s="7" t="s">
        <v>8</v>
      </c>
      <c r="AN26" s="7" t="s">
        <v>8</v>
      </c>
      <c r="AO26" s="8" t="s">
        <v>8</v>
      </c>
      <c r="AP26" s="7" t="s">
        <v>8</v>
      </c>
      <c r="AQ26" s="7" t="s">
        <v>8</v>
      </c>
      <c r="AR26" s="7" t="s">
        <v>8</v>
      </c>
      <c r="AS26" s="8" t="s">
        <v>8</v>
      </c>
      <c r="AT26" s="7" t="s">
        <v>8</v>
      </c>
      <c r="AU26" s="7" t="s">
        <v>8</v>
      </c>
      <c r="AV26" s="7" t="s">
        <v>8</v>
      </c>
      <c r="AW26" s="11" t="s">
        <v>8</v>
      </c>
      <c r="AX26" s="7" t="s">
        <v>8</v>
      </c>
      <c r="AY26" s="7">
        <v>0</v>
      </c>
      <c r="AZ26" s="7" t="s">
        <v>8</v>
      </c>
      <c r="BA26" s="7" t="s">
        <v>8</v>
      </c>
    </row>
    <row r="27" spans="1:53"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t="s">
        <v>8</v>
      </c>
      <c r="W27">
        <v>3</v>
      </c>
      <c r="X27">
        <v>16</v>
      </c>
      <c r="Y27" t="s">
        <v>100</v>
      </c>
      <c r="Z27">
        <v>1</v>
      </c>
      <c r="AA27">
        <v>8</v>
      </c>
      <c r="AB27" t="s">
        <v>102</v>
      </c>
      <c r="AC27" s="10" t="s">
        <v>114</v>
      </c>
      <c r="AD27" s="17" t="s">
        <v>130</v>
      </c>
      <c r="AE27" t="s">
        <v>8</v>
      </c>
      <c r="AF27" t="s">
        <v>8</v>
      </c>
      <c r="AG27">
        <f t="shared" ref="AG27" si="2" xml:space="preserve"> 1508.06553301511 + 0.00210606006752809 * (AO27*AP27*AQ27)</f>
        <v>83027.753778838392</v>
      </c>
      <c r="AH27" s="1">
        <v>81920</v>
      </c>
      <c r="AI27">
        <v>81049.600000000006</v>
      </c>
      <c r="AJ27">
        <v>79.150000000000006</v>
      </c>
      <c r="AK27" t="s">
        <v>111</v>
      </c>
      <c r="AL27" s="10">
        <v>125</v>
      </c>
      <c r="AM27">
        <v>1169</v>
      </c>
      <c r="AN27">
        <v>414</v>
      </c>
      <c r="AO27" s="1">
        <v>112</v>
      </c>
      <c r="AP27">
        <v>864</v>
      </c>
      <c r="AQ27">
        <v>400</v>
      </c>
      <c r="AR27" t="s">
        <v>50</v>
      </c>
      <c r="AS27" s="1">
        <f t="shared" ref="AS27:AS34" si="3" xml:space="preserve"> _xlfn.FLOOR.MATH((AL27 - AO27) / 2)</f>
        <v>6</v>
      </c>
      <c r="AT27">
        <f t="shared" ref="AT27" si="4" xml:space="preserve"> _xlfn.FLOOR.MATH((AM27 - AP27) / 2)</f>
        <v>152</v>
      </c>
      <c r="AU27">
        <f t="shared" ref="AU27" si="5" xml:space="preserve"> _xlfn.FLOOR.MATH((AN27 - AQ27) / 2)</f>
        <v>7</v>
      </c>
      <c r="AV27" t="s">
        <v>50</v>
      </c>
      <c r="AW27" s="10" t="s">
        <v>68</v>
      </c>
      <c r="AX27" t="s">
        <v>176</v>
      </c>
      <c r="AY27">
        <v>0</v>
      </c>
      <c r="AZ27" t="s">
        <v>8</v>
      </c>
      <c r="BA27" t="s">
        <v>8</v>
      </c>
    </row>
    <row r="28" spans="1:53"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t="s">
        <v>8</v>
      </c>
      <c r="W28">
        <v>3</v>
      </c>
      <c r="X28">
        <v>16</v>
      </c>
      <c r="Y28" t="s">
        <v>100</v>
      </c>
      <c r="Z28">
        <v>1</v>
      </c>
      <c r="AA28">
        <v>8</v>
      </c>
      <c r="AB28" t="s">
        <v>102</v>
      </c>
      <c r="AC28" s="10" t="s">
        <v>114</v>
      </c>
      <c r="AD28" s="17" t="s">
        <v>130</v>
      </c>
      <c r="AE28">
        <v>82032.639999999999</v>
      </c>
      <c r="AF28">
        <f xml:space="preserve"> 75.58 + 4.53</f>
        <v>80.11</v>
      </c>
      <c r="AG28">
        <f t="shared" ref="AG28:AG33" si="6" xml:space="preserve"> 1508.06553301511 + 0.00210606006752809 * (AO28*AP28*AQ28)</f>
        <v>81518.129922434266</v>
      </c>
      <c r="AH28" s="1">
        <v>81920</v>
      </c>
      <c r="AI28">
        <v>81049.600000000006</v>
      </c>
      <c r="AJ28">
        <v>79.150000000000006</v>
      </c>
      <c r="AK28" t="s">
        <v>111</v>
      </c>
      <c r="AL28" s="10">
        <v>125</v>
      </c>
      <c r="AM28">
        <v>1169</v>
      </c>
      <c r="AN28">
        <v>414</v>
      </c>
      <c r="AO28" s="1">
        <v>112</v>
      </c>
      <c r="AP28">
        <v>848</v>
      </c>
      <c r="AQ28">
        <v>400</v>
      </c>
      <c r="AR28" t="s">
        <v>50</v>
      </c>
      <c r="AS28" s="1">
        <f t="shared" si="3"/>
        <v>6</v>
      </c>
      <c r="AT28">
        <f t="shared" ref="AT28" si="7" xml:space="preserve"> _xlfn.FLOOR.MATH((AM28 - AP28) / 2)</f>
        <v>160</v>
      </c>
      <c r="AU28">
        <f t="shared" ref="AU28" si="8" xml:space="preserve"> _xlfn.FLOOR.MATH((AN28 - AQ28) / 2)</f>
        <v>7</v>
      </c>
      <c r="AV28" t="s">
        <v>50</v>
      </c>
      <c r="AW28" s="10" t="s">
        <v>68</v>
      </c>
      <c r="AX28" t="s">
        <v>176</v>
      </c>
      <c r="AY28">
        <v>1</v>
      </c>
      <c r="AZ28" t="s">
        <v>115</v>
      </c>
      <c r="BA28" t="s">
        <v>116</v>
      </c>
    </row>
    <row r="29" spans="1:53"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t="s">
        <v>8</v>
      </c>
      <c r="W29">
        <v>3</v>
      </c>
      <c r="X29">
        <v>16</v>
      </c>
      <c r="Y29" t="s">
        <v>100</v>
      </c>
      <c r="Z29">
        <v>1</v>
      </c>
      <c r="AA29">
        <v>8</v>
      </c>
      <c r="AB29" t="s">
        <v>102</v>
      </c>
      <c r="AC29" s="10">
        <v>77887</v>
      </c>
      <c r="AD29" s="17" t="s">
        <v>130</v>
      </c>
      <c r="AE29" t="s">
        <v>8</v>
      </c>
      <c r="AF29" t="s">
        <v>8</v>
      </c>
      <c r="AG29">
        <f t="shared" si="6"/>
        <v>76989.258353221856</v>
      </c>
      <c r="AH29" s="1">
        <v>81920</v>
      </c>
      <c r="AI29">
        <v>81049.600000000006</v>
      </c>
      <c r="AJ29">
        <v>79.150000000000006</v>
      </c>
      <c r="AK29" t="s">
        <v>111</v>
      </c>
      <c r="AL29" s="10">
        <v>125</v>
      </c>
      <c r="AM29">
        <v>1169</v>
      </c>
      <c r="AN29">
        <v>414</v>
      </c>
      <c r="AO29" s="1">
        <v>112</v>
      </c>
      <c r="AP29">
        <v>800</v>
      </c>
      <c r="AQ29">
        <v>400</v>
      </c>
      <c r="AR29" t="s">
        <v>50</v>
      </c>
      <c r="AS29" s="1">
        <f t="shared" si="3"/>
        <v>6</v>
      </c>
      <c r="AT29">
        <f t="shared" ref="AT29" si="9" xml:space="preserve"> _xlfn.FLOOR.MATH((AM29 - AP29) / 2)</f>
        <v>184</v>
      </c>
      <c r="AU29">
        <f t="shared" ref="AU29" si="10" xml:space="preserve"> _xlfn.FLOOR.MATH((AN29 - AQ29) / 2)</f>
        <v>7</v>
      </c>
      <c r="AV29" t="s">
        <v>50</v>
      </c>
      <c r="AW29" s="10" t="s">
        <v>178</v>
      </c>
      <c r="AX29" t="s">
        <v>176</v>
      </c>
      <c r="AY29">
        <v>0</v>
      </c>
      <c r="AZ29" t="s">
        <v>8</v>
      </c>
      <c r="BA29" t="s">
        <v>8</v>
      </c>
    </row>
    <row r="30" spans="1:53"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t="s">
        <v>8</v>
      </c>
      <c r="W30">
        <v>3</v>
      </c>
      <c r="X30">
        <v>16</v>
      </c>
      <c r="Y30" t="s">
        <v>100</v>
      </c>
      <c r="Z30">
        <v>1</v>
      </c>
      <c r="AA30">
        <v>8</v>
      </c>
      <c r="AB30" t="s">
        <v>102</v>
      </c>
      <c r="AC30" s="10">
        <v>77885</v>
      </c>
      <c r="AD30" s="17" t="s">
        <v>130</v>
      </c>
      <c r="AE30" t="s">
        <v>8</v>
      </c>
      <c r="AF30" t="s">
        <v>8</v>
      </c>
      <c r="AG30">
        <f t="shared" si="6"/>
        <v>76989.258353221856</v>
      </c>
      <c r="AH30" s="1">
        <v>81920</v>
      </c>
      <c r="AI30">
        <v>81049.600000000006</v>
      </c>
      <c r="AJ30">
        <v>79.150000000000006</v>
      </c>
      <c r="AK30" s="15" t="s">
        <v>111</v>
      </c>
      <c r="AL30" s="10">
        <v>125</v>
      </c>
      <c r="AM30">
        <v>1169</v>
      </c>
      <c r="AN30">
        <v>414</v>
      </c>
      <c r="AO30" s="1">
        <v>112</v>
      </c>
      <c r="AP30">
        <v>800</v>
      </c>
      <c r="AQ30">
        <v>400</v>
      </c>
      <c r="AR30" t="s">
        <v>50</v>
      </c>
      <c r="AS30" s="1">
        <f t="shared" si="3"/>
        <v>6</v>
      </c>
      <c r="AT30">
        <f t="shared" ref="AT30:AT34" si="11" xml:space="preserve"> _xlfn.FLOOR.MATH((AM30 - AP30) / 2)</f>
        <v>184</v>
      </c>
      <c r="AU30">
        <f t="shared" ref="AU30:AU34" si="12" xml:space="preserve"> _xlfn.FLOOR.MATH((AN30 - AQ30) / 2)</f>
        <v>7</v>
      </c>
      <c r="AV30" t="s">
        <v>50</v>
      </c>
      <c r="AW30" s="10" t="s">
        <v>178</v>
      </c>
      <c r="AX30" t="s">
        <v>176</v>
      </c>
      <c r="AY30">
        <v>0</v>
      </c>
      <c r="AZ30" t="s">
        <v>8</v>
      </c>
      <c r="BA30" t="s">
        <v>8</v>
      </c>
    </row>
    <row r="31" spans="1:53"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t="s">
        <v>8</v>
      </c>
      <c r="W31">
        <v>3</v>
      </c>
      <c r="X31">
        <v>16</v>
      </c>
      <c r="Y31" t="s">
        <v>100</v>
      </c>
      <c r="Z31">
        <v>1</v>
      </c>
      <c r="AA31">
        <v>8</v>
      </c>
      <c r="AB31" t="s">
        <v>102</v>
      </c>
      <c r="AC31" s="10">
        <v>78017</v>
      </c>
      <c r="AD31" s="17" t="s">
        <v>130</v>
      </c>
      <c r="AE31" t="s">
        <v>8</v>
      </c>
      <c r="AF31" t="s">
        <v>8</v>
      </c>
      <c r="AG31">
        <f t="shared" si="6"/>
        <v>76989.258353221856</v>
      </c>
      <c r="AH31" s="1">
        <v>81920</v>
      </c>
      <c r="AI31">
        <v>81049.600000000006</v>
      </c>
      <c r="AJ31">
        <v>79.150000000000006</v>
      </c>
      <c r="AK31" t="s">
        <v>111</v>
      </c>
      <c r="AL31" s="10">
        <v>125</v>
      </c>
      <c r="AM31">
        <v>1169</v>
      </c>
      <c r="AN31">
        <v>414</v>
      </c>
      <c r="AO31" s="1">
        <v>112</v>
      </c>
      <c r="AP31">
        <v>800</v>
      </c>
      <c r="AQ31">
        <v>400</v>
      </c>
      <c r="AR31" t="s">
        <v>50</v>
      </c>
      <c r="AS31" s="1">
        <f t="shared" si="3"/>
        <v>6</v>
      </c>
      <c r="AT31">
        <f t="shared" si="11"/>
        <v>184</v>
      </c>
      <c r="AU31">
        <f t="shared" si="12"/>
        <v>7</v>
      </c>
      <c r="AV31" t="s">
        <v>50</v>
      </c>
      <c r="AW31" s="10" t="s">
        <v>178</v>
      </c>
      <c r="AX31" t="s">
        <v>176</v>
      </c>
      <c r="AY31">
        <v>0</v>
      </c>
      <c r="AZ31" t="s">
        <v>8</v>
      </c>
      <c r="BA31" t="s">
        <v>8</v>
      </c>
    </row>
    <row r="32" spans="1:53"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t="s">
        <v>8</v>
      </c>
      <c r="W32">
        <v>3</v>
      </c>
      <c r="X32">
        <v>16</v>
      </c>
      <c r="Y32" t="s">
        <v>100</v>
      </c>
      <c r="Z32">
        <v>1</v>
      </c>
      <c r="AA32">
        <v>8</v>
      </c>
      <c r="AB32" t="s">
        <v>102</v>
      </c>
      <c r="AC32" s="10" t="s">
        <v>114</v>
      </c>
      <c r="AD32" s="17" t="s">
        <v>130</v>
      </c>
      <c r="AE32" t="s">
        <v>8</v>
      </c>
      <c r="AF32" t="s">
        <v>8</v>
      </c>
      <c r="AG32">
        <f t="shared" si="6"/>
        <v>76989.258353221856</v>
      </c>
      <c r="AH32" s="1">
        <v>81920</v>
      </c>
      <c r="AI32">
        <v>81049.600000000006</v>
      </c>
      <c r="AJ32">
        <v>79.150000000000006</v>
      </c>
      <c r="AK32" t="s">
        <v>111</v>
      </c>
      <c r="AL32" s="10">
        <v>125</v>
      </c>
      <c r="AM32">
        <v>1169</v>
      </c>
      <c r="AN32">
        <v>414</v>
      </c>
      <c r="AO32" s="1">
        <v>112</v>
      </c>
      <c r="AP32">
        <v>800</v>
      </c>
      <c r="AQ32">
        <v>400</v>
      </c>
      <c r="AR32" t="s">
        <v>50</v>
      </c>
      <c r="AS32" s="1">
        <f t="shared" si="3"/>
        <v>6</v>
      </c>
      <c r="AT32">
        <f t="shared" si="11"/>
        <v>184</v>
      </c>
      <c r="AU32">
        <f t="shared" si="12"/>
        <v>7</v>
      </c>
      <c r="AV32" t="s">
        <v>50</v>
      </c>
      <c r="AW32" s="10" t="s">
        <v>178</v>
      </c>
      <c r="AX32" t="s">
        <v>176</v>
      </c>
      <c r="AY32">
        <v>0</v>
      </c>
      <c r="AZ32" t="s">
        <v>8</v>
      </c>
      <c r="BA32" t="s">
        <v>8</v>
      </c>
    </row>
    <row r="33" spans="1:53" x14ac:dyDescent="0.25">
      <c r="A33" t="s">
        <v>181</v>
      </c>
      <c r="B33" t="s">
        <v>132</v>
      </c>
      <c r="C33" t="s">
        <v>183</v>
      </c>
      <c r="D33" t="s">
        <v>184</v>
      </c>
      <c r="E33" t="s">
        <v>185</v>
      </c>
      <c r="F33" s="10">
        <v>0</v>
      </c>
      <c r="G33">
        <v>1</v>
      </c>
      <c r="H33" t="s">
        <v>204</v>
      </c>
      <c r="I33">
        <v>0</v>
      </c>
      <c r="J33" t="s">
        <v>8</v>
      </c>
      <c r="K33" t="s">
        <v>8</v>
      </c>
      <c r="L33" t="s">
        <v>8</v>
      </c>
      <c r="M33" t="s">
        <v>8</v>
      </c>
      <c r="N33" t="s">
        <v>8</v>
      </c>
      <c r="O33">
        <v>0</v>
      </c>
      <c r="P33" s="1" t="s">
        <v>177</v>
      </c>
      <c r="Q33">
        <v>6</v>
      </c>
      <c r="R33">
        <v>6</v>
      </c>
      <c r="S33">
        <v>5</v>
      </c>
      <c r="T33">
        <v>1</v>
      </c>
      <c r="U33">
        <f t="shared" si="1"/>
        <v>6</v>
      </c>
      <c r="V33" t="s">
        <v>8</v>
      </c>
      <c r="W33">
        <v>3</v>
      </c>
      <c r="X33">
        <v>16</v>
      </c>
      <c r="Y33" t="s">
        <v>100</v>
      </c>
      <c r="Z33">
        <v>1</v>
      </c>
      <c r="AA33">
        <v>8</v>
      </c>
      <c r="AB33" t="s">
        <v>102</v>
      </c>
      <c r="AC33" s="10" t="s">
        <v>186</v>
      </c>
      <c r="AD33" s="17" t="s">
        <v>130</v>
      </c>
      <c r="AE33" t="s">
        <v>8</v>
      </c>
      <c r="AF33" t="s">
        <v>8</v>
      </c>
      <c r="AG33">
        <f t="shared" si="6"/>
        <v>76989.258353221856</v>
      </c>
      <c r="AH33" s="1">
        <v>81920</v>
      </c>
      <c r="AI33">
        <v>81049.600000000006</v>
      </c>
      <c r="AJ33">
        <v>79.150000000000006</v>
      </c>
      <c r="AK33" t="s">
        <v>111</v>
      </c>
      <c r="AL33" s="10">
        <v>125</v>
      </c>
      <c r="AM33">
        <v>1169</v>
      </c>
      <c r="AN33">
        <v>414</v>
      </c>
      <c r="AO33" s="1">
        <v>112</v>
      </c>
      <c r="AP33">
        <v>800</v>
      </c>
      <c r="AQ33">
        <v>400</v>
      </c>
      <c r="AR33" t="s">
        <v>50</v>
      </c>
      <c r="AS33" s="1">
        <f t="shared" si="3"/>
        <v>6</v>
      </c>
      <c r="AT33">
        <f t="shared" si="11"/>
        <v>184</v>
      </c>
      <c r="AU33">
        <f t="shared" si="12"/>
        <v>7</v>
      </c>
      <c r="AV33" t="s">
        <v>50</v>
      </c>
      <c r="AW33" s="10" t="s">
        <v>178</v>
      </c>
      <c r="AX33" t="s">
        <v>176</v>
      </c>
      <c r="AY33">
        <v>1</v>
      </c>
      <c r="AZ33" t="s">
        <v>187</v>
      </c>
      <c r="BA33" t="s">
        <v>8</v>
      </c>
    </row>
    <row r="34" spans="1:53" x14ac:dyDescent="0.25">
      <c r="A34" t="s">
        <v>182</v>
      </c>
      <c r="B34" t="s">
        <v>132</v>
      </c>
      <c r="C34" t="s">
        <v>179</v>
      </c>
      <c r="D34" t="s">
        <v>180</v>
      </c>
      <c r="E34" t="s">
        <v>191</v>
      </c>
      <c r="F34" s="10">
        <v>0</v>
      </c>
      <c r="G34">
        <v>0</v>
      </c>
      <c r="H34" t="s">
        <v>8</v>
      </c>
      <c r="I34">
        <v>1</v>
      </c>
      <c r="J34" t="s">
        <v>189</v>
      </c>
      <c r="K34" t="s">
        <v>8</v>
      </c>
      <c r="L34" t="s">
        <v>8</v>
      </c>
      <c r="M34" t="s">
        <v>8</v>
      </c>
      <c r="N34" t="s">
        <v>8</v>
      </c>
      <c r="O34">
        <v>0</v>
      </c>
      <c r="P34" s="1" t="s">
        <v>177</v>
      </c>
      <c r="Q34">
        <v>6</v>
      </c>
      <c r="R34" t="s">
        <v>8</v>
      </c>
      <c r="S34">
        <v>5</v>
      </c>
      <c r="T34">
        <v>1</v>
      </c>
      <c r="U34">
        <f t="shared" si="1"/>
        <v>6</v>
      </c>
      <c r="V34" t="s">
        <v>8</v>
      </c>
      <c r="W34">
        <v>3</v>
      </c>
      <c r="X34">
        <v>16</v>
      </c>
      <c r="Y34" t="s">
        <v>100</v>
      </c>
      <c r="Z34">
        <v>1</v>
      </c>
      <c r="AA34">
        <v>8</v>
      </c>
      <c r="AB34" t="s">
        <v>102</v>
      </c>
      <c r="AC34" s="10" t="s">
        <v>8</v>
      </c>
      <c r="AD34" s="17" t="s">
        <v>130</v>
      </c>
      <c r="AE34" t="s">
        <v>8</v>
      </c>
      <c r="AF34" t="s">
        <v>8</v>
      </c>
      <c r="AG34">
        <f xml:space="preserve"> 1508.06553301511 + 0.00210606006752809 * (AO34*AP34*AQ34) / 5 * U34</f>
        <v>74549.706201272784</v>
      </c>
      <c r="AH34" s="1">
        <v>81920</v>
      </c>
      <c r="AI34">
        <v>81049.600000000006</v>
      </c>
      <c r="AJ34">
        <v>79.150000000000006</v>
      </c>
      <c r="AK34" t="s">
        <v>111</v>
      </c>
      <c r="AL34" s="10">
        <v>125</v>
      </c>
      <c r="AM34">
        <v>1169</v>
      </c>
      <c r="AN34">
        <v>414</v>
      </c>
      <c r="AO34" s="1">
        <v>96</v>
      </c>
      <c r="AP34">
        <v>784</v>
      </c>
      <c r="AQ34">
        <v>384</v>
      </c>
      <c r="AR34" t="s">
        <v>50</v>
      </c>
      <c r="AS34" s="1">
        <f t="shared" si="3"/>
        <v>14</v>
      </c>
      <c r="AT34">
        <f t="shared" si="11"/>
        <v>192</v>
      </c>
      <c r="AU34">
        <f t="shared" si="12"/>
        <v>15</v>
      </c>
      <c r="AV34" t="s">
        <v>50</v>
      </c>
      <c r="AW34" s="10" t="s">
        <v>178</v>
      </c>
      <c r="AX34" t="s">
        <v>176</v>
      </c>
      <c r="AY34">
        <v>1</v>
      </c>
      <c r="AZ34" t="s">
        <v>190</v>
      </c>
      <c r="BA34" t="s">
        <v>8</v>
      </c>
    </row>
    <row r="35" spans="1:53" x14ac:dyDescent="0.25">
      <c r="A35" t="s">
        <v>192</v>
      </c>
      <c r="B35" t="s">
        <v>132</v>
      </c>
      <c r="C35" t="s">
        <v>193</v>
      </c>
      <c r="D35" t="s">
        <v>180</v>
      </c>
      <c r="E35" t="s">
        <v>194</v>
      </c>
      <c r="F35" s="10">
        <v>0</v>
      </c>
      <c r="G35">
        <v>1</v>
      </c>
      <c r="H35" t="s">
        <v>196</v>
      </c>
      <c r="I35">
        <v>0</v>
      </c>
      <c r="J35" t="s">
        <v>8</v>
      </c>
      <c r="K35" t="s">
        <v>8</v>
      </c>
      <c r="L35" t="s">
        <v>8</v>
      </c>
      <c r="M35" t="s">
        <v>8</v>
      </c>
      <c r="N35" t="s">
        <v>8</v>
      </c>
      <c r="O35">
        <v>0</v>
      </c>
      <c r="P35" s="1" t="s">
        <v>177</v>
      </c>
      <c r="Q35">
        <v>6</v>
      </c>
      <c r="R35">
        <v>6</v>
      </c>
      <c r="S35">
        <v>5</v>
      </c>
      <c r="T35">
        <v>1</v>
      </c>
      <c r="U35">
        <f t="shared" ref="U35" si="13" xml:space="preserve"> S35 + T35</f>
        <v>6</v>
      </c>
      <c r="V35" t="s">
        <v>8</v>
      </c>
      <c r="W35">
        <v>3</v>
      </c>
      <c r="X35">
        <v>16</v>
      </c>
      <c r="Y35" t="s">
        <v>100</v>
      </c>
      <c r="Z35">
        <v>1</v>
      </c>
      <c r="AA35">
        <v>8</v>
      </c>
      <c r="AB35" t="s">
        <v>102</v>
      </c>
      <c r="AC35" s="10" t="s">
        <v>8</v>
      </c>
      <c r="AD35" s="17" t="s">
        <v>130</v>
      </c>
      <c r="AE35" t="s">
        <v>8</v>
      </c>
      <c r="AF35" t="s">
        <v>8</v>
      </c>
      <c r="AG35">
        <f xml:space="preserve"> 1508.06553301511 + 0.00210606006752809 * (AO35*AP35*AQ35) / 5 * U35</f>
        <v>76071.407048528155</v>
      </c>
      <c r="AH35" s="1">
        <v>81920</v>
      </c>
      <c r="AI35">
        <v>81049.600000000006</v>
      </c>
      <c r="AJ35">
        <v>79.150000000000006</v>
      </c>
      <c r="AK35" t="s">
        <v>111</v>
      </c>
      <c r="AL35" s="10">
        <v>125</v>
      </c>
      <c r="AM35">
        <v>1169</v>
      </c>
      <c r="AN35">
        <v>414</v>
      </c>
      <c r="AO35" s="1">
        <v>98</v>
      </c>
      <c r="AP35">
        <v>784</v>
      </c>
      <c r="AQ35">
        <v>384</v>
      </c>
      <c r="AR35" t="s">
        <v>50</v>
      </c>
      <c r="AS35" s="1">
        <f t="shared" ref="AS35" si="14" xml:space="preserve"> _xlfn.FLOOR.MATH((AL35 - AO35) / 2)</f>
        <v>13</v>
      </c>
      <c r="AT35">
        <f t="shared" ref="AT35" si="15" xml:space="preserve"> _xlfn.FLOOR.MATH((AM35 - AP35) / 2)</f>
        <v>192</v>
      </c>
      <c r="AU35">
        <f t="shared" ref="AU35" si="16" xml:space="preserve"> _xlfn.FLOOR.MATH((AN35 - AQ35) / 2)</f>
        <v>15</v>
      </c>
      <c r="AV35" t="s">
        <v>50</v>
      </c>
      <c r="AW35" s="10" t="s">
        <v>178</v>
      </c>
      <c r="AX35" t="s">
        <v>176</v>
      </c>
      <c r="AY35">
        <v>1</v>
      </c>
      <c r="AZ35" t="s">
        <v>198</v>
      </c>
      <c r="BA35" t="s">
        <v>8</v>
      </c>
    </row>
    <row r="36" spans="1:53" x14ac:dyDescent="0.25">
      <c r="A36" t="s">
        <v>197</v>
      </c>
      <c r="B36" t="s">
        <v>132</v>
      </c>
      <c r="C36" t="s">
        <v>195</v>
      </c>
      <c r="D36" t="s">
        <v>180</v>
      </c>
      <c r="E36" t="s">
        <v>199</v>
      </c>
      <c r="F36" s="10">
        <v>0</v>
      </c>
      <c r="G36">
        <v>1</v>
      </c>
      <c r="H36" t="s">
        <v>202</v>
      </c>
      <c r="I36">
        <v>0</v>
      </c>
      <c r="J36" t="s">
        <v>8</v>
      </c>
      <c r="K36" t="s">
        <v>8</v>
      </c>
      <c r="L36" t="s">
        <v>8</v>
      </c>
      <c r="M36" t="s">
        <v>8</v>
      </c>
      <c r="N36" t="s">
        <v>8</v>
      </c>
      <c r="O36">
        <v>0</v>
      </c>
      <c r="P36" s="1" t="s">
        <v>177</v>
      </c>
      <c r="Q36">
        <v>6</v>
      </c>
      <c r="R36">
        <v>6</v>
      </c>
      <c r="S36">
        <v>5</v>
      </c>
      <c r="T36">
        <v>1</v>
      </c>
      <c r="U36">
        <f t="shared" ref="U36" si="17" xml:space="preserve"> S36 + T36</f>
        <v>6</v>
      </c>
      <c r="V36" t="s">
        <v>8</v>
      </c>
      <c r="W36">
        <v>3</v>
      </c>
      <c r="X36">
        <v>16</v>
      </c>
      <c r="Y36" t="s">
        <v>100</v>
      </c>
      <c r="Z36">
        <v>1</v>
      </c>
      <c r="AA36">
        <v>8</v>
      </c>
      <c r="AB36" t="s">
        <v>102</v>
      </c>
      <c r="AC36" s="10" t="s">
        <v>8</v>
      </c>
      <c r="AD36" s="17" t="s">
        <v>130</v>
      </c>
      <c r="AE36" t="s">
        <v>8</v>
      </c>
      <c r="AF36" t="s">
        <v>8</v>
      </c>
      <c r="AG36">
        <f xml:space="preserve"> 1508.06553301511 + 0.00210606006752809 * (AO36*AP36*AQ36) / 5 * U36</f>
        <v>76071.407048528155</v>
      </c>
      <c r="AH36" s="1">
        <v>81920</v>
      </c>
      <c r="AI36">
        <v>81049.600000000006</v>
      </c>
      <c r="AJ36">
        <v>79.150000000000006</v>
      </c>
      <c r="AK36" t="s">
        <v>111</v>
      </c>
      <c r="AL36" s="10">
        <v>125</v>
      </c>
      <c r="AM36">
        <v>1169</v>
      </c>
      <c r="AN36">
        <v>414</v>
      </c>
      <c r="AO36" s="1">
        <v>98</v>
      </c>
      <c r="AP36">
        <v>784</v>
      </c>
      <c r="AQ36">
        <v>384</v>
      </c>
      <c r="AR36" t="s">
        <v>50</v>
      </c>
      <c r="AS36" s="1">
        <f t="shared" ref="AS36" si="18" xml:space="preserve"> _xlfn.FLOOR.MATH((AL36 - AO36) / 2)</f>
        <v>13</v>
      </c>
      <c r="AT36">
        <f t="shared" ref="AT36" si="19" xml:space="preserve"> _xlfn.FLOOR.MATH((AM36 - AP36) / 2)</f>
        <v>192</v>
      </c>
      <c r="AU36">
        <f t="shared" ref="AU36" si="20" xml:space="preserve"> _xlfn.FLOOR.MATH((AN36 - AQ36) / 2)</f>
        <v>15</v>
      </c>
      <c r="AV36" t="s">
        <v>50</v>
      </c>
      <c r="AW36" s="10" t="s">
        <v>178</v>
      </c>
      <c r="AX36" t="s">
        <v>176</v>
      </c>
      <c r="AY36">
        <v>1</v>
      </c>
      <c r="AZ36" t="s">
        <v>203</v>
      </c>
      <c r="BA36" t="s">
        <v>27</v>
      </c>
    </row>
    <row r="37" spans="1:53" x14ac:dyDescent="0.25">
      <c r="A37" t="s">
        <v>200</v>
      </c>
      <c r="B37" t="s">
        <v>132</v>
      </c>
      <c r="C37" t="s">
        <v>201</v>
      </c>
      <c r="D37" t="s">
        <v>180</v>
      </c>
      <c r="E37" t="s">
        <v>205</v>
      </c>
      <c r="F37" s="10">
        <v>0</v>
      </c>
      <c r="G37">
        <v>1</v>
      </c>
      <c r="H37" t="s">
        <v>204</v>
      </c>
      <c r="I37">
        <v>0</v>
      </c>
      <c r="J37" t="s">
        <v>8</v>
      </c>
      <c r="K37" t="s">
        <v>8</v>
      </c>
      <c r="L37" t="s">
        <v>8</v>
      </c>
      <c r="M37" t="s">
        <v>8</v>
      </c>
      <c r="N37" t="s">
        <v>8</v>
      </c>
      <c r="O37">
        <v>0</v>
      </c>
      <c r="P37" s="1" t="s">
        <v>177</v>
      </c>
      <c r="Q37">
        <v>6</v>
      </c>
      <c r="R37">
        <v>6</v>
      </c>
      <c r="S37">
        <v>5</v>
      </c>
      <c r="T37">
        <v>1</v>
      </c>
      <c r="U37">
        <f t="shared" ref="U37" si="21" xml:space="preserve"> S37 + T37</f>
        <v>6</v>
      </c>
      <c r="V37" t="s">
        <v>8</v>
      </c>
      <c r="W37">
        <v>3</v>
      </c>
      <c r="X37">
        <v>16</v>
      </c>
      <c r="Y37" t="s">
        <v>100</v>
      </c>
      <c r="Z37">
        <v>1</v>
      </c>
      <c r="AA37">
        <v>8</v>
      </c>
      <c r="AB37" t="s">
        <v>102</v>
      </c>
      <c r="AC37" s="10" t="s">
        <v>8</v>
      </c>
      <c r="AD37" s="17" t="s">
        <v>130</v>
      </c>
      <c r="AE37" t="s">
        <v>8</v>
      </c>
      <c r="AF37" t="s">
        <v>8</v>
      </c>
      <c r="AG37">
        <f xml:space="preserve"> 1508.06553301511 + 0.00210606006752809 * (AO37*AP37*AQ37) / 5 * U37</f>
        <v>74549.706201272784</v>
      </c>
      <c r="AH37" s="1">
        <v>81920</v>
      </c>
      <c r="AI37">
        <v>81049.600000000006</v>
      </c>
      <c r="AJ37">
        <v>79.150000000000006</v>
      </c>
      <c r="AK37" t="s">
        <v>111</v>
      </c>
      <c r="AL37" s="10">
        <v>125</v>
      </c>
      <c r="AM37">
        <v>1169</v>
      </c>
      <c r="AN37">
        <v>414</v>
      </c>
      <c r="AO37" s="1">
        <v>96</v>
      </c>
      <c r="AP37">
        <v>784</v>
      </c>
      <c r="AQ37">
        <v>384</v>
      </c>
      <c r="AR37" t="s">
        <v>50</v>
      </c>
      <c r="AS37" s="1">
        <f t="shared" ref="AS37" si="22" xml:space="preserve"> _xlfn.FLOOR.MATH((AL37 - AO37) / 2)</f>
        <v>14</v>
      </c>
      <c r="AT37">
        <f t="shared" ref="AT37" si="23" xml:space="preserve"> _xlfn.FLOOR.MATH((AM37 - AP37) / 2)</f>
        <v>192</v>
      </c>
      <c r="AU37">
        <f t="shared" ref="AU37" si="24" xml:space="preserve"> _xlfn.FLOOR.MATH((AN37 - AQ37) / 2)</f>
        <v>15</v>
      </c>
      <c r="AV37" t="s">
        <v>50</v>
      </c>
      <c r="AW37" s="10" t="s">
        <v>178</v>
      </c>
      <c r="AX37" t="s">
        <v>176</v>
      </c>
      <c r="AY37">
        <v>1</v>
      </c>
      <c r="AZ37" t="s">
        <v>208</v>
      </c>
      <c r="BA37" t="s">
        <v>8</v>
      </c>
    </row>
    <row r="38" spans="1:53" x14ac:dyDescent="0.25">
      <c r="A38" t="s">
        <v>206</v>
      </c>
      <c r="B38" t="s">
        <v>132</v>
      </c>
      <c r="C38" t="s">
        <v>207</v>
      </c>
      <c r="D38" t="s">
        <v>180</v>
      </c>
      <c r="E38" t="s">
        <v>211</v>
      </c>
      <c r="F38" s="10">
        <v>0</v>
      </c>
      <c r="G38">
        <v>0</v>
      </c>
      <c r="H38" t="s">
        <v>8</v>
      </c>
      <c r="I38">
        <v>1</v>
      </c>
      <c r="J38" t="s">
        <v>212</v>
      </c>
      <c r="K38" t="s">
        <v>8</v>
      </c>
      <c r="L38" t="s">
        <v>8</v>
      </c>
      <c r="M38" t="s">
        <v>8</v>
      </c>
      <c r="N38" t="s">
        <v>8</v>
      </c>
      <c r="O38">
        <v>0</v>
      </c>
      <c r="P38" s="1" t="s">
        <v>177</v>
      </c>
      <c r="Q38">
        <v>6</v>
      </c>
      <c r="R38">
        <v>6</v>
      </c>
      <c r="S38">
        <v>5</v>
      </c>
      <c r="T38">
        <v>1</v>
      </c>
      <c r="U38">
        <f t="shared" ref="U38" si="25" xml:space="preserve"> S38 + T38</f>
        <v>6</v>
      </c>
      <c r="V38" t="s">
        <v>8</v>
      </c>
      <c r="W38">
        <v>3</v>
      </c>
      <c r="X38">
        <v>16</v>
      </c>
      <c r="Y38" t="s">
        <v>100</v>
      </c>
      <c r="Z38">
        <v>1</v>
      </c>
      <c r="AA38">
        <v>8</v>
      </c>
      <c r="AB38" t="s">
        <v>102</v>
      </c>
      <c r="AC38" s="10" t="s">
        <v>8</v>
      </c>
      <c r="AD38" s="17" t="s">
        <v>130</v>
      </c>
      <c r="AE38" t="s">
        <v>8</v>
      </c>
      <c r="AF38" t="s">
        <v>8</v>
      </c>
      <c r="AG38">
        <f xml:space="preserve"> 1508.06553301511 + 0.00210606006752809 * (AO38*AP38*AQ38) / 5 * U38</f>
        <v>74549.706201272784</v>
      </c>
      <c r="AH38" s="1">
        <v>81920</v>
      </c>
      <c r="AI38">
        <v>81049.600000000006</v>
      </c>
      <c r="AJ38">
        <v>79.150000000000006</v>
      </c>
      <c r="AK38" t="s">
        <v>111</v>
      </c>
      <c r="AL38" s="10">
        <v>125</v>
      </c>
      <c r="AM38">
        <v>1169</v>
      </c>
      <c r="AN38">
        <v>414</v>
      </c>
      <c r="AO38" s="1">
        <v>96</v>
      </c>
      <c r="AP38">
        <v>784</v>
      </c>
      <c r="AQ38">
        <v>384</v>
      </c>
      <c r="AR38" t="s">
        <v>50</v>
      </c>
      <c r="AS38" s="1">
        <f t="shared" ref="AS38" si="26" xml:space="preserve"> _xlfn.FLOOR.MATH((AL38 - AO38) / 2)</f>
        <v>14</v>
      </c>
      <c r="AT38">
        <f t="shared" ref="AT38" si="27" xml:space="preserve"> _xlfn.FLOOR.MATH((AM38 - AP38) / 2)</f>
        <v>192</v>
      </c>
      <c r="AU38">
        <f t="shared" ref="AU38" si="28" xml:space="preserve"> _xlfn.FLOOR.MATH((AN38 - AQ38) / 2)</f>
        <v>15</v>
      </c>
      <c r="AV38" t="s">
        <v>50</v>
      </c>
      <c r="AW38" s="10" t="s">
        <v>178</v>
      </c>
      <c r="AX38" t="s">
        <v>176</v>
      </c>
      <c r="AY38">
        <v>0</v>
      </c>
      <c r="AZ38" t="s">
        <v>8</v>
      </c>
      <c r="BA38" t="s">
        <v>8</v>
      </c>
    </row>
    <row r="39" spans="1:53" x14ac:dyDescent="0.25">
      <c r="A39" t="s">
        <v>209</v>
      </c>
      <c r="B39" t="s">
        <v>132</v>
      </c>
      <c r="C39" t="s">
        <v>210</v>
      </c>
      <c r="D39" t="s">
        <v>180</v>
      </c>
      <c r="E39" t="s">
        <v>211</v>
      </c>
      <c r="F39" s="10">
        <v>0</v>
      </c>
      <c r="G39">
        <v>0</v>
      </c>
      <c r="H39" t="s">
        <v>8</v>
      </c>
      <c r="I39">
        <v>1</v>
      </c>
      <c r="J39" t="s">
        <v>212</v>
      </c>
      <c r="K39" t="s">
        <v>8</v>
      </c>
      <c r="L39" t="s">
        <v>8</v>
      </c>
      <c r="M39" t="s">
        <v>8</v>
      </c>
      <c r="N39" t="s">
        <v>8</v>
      </c>
      <c r="O39">
        <v>0</v>
      </c>
      <c r="P39" s="1" t="s">
        <v>177</v>
      </c>
      <c r="Q39">
        <v>6</v>
      </c>
      <c r="R39">
        <v>6</v>
      </c>
      <c r="S39">
        <v>5</v>
      </c>
      <c r="T39">
        <v>1</v>
      </c>
      <c r="U39">
        <f t="shared" ref="U39" si="29" xml:space="preserve"> S39 + T39</f>
        <v>6</v>
      </c>
      <c r="V39" t="s">
        <v>8</v>
      </c>
      <c r="W39">
        <v>3</v>
      </c>
      <c r="X39">
        <v>16</v>
      </c>
      <c r="Y39" t="s">
        <v>100</v>
      </c>
      <c r="Z39">
        <v>1</v>
      </c>
      <c r="AA39">
        <v>8</v>
      </c>
      <c r="AB39" t="s">
        <v>102</v>
      </c>
      <c r="AC39" s="10" t="s">
        <v>8</v>
      </c>
      <c r="AD39" s="17" t="s">
        <v>130</v>
      </c>
      <c r="AE39" t="s">
        <v>8</v>
      </c>
      <c r="AF39" t="s">
        <v>8</v>
      </c>
      <c r="AG39">
        <f xml:space="preserve"> 1508.06553301511 + 0.00210606006752809 * (AO39*AP39*AQ39) / 5 * U39</f>
        <v>74549.706201272784</v>
      </c>
      <c r="AH39" s="1">
        <v>81920</v>
      </c>
      <c r="AI39">
        <v>81049.600000000006</v>
      </c>
      <c r="AJ39">
        <v>79.150000000000006</v>
      </c>
      <c r="AK39" t="s">
        <v>111</v>
      </c>
      <c r="AL39" s="10">
        <v>125</v>
      </c>
      <c r="AM39">
        <v>1169</v>
      </c>
      <c r="AN39">
        <v>414</v>
      </c>
      <c r="AO39" s="1">
        <v>96</v>
      </c>
      <c r="AP39">
        <v>784</v>
      </c>
      <c r="AQ39">
        <v>384</v>
      </c>
      <c r="AR39" t="s">
        <v>50</v>
      </c>
      <c r="AS39" s="1">
        <f t="shared" ref="AS39" si="30" xml:space="preserve"> _xlfn.FLOOR.MATH((AL39 - AO39) / 2)</f>
        <v>14</v>
      </c>
      <c r="AT39">
        <f t="shared" ref="AT39" si="31" xml:space="preserve"> _xlfn.FLOOR.MATH((AM39 - AP39) / 2)</f>
        <v>192</v>
      </c>
      <c r="AU39">
        <f t="shared" ref="AU39" si="32" xml:space="preserve"> _xlfn.FLOOR.MATH((AN39 - AQ39) / 2)</f>
        <v>15</v>
      </c>
      <c r="AV39" t="s">
        <v>50</v>
      </c>
      <c r="AW39" s="10" t="s">
        <v>178</v>
      </c>
      <c r="AX39" t="s">
        <v>176</v>
      </c>
      <c r="AY39">
        <v>0</v>
      </c>
      <c r="AZ39" t="s">
        <v>8</v>
      </c>
      <c r="BA39" t="s">
        <v>8</v>
      </c>
    </row>
    <row r="40" spans="1:53" x14ac:dyDescent="0.25">
      <c r="A40" t="s">
        <v>213</v>
      </c>
      <c r="B40" t="s">
        <v>132</v>
      </c>
      <c r="C40" t="s">
        <v>210</v>
      </c>
      <c r="D40" t="s">
        <v>180</v>
      </c>
      <c r="E40" t="s">
        <v>215</v>
      </c>
      <c r="F40" s="10">
        <v>0</v>
      </c>
      <c r="G40">
        <v>0</v>
      </c>
      <c r="H40" t="s">
        <v>8</v>
      </c>
      <c r="I40">
        <v>1</v>
      </c>
      <c r="J40" t="s">
        <v>212</v>
      </c>
      <c r="K40" t="s">
        <v>8</v>
      </c>
      <c r="L40" t="s">
        <v>8</v>
      </c>
      <c r="M40" t="s">
        <v>8</v>
      </c>
      <c r="N40" t="s">
        <v>8</v>
      </c>
      <c r="O40">
        <v>0</v>
      </c>
      <c r="P40" s="1" t="s">
        <v>177</v>
      </c>
      <c r="Q40">
        <v>6</v>
      </c>
      <c r="R40">
        <v>6</v>
      </c>
      <c r="S40">
        <v>5</v>
      </c>
      <c r="T40">
        <v>1</v>
      </c>
      <c r="U40">
        <f t="shared" ref="U40" si="33" xml:space="preserve"> S40 + T40</f>
        <v>6</v>
      </c>
      <c r="V40" t="s">
        <v>8</v>
      </c>
      <c r="W40">
        <v>3</v>
      </c>
      <c r="X40">
        <v>16</v>
      </c>
      <c r="Y40" t="s">
        <v>100</v>
      </c>
      <c r="Z40">
        <v>1</v>
      </c>
      <c r="AA40">
        <v>8</v>
      </c>
      <c r="AB40" t="s">
        <v>102</v>
      </c>
      <c r="AC40" s="10" t="s">
        <v>8</v>
      </c>
      <c r="AD40" s="17" t="s">
        <v>130</v>
      </c>
      <c r="AE40" t="s">
        <v>8</v>
      </c>
      <c r="AF40" t="s">
        <v>8</v>
      </c>
      <c r="AG40">
        <f xml:space="preserve"> 1508.06553301511 + 0.00210606006752809 * (AO40*AP40*AQ40) / 5 * U40</f>
        <v>74549.706201272784</v>
      </c>
      <c r="AH40" s="1">
        <v>81920</v>
      </c>
      <c r="AI40">
        <v>81049.600000000006</v>
      </c>
      <c r="AJ40">
        <v>79.150000000000006</v>
      </c>
      <c r="AK40" t="s">
        <v>111</v>
      </c>
      <c r="AL40" s="10">
        <v>125</v>
      </c>
      <c r="AM40">
        <v>1169</v>
      </c>
      <c r="AN40">
        <v>414</v>
      </c>
      <c r="AO40" s="1">
        <v>96</v>
      </c>
      <c r="AP40">
        <v>784</v>
      </c>
      <c r="AQ40">
        <v>384</v>
      </c>
      <c r="AR40" t="s">
        <v>50</v>
      </c>
      <c r="AS40" s="1">
        <f t="shared" ref="AS40" si="34" xml:space="preserve"> _xlfn.FLOOR.MATH((AL40 - AO40) / 2)</f>
        <v>14</v>
      </c>
      <c r="AT40">
        <f t="shared" ref="AT40" si="35" xml:space="preserve"> _xlfn.FLOOR.MATH((AM40 - AP40) / 2)</f>
        <v>192</v>
      </c>
      <c r="AU40">
        <f t="shared" ref="AU40" si="36" xml:space="preserve"> _xlfn.FLOOR.MATH((AN40 - AQ40) / 2)</f>
        <v>15</v>
      </c>
      <c r="AV40" t="s">
        <v>50</v>
      </c>
      <c r="AW40" s="10" t="s">
        <v>178</v>
      </c>
      <c r="AX40" t="s">
        <v>176</v>
      </c>
      <c r="AY40">
        <v>0</v>
      </c>
      <c r="AZ40" t="s">
        <v>8</v>
      </c>
      <c r="BA40" t="s">
        <v>8</v>
      </c>
    </row>
    <row r="41" spans="1:53" x14ac:dyDescent="0.25">
      <c r="A41" t="s">
        <v>214</v>
      </c>
      <c r="B41" t="s">
        <v>132</v>
      </c>
      <c r="C41" t="s">
        <v>210</v>
      </c>
      <c r="D41" t="s">
        <v>180</v>
      </c>
      <c r="E41" t="s">
        <v>217</v>
      </c>
      <c r="F41" s="10">
        <v>0</v>
      </c>
      <c r="G41">
        <v>0</v>
      </c>
      <c r="H41" t="s">
        <v>8</v>
      </c>
      <c r="I41">
        <v>1</v>
      </c>
      <c r="J41" t="s">
        <v>189</v>
      </c>
      <c r="K41" t="s">
        <v>8</v>
      </c>
      <c r="L41" t="s">
        <v>8</v>
      </c>
      <c r="M41" t="s">
        <v>8</v>
      </c>
      <c r="N41" t="s">
        <v>8</v>
      </c>
      <c r="O41">
        <v>0</v>
      </c>
      <c r="P41" s="1" t="s">
        <v>177</v>
      </c>
      <c r="Q41">
        <v>6</v>
      </c>
      <c r="R41" t="s">
        <v>8</v>
      </c>
      <c r="S41">
        <v>5</v>
      </c>
      <c r="T41">
        <v>1</v>
      </c>
      <c r="U41">
        <f t="shared" ref="U41" si="37" xml:space="preserve"> S41 + T41</f>
        <v>6</v>
      </c>
      <c r="V41" t="s">
        <v>8</v>
      </c>
      <c r="W41">
        <v>3</v>
      </c>
      <c r="X41">
        <v>16</v>
      </c>
      <c r="Y41" t="s">
        <v>100</v>
      </c>
      <c r="Z41">
        <v>1</v>
      </c>
      <c r="AA41">
        <v>8</v>
      </c>
      <c r="AB41" t="s">
        <v>102</v>
      </c>
      <c r="AC41" s="10" t="s">
        <v>8</v>
      </c>
      <c r="AD41" s="17" t="s">
        <v>130</v>
      </c>
      <c r="AE41" t="s">
        <v>8</v>
      </c>
      <c r="AF41" t="s">
        <v>8</v>
      </c>
      <c r="AG41">
        <f xml:space="preserve"> 1508.06553301511 + 0.00210606006752809 * (AO41*AP41*AQ41) / 5 * U41</f>
        <v>74549.706201272784</v>
      </c>
      <c r="AH41" s="1">
        <v>81920</v>
      </c>
      <c r="AI41">
        <v>81049.600000000006</v>
      </c>
      <c r="AJ41">
        <v>79.150000000000006</v>
      </c>
      <c r="AK41" t="s">
        <v>111</v>
      </c>
      <c r="AL41" s="10">
        <v>125</v>
      </c>
      <c r="AM41">
        <v>1169</v>
      </c>
      <c r="AN41">
        <v>414</v>
      </c>
      <c r="AO41" s="1">
        <v>96</v>
      </c>
      <c r="AP41">
        <v>784</v>
      </c>
      <c r="AQ41">
        <v>384</v>
      </c>
      <c r="AR41" t="s">
        <v>50</v>
      </c>
      <c r="AS41" s="1">
        <f t="shared" ref="AS41" si="38" xml:space="preserve"> _xlfn.FLOOR.MATH((AL41 - AO41) / 2)</f>
        <v>14</v>
      </c>
      <c r="AT41">
        <f t="shared" ref="AT41" si="39" xml:space="preserve"> _xlfn.FLOOR.MATH((AM41 - AP41) / 2)</f>
        <v>192</v>
      </c>
      <c r="AU41">
        <f t="shared" ref="AU41" si="40" xml:space="preserve"> _xlfn.FLOOR.MATH((AN41 - AQ41) / 2)</f>
        <v>15</v>
      </c>
      <c r="AV41" t="s">
        <v>50</v>
      </c>
      <c r="AW41" s="10" t="s">
        <v>178</v>
      </c>
      <c r="AX41" t="s">
        <v>176</v>
      </c>
      <c r="AY41">
        <v>1</v>
      </c>
      <c r="AZ41" t="s">
        <v>218</v>
      </c>
      <c r="BA41" t="s">
        <v>8</v>
      </c>
    </row>
    <row r="42" spans="1:53" x14ac:dyDescent="0.25">
      <c r="A42" t="s">
        <v>216</v>
      </c>
      <c r="B42" t="s">
        <v>132</v>
      </c>
      <c r="C42" t="s">
        <v>210</v>
      </c>
      <c r="D42" t="s">
        <v>180</v>
      </c>
      <c r="E42" t="s">
        <v>211</v>
      </c>
      <c r="F42" s="10">
        <v>0</v>
      </c>
      <c r="G42">
        <v>0</v>
      </c>
      <c r="H42" t="s">
        <v>8</v>
      </c>
      <c r="I42">
        <v>1</v>
      </c>
      <c r="J42" t="s">
        <v>212</v>
      </c>
      <c r="K42" t="s">
        <v>8</v>
      </c>
      <c r="L42" t="s">
        <v>8</v>
      </c>
      <c r="M42" t="s">
        <v>8</v>
      </c>
      <c r="N42" t="s">
        <v>8</v>
      </c>
      <c r="O42">
        <v>0</v>
      </c>
      <c r="P42" s="1" t="s">
        <v>177</v>
      </c>
      <c r="Q42">
        <v>6</v>
      </c>
      <c r="R42">
        <v>6</v>
      </c>
      <c r="S42">
        <v>5</v>
      </c>
      <c r="T42">
        <v>1</v>
      </c>
      <c r="U42">
        <f t="shared" ref="U42" si="41" xml:space="preserve"> S42 + T42</f>
        <v>6</v>
      </c>
      <c r="V42" t="s">
        <v>8</v>
      </c>
      <c r="W42">
        <v>3</v>
      </c>
      <c r="X42">
        <v>16</v>
      </c>
      <c r="Y42" t="s">
        <v>100</v>
      </c>
      <c r="Z42">
        <v>1</v>
      </c>
      <c r="AA42">
        <v>8</v>
      </c>
      <c r="AB42" t="s">
        <v>102</v>
      </c>
      <c r="AC42" s="10" t="s">
        <v>8</v>
      </c>
      <c r="AD42" s="17" t="s">
        <v>130</v>
      </c>
      <c r="AE42" t="s">
        <v>8</v>
      </c>
      <c r="AF42" t="s">
        <v>8</v>
      </c>
      <c r="AG42">
        <f xml:space="preserve"> 1508.06553301511 + 0.00210606006752809 * (AO42*AP42*AQ42) / 5 * U42</f>
        <v>74549.706201272784</v>
      </c>
      <c r="AH42" s="1">
        <v>81920</v>
      </c>
      <c r="AI42">
        <v>81049.600000000006</v>
      </c>
      <c r="AJ42">
        <v>79.150000000000006</v>
      </c>
      <c r="AK42" t="s">
        <v>111</v>
      </c>
      <c r="AL42" s="10">
        <v>125</v>
      </c>
      <c r="AM42">
        <v>1169</v>
      </c>
      <c r="AN42">
        <v>414</v>
      </c>
      <c r="AO42" s="1">
        <v>96</v>
      </c>
      <c r="AP42">
        <v>784</v>
      </c>
      <c r="AQ42">
        <v>384</v>
      </c>
      <c r="AR42" t="s">
        <v>50</v>
      </c>
      <c r="AS42" s="1">
        <f t="shared" ref="AS42" si="42" xml:space="preserve"> _xlfn.FLOOR.MATH((AL42 - AO42) / 2)</f>
        <v>14</v>
      </c>
      <c r="AT42">
        <f t="shared" ref="AT42" si="43" xml:space="preserve"> _xlfn.FLOOR.MATH((AM42 - AP42) / 2)</f>
        <v>192</v>
      </c>
      <c r="AU42">
        <f t="shared" ref="AU42" si="44" xml:space="preserve"> _xlfn.FLOOR.MATH((AN42 - AQ42) / 2)</f>
        <v>15</v>
      </c>
      <c r="AV42" t="s">
        <v>50</v>
      </c>
      <c r="AW42" s="10" t="s">
        <v>178</v>
      </c>
      <c r="AX42" t="s">
        <v>176</v>
      </c>
      <c r="AY42">
        <v>0</v>
      </c>
      <c r="AZ42" t="s">
        <v>8</v>
      </c>
      <c r="BA42" t="s">
        <v>8</v>
      </c>
    </row>
    <row r="43" spans="1:53" x14ac:dyDescent="0.25">
      <c r="A43" t="s">
        <v>219</v>
      </c>
      <c r="B43" t="s">
        <v>132</v>
      </c>
      <c r="C43" t="s">
        <v>210</v>
      </c>
      <c r="D43" t="s">
        <v>180</v>
      </c>
      <c r="E43" t="s">
        <v>211</v>
      </c>
      <c r="F43" s="10">
        <v>0</v>
      </c>
      <c r="G43">
        <v>0</v>
      </c>
      <c r="H43" t="s">
        <v>8</v>
      </c>
      <c r="I43">
        <v>1</v>
      </c>
      <c r="J43" t="s">
        <v>212</v>
      </c>
      <c r="K43" t="s">
        <v>8</v>
      </c>
      <c r="L43" t="s">
        <v>8</v>
      </c>
      <c r="M43" t="s">
        <v>8</v>
      </c>
      <c r="N43" t="s">
        <v>8</v>
      </c>
      <c r="O43">
        <v>0</v>
      </c>
      <c r="P43" s="1" t="s">
        <v>177</v>
      </c>
      <c r="Q43">
        <v>6</v>
      </c>
      <c r="R43">
        <v>6</v>
      </c>
      <c r="S43">
        <v>5</v>
      </c>
      <c r="T43">
        <v>1</v>
      </c>
      <c r="U43">
        <f t="shared" ref="U43" si="45" xml:space="preserve"> S43 + T43</f>
        <v>6</v>
      </c>
      <c r="V43" t="s">
        <v>8</v>
      </c>
      <c r="W43">
        <v>3</v>
      </c>
      <c r="X43">
        <v>16</v>
      </c>
      <c r="Y43" t="s">
        <v>100</v>
      </c>
      <c r="Z43">
        <v>1</v>
      </c>
      <c r="AA43">
        <v>8</v>
      </c>
      <c r="AB43" t="s">
        <v>102</v>
      </c>
      <c r="AC43" s="10" t="s">
        <v>8</v>
      </c>
      <c r="AD43" s="17" t="s">
        <v>130</v>
      </c>
      <c r="AE43" t="s">
        <v>8</v>
      </c>
      <c r="AF43" t="s">
        <v>8</v>
      </c>
      <c r="AG43">
        <f xml:space="preserve"> 1508.06553301511 + 0.00210606006752809 * (AO43*AP43*AQ43) / 5 * U43</f>
        <v>74549.706201272784</v>
      </c>
      <c r="AH43" s="1">
        <v>81920</v>
      </c>
      <c r="AI43">
        <v>81049.600000000006</v>
      </c>
      <c r="AJ43">
        <v>79.150000000000006</v>
      </c>
      <c r="AK43" t="s">
        <v>111</v>
      </c>
      <c r="AL43" s="10">
        <v>125</v>
      </c>
      <c r="AM43">
        <v>1169</v>
      </c>
      <c r="AN43">
        <v>414</v>
      </c>
      <c r="AO43" s="1">
        <v>96</v>
      </c>
      <c r="AP43">
        <v>784</v>
      </c>
      <c r="AQ43">
        <v>384</v>
      </c>
      <c r="AR43" t="s">
        <v>50</v>
      </c>
      <c r="AS43" s="1">
        <f t="shared" ref="AS43" si="46" xml:space="preserve"> _xlfn.FLOOR.MATH((AL43 - AO43) / 2)</f>
        <v>14</v>
      </c>
      <c r="AT43">
        <f t="shared" ref="AT43" si="47" xml:space="preserve"> _xlfn.FLOOR.MATH((AM43 - AP43) / 2)</f>
        <v>192</v>
      </c>
      <c r="AU43">
        <f t="shared" ref="AU43" si="48" xml:space="preserve"> _xlfn.FLOOR.MATH((AN43 - AQ43) / 2)</f>
        <v>15</v>
      </c>
      <c r="AV43" t="s">
        <v>50</v>
      </c>
      <c r="AW43" s="10" t="s">
        <v>178</v>
      </c>
      <c r="AX43" t="s">
        <v>176</v>
      </c>
      <c r="AY43">
        <v>0</v>
      </c>
      <c r="AZ43" t="s">
        <v>8</v>
      </c>
      <c r="BA43" t="s">
        <v>8</v>
      </c>
    </row>
    <row r="44" spans="1:53" x14ac:dyDescent="0.25">
      <c r="A44" t="s">
        <v>220</v>
      </c>
      <c r="B44" t="s">
        <v>132</v>
      </c>
      <c r="C44" t="s">
        <v>210</v>
      </c>
      <c r="D44" t="s">
        <v>180</v>
      </c>
      <c r="E44" t="s">
        <v>221</v>
      </c>
      <c r="F44" s="10">
        <v>1</v>
      </c>
      <c r="G44">
        <v>0</v>
      </c>
      <c r="H44" t="s">
        <v>8</v>
      </c>
      <c r="I44">
        <v>0</v>
      </c>
      <c r="J44" t="s">
        <v>8</v>
      </c>
      <c r="K44">
        <v>1</v>
      </c>
      <c r="L44">
        <v>1</v>
      </c>
      <c r="M44">
        <v>1</v>
      </c>
      <c r="N44">
        <v>1</v>
      </c>
      <c r="O44">
        <v>1</v>
      </c>
      <c r="P44" s="1" t="s">
        <v>177</v>
      </c>
      <c r="Q44">
        <v>6</v>
      </c>
      <c r="R44">
        <v>6</v>
      </c>
      <c r="S44">
        <v>5</v>
      </c>
      <c r="T44">
        <v>1</v>
      </c>
      <c r="U44">
        <f t="shared" ref="U44" si="49" xml:space="preserve"> S44 + T44</f>
        <v>6</v>
      </c>
      <c r="V44" t="s">
        <v>8</v>
      </c>
      <c r="W44">
        <v>3</v>
      </c>
      <c r="X44">
        <v>16</v>
      </c>
      <c r="Y44" t="s">
        <v>100</v>
      </c>
      <c r="Z44">
        <v>1</v>
      </c>
      <c r="AA44">
        <v>8</v>
      </c>
      <c r="AB44" t="s">
        <v>102</v>
      </c>
      <c r="AC44" s="10">
        <v>74967</v>
      </c>
      <c r="AD44" s="17">
        <v>6085</v>
      </c>
      <c r="AE44" t="s">
        <v>8</v>
      </c>
      <c r="AF44" t="s">
        <v>8</v>
      </c>
      <c r="AG44">
        <f xml:space="preserve"> 1508.06553301511 + 0.00210606006752809 * (AO44*AP44*AQ44) / 5 * U44</f>
        <v>74549.706201272784</v>
      </c>
      <c r="AH44" s="1">
        <v>81920</v>
      </c>
      <c r="AI44">
        <v>81049.600000000006</v>
      </c>
      <c r="AJ44">
        <v>79.150000000000006</v>
      </c>
      <c r="AK44" t="s">
        <v>111</v>
      </c>
      <c r="AL44" s="10">
        <v>125</v>
      </c>
      <c r="AM44">
        <v>1169</v>
      </c>
      <c r="AN44">
        <v>414</v>
      </c>
      <c r="AO44" s="1">
        <v>96</v>
      </c>
      <c r="AP44">
        <v>784</v>
      </c>
      <c r="AQ44">
        <v>384</v>
      </c>
      <c r="AR44" t="s">
        <v>50</v>
      </c>
      <c r="AS44" s="1">
        <f t="shared" ref="AS44" si="50" xml:space="preserve"> _xlfn.FLOOR.MATH((AL44 - AO44) / 2)</f>
        <v>14</v>
      </c>
      <c r="AT44">
        <f t="shared" ref="AT44" si="51" xml:space="preserve"> _xlfn.FLOOR.MATH((AM44 - AP44) / 2)</f>
        <v>192</v>
      </c>
      <c r="AU44">
        <f t="shared" ref="AU44" si="52" xml:space="preserve"> _xlfn.FLOOR.MATH((AN44 - AQ44) / 2)</f>
        <v>15</v>
      </c>
      <c r="AV44" t="s">
        <v>50</v>
      </c>
      <c r="AW44" s="10" t="s">
        <v>178</v>
      </c>
      <c r="AX44" t="s">
        <v>176</v>
      </c>
      <c r="AY44">
        <v>0</v>
      </c>
      <c r="AZ44" t="s">
        <v>8</v>
      </c>
      <c r="BA44" t="s">
        <v>8</v>
      </c>
    </row>
    <row r="45" spans="1:53" s="7" customFormat="1" x14ac:dyDescent="0.25">
      <c r="A45" s="7" t="s">
        <v>222</v>
      </c>
      <c r="B45" s="7" t="s">
        <v>132</v>
      </c>
      <c r="C45" s="7" t="s">
        <v>223</v>
      </c>
      <c r="D45" s="7" t="s">
        <v>224</v>
      </c>
      <c r="E45" s="7" t="s">
        <v>225</v>
      </c>
      <c r="F45" s="11">
        <v>0</v>
      </c>
      <c r="G45" s="7">
        <v>0</v>
      </c>
      <c r="H45" s="7" t="s">
        <v>8</v>
      </c>
      <c r="I45" s="7">
        <v>1</v>
      </c>
      <c r="J45" s="7" t="s">
        <v>226</v>
      </c>
      <c r="K45" s="7">
        <v>1</v>
      </c>
      <c r="L45" s="7">
        <v>1</v>
      </c>
      <c r="M45" s="7">
        <v>1</v>
      </c>
      <c r="N45" s="7">
        <v>1</v>
      </c>
      <c r="O45" s="7">
        <v>1</v>
      </c>
      <c r="P45" s="8" t="s">
        <v>177</v>
      </c>
      <c r="Q45" s="7">
        <v>6</v>
      </c>
      <c r="R45" s="7">
        <v>6</v>
      </c>
      <c r="S45" s="7">
        <v>5</v>
      </c>
      <c r="T45" s="7">
        <v>1</v>
      </c>
      <c r="U45" s="7">
        <f t="shared" ref="U45" si="53" xml:space="preserve"> S45 + T45</f>
        <v>6</v>
      </c>
      <c r="V45" s="7" t="s">
        <v>8</v>
      </c>
      <c r="W45" s="7">
        <v>3</v>
      </c>
      <c r="X45" s="7">
        <v>16</v>
      </c>
      <c r="Y45" s="7" t="s">
        <v>100</v>
      </c>
      <c r="Z45" s="7">
        <v>1</v>
      </c>
      <c r="AA45" s="7">
        <v>8</v>
      </c>
      <c r="AB45" s="7" t="s">
        <v>102</v>
      </c>
      <c r="AC45" s="11">
        <v>74965</v>
      </c>
      <c r="AD45" s="19">
        <v>6087</v>
      </c>
      <c r="AE45" s="7" t="s">
        <v>8</v>
      </c>
      <c r="AF45" s="7" t="s">
        <v>8</v>
      </c>
      <c r="AG45" s="7">
        <f xml:space="preserve"> 1508.06553301511 + 0.00210606006752809 * (AO45*AP45*AQ45) / 5 * U45</f>
        <v>74549.706201272784</v>
      </c>
      <c r="AH45" s="8">
        <v>81920</v>
      </c>
      <c r="AI45" s="7">
        <v>81049.600000000006</v>
      </c>
      <c r="AJ45" s="7">
        <v>79.150000000000006</v>
      </c>
      <c r="AK45" s="7" t="s">
        <v>111</v>
      </c>
      <c r="AL45" s="11">
        <v>125</v>
      </c>
      <c r="AM45" s="7">
        <v>1169</v>
      </c>
      <c r="AN45" s="7">
        <v>414</v>
      </c>
      <c r="AO45" s="8">
        <v>96</v>
      </c>
      <c r="AP45" s="7">
        <v>784</v>
      </c>
      <c r="AQ45" s="7">
        <v>384</v>
      </c>
      <c r="AR45" s="7" t="s">
        <v>50</v>
      </c>
      <c r="AS45" s="8">
        <f t="shared" ref="AS45" si="54" xml:space="preserve"> _xlfn.FLOOR.MATH((AL45 - AO45) / 2)</f>
        <v>14</v>
      </c>
      <c r="AT45" s="7">
        <f t="shared" ref="AT45" si="55" xml:space="preserve"> _xlfn.FLOOR.MATH((AM45 - AP45) / 2)</f>
        <v>192</v>
      </c>
      <c r="AU45" s="7">
        <f t="shared" ref="AU45" si="56" xml:space="preserve"> _xlfn.FLOOR.MATH((AN45 - AQ45) / 2)</f>
        <v>15</v>
      </c>
      <c r="AV45" s="7" t="s">
        <v>50</v>
      </c>
      <c r="AW45" s="11" t="s">
        <v>178</v>
      </c>
      <c r="AX45" s="7" t="s">
        <v>176</v>
      </c>
      <c r="AY45" s="7">
        <v>0</v>
      </c>
      <c r="AZ45" s="7" t="s">
        <v>8</v>
      </c>
      <c r="BA45" s="7" t="s">
        <v>8</v>
      </c>
    </row>
    <row r="46" spans="1:53" x14ac:dyDescent="0.25">
      <c r="A46" t="s">
        <v>222</v>
      </c>
      <c r="B46" t="s">
        <v>132</v>
      </c>
      <c r="P46" s="1" t="s">
        <v>228</v>
      </c>
      <c r="Q46" s="18">
        <v>6</v>
      </c>
      <c r="R46" t="s">
        <v>130</v>
      </c>
      <c r="S46" s="18">
        <v>5</v>
      </c>
      <c r="T46" s="18">
        <v>1</v>
      </c>
      <c r="U46">
        <v>6</v>
      </c>
      <c r="V46" t="s">
        <v>8</v>
      </c>
      <c r="W46" s="18">
        <v>1</v>
      </c>
      <c r="X46">
        <v>16</v>
      </c>
      <c r="Y46" t="s">
        <v>100</v>
      </c>
      <c r="Z46" s="18">
        <v>1</v>
      </c>
      <c r="AA46">
        <v>8</v>
      </c>
      <c r="AB46" t="s">
        <v>102</v>
      </c>
      <c r="AC46" s="10" t="s">
        <v>130</v>
      </c>
      <c r="AD46" s="18" t="s">
        <v>130</v>
      </c>
      <c r="AE46" t="s">
        <v>8</v>
      </c>
      <c r="AF46" t="s">
        <v>8</v>
      </c>
      <c r="AG46">
        <f xml:space="preserve"> 1508.06553301511 + 0.00210606006752809 * (AO46*AP46*AQ46) / 5 * U46</f>
        <v>74549.706201272784</v>
      </c>
      <c r="AH46" s="1">
        <v>81920</v>
      </c>
      <c r="AI46">
        <v>81049.600000000006</v>
      </c>
      <c r="AJ46">
        <v>79.150000000000006</v>
      </c>
      <c r="AK46" t="s">
        <v>111</v>
      </c>
      <c r="AL46" s="10">
        <v>125</v>
      </c>
      <c r="AM46">
        <v>1169</v>
      </c>
      <c r="AN46">
        <v>414</v>
      </c>
      <c r="AO46" s="1">
        <v>96</v>
      </c>
      <c r="AP46">
        <v>784</v>
      </c>
      <c r="AQ46">
        <v>384</v>
      </c>
      <c r="AR46" t="s">
        <v>50</v>
      </c>
      <c r="AS46" s="1">
        <f t="shared" ref="AS46" si="57" xml:space="preserve"> _xlfn.FLOOR.MATH((AL46 - AO46) / 2)</f>
        <v>14</v>
      </c>
      <c r="AT46">
        <f t="shared" ref="AT46" si="58" xml:space="preserve"> _xlfn.FLOOR.MATH((AM46 - AP46) / 2)</f>
        <v>192</v>
      </c>
      <c r="AU46">
        <f t="shared" ref="AU46" si="59" xml:space="preserve"> _xlfn.FLOOR.MATH((AN46 - AQ46) / 2)</f>
        <v>15</v>
      </c>
      <c r="AV46" t="s">
        <v>50</v>
      </c>
      <c r="AW46" s="10" t="s">
        <v>178</v>
      </c>
      <c r="AX46" t="s">
        <v>176</v>
      </c>
      <c r="AY46">
        <v>0</v>
      </c>
      <c r="AZ46" t="s">
        <v>8</v>
      </c>
      <c r="BA46" t="s">
        <v>8</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2023-09-27T10:14:35Z</dcterms:modified>
</cp:coreProperties>
</file>