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rabello\Desktop\IDs\"/>
    </mc:Choice>
  </mc:AlternateContent>
  <xr:revisionPtr revIDLastSave="0" documentId="13_ncr:1_{21E93DE2-096A-499D-B836-1CFD42AE2339}" xr6:coauthVersionLast="45" xr6:coauthVersionMax="45" xr10:uidLastSave="{00000000-0000-0000-0000-000000000000}"/>
  <bookViews>
    <workbookView xWindow="-110" yWindow="-110" windowWidth="19420" windowHeight="10420" xr2:uid="{00000000-000D-0000-FFFF-FFFF00000000}"/>
  </bookViews>
  <sheets>
    <sheet name="Geral" sheetId="1" r:id="rId1"/>
    <sheet name="Pontuação" sheetId="5" state="hidden" r:id="rId2"/>
    <sheet name="Checklist (in progress)" sheetId="8" state="hidden" r:id="rId3"/>
  </sheets>
  <externalReferences>
    <externalReference r:id="rId4"/>
  </externalReferences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51" i="1" l="1"/>
  <c r="H10" i="1"/>
  <c r="H9" i="1"/>
  <c r="L37" i="5" l="1"/>
  <c r="L36" i="5"/>
  <c r="D5" i="5" l="1"/>
  <c r="D4" i="5"/>
  <c r="B24" i="5"/>
  <c r="B25" i="5" s="1"/>
  <c r="E24" i="5"/>
  <c r="E25" i="5" s="1"/>
  <c r="E26" i="5" s="1"/>
  <c r="E27" i="5" s="1"/>
  <c r="L2" i="5" l="1"/>
  <c r="D16" i="5" s="1"/>
  <c r="F16" i="5" s="1"/>
  <c r="K2" i="5" l="1"/>
  <c r="D15" i="5" s="1"/>
  <c r="F15" i="5" s="1"/>
  <c r="J2" i="5"/>
  <c r="I2" i="5"/>
  <c r="H2" i="5"/>
  <c r="D14" i="5" s="1"/>
  <c r="F14" i="5" s="1"/>
  <c r="F2" i="5"/>
  <c r="D12" i="5" s="1"/>
  <c r="F12" i="5" s="1"/>
  <c r="G2" i="5"/>
  <c r="D13" i="5" s="1"/>
  <c r="F13" i="5" s="1"/>
  <c r="E2" i="5"/>
  <c r="D11" i="5" s="1"/>
  <c r="F11" i="5" s="1"/>
  <c r="D2" i="5"/>
  <c r="D10" i="5" s="1"/>
  <c r="F10" i="5" s="1"/>
  <c r="F17" i="5" l="1"/>
  <c r="G17" i="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Pontara, Matheus Arantes Peres (BR - Sao Paulo)</author>
  </authors>
  <commentList>
    <comment ref="I13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 xml:space="preserve">caso tenha sido utilizado o data cleaner, inserir o numero do agendamento o qual foi executado a limpeza dos arquivos.
Caso não tenha utilizado o Data Cleaner, deixar preenchido com o valor 0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inserir as horas gasta na limpeza conforme padrão do billing, no formato americano 
( ex: 1,    1.5,     4)</t>
        </r>
      </text>
    </comment>
    <comment ref="I19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Inserir o tamanho da pasta da rede inteira, com os arquivos zipados (contendo arquivos originais, arquivos ADC, deliverable etc... ). 
Selecionar a pasta do ID com o botão direito do mouse, em properties na aba "general",  copiar o tamanho da base em bytes e colar neste campo.</t>
        </r>
      </text>
    </comment>
    <comment ref="I49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 xml:space="preserve">BRCA - Ids nas maquinas locais ou maquinas com acesso remoto que estejam em campinas ex: “brcaadc1, brcaadc2, brcaadc3, brcadskaudi e maquinas de apoio ”, devemos salvar os arquivos na rede de Campinas.
DC - Ids processados nos servidores de São Paulo ex: “ brspaudash01, brspaudash02, brspaudash03, brspaudash04”, devemos salvar os arquivos na rede de São Paulo.
</t>
        </r>
      </text>
    </comment>
    <comment ref="I50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 xml:space="preserve">BRCA - Ids nas maquinas locais ou maquinas com acesso remoto que estejam em campinas ex: “brcaadc1, brcaadc2, brcaadc3, brcadskaudi e maquinas de apoio ”, devemos salvar os arquivos na rede de Campinas.
DC - Ids processados nos servidores de São Paulo ex: “ brspaudash01, brspaudash02, brspaudash03, brspaudash04”, devemos salvar os arquivos na rede de São Paulo.
</t>
        </r>
      </text>
    </comment>
    <comment ref="I54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 xml:space="preserve">BRCA - Ids nas maquinas locais ou maquinas com acesso remoto que estejam em campinas ex: “brcaadc1, brcaadc2, brcaadc3, brcadskaudi e maquinas de apoio ”, devemos salvar os arquivos na rede de Campinas.
DC - Ids processados nos servidores de São Paulo ex: “ brspaudash01, brspaudash02, brspaudash03, brspaudash04”, devemos salvar os arquivos na rede de São Paulo.
</t>
        </r>
      </text>
    </comment>
    <comment ref="I55" authorId="0" shapeId="0" xr:uid="{00000000-0006-0000-0000-000007000000}">
      <text>
        <r>
          <rPr>
            <b/>
            <sz val="9"/>
            <color indexed="81"/>
            <rFont val="Tahoma"/>
            <family val="2"/>
          </rPr>
          <t xml:space="preserve">BRCA - Ids nas maquinas locais ou maquinas com acesso remoto que estejam em campinas ex: “brcaadc1, brcaadc2, brcaadc3, brcadskaudi e maquinas de apoio ”, devemos salvar os arquivos na rede de Campinas.
DC - Ids processados nos servidores de São Paulo ex: “ brspaudash01, brspaudash02, brspaudash03, brspaudash04”, devemos salvar os arquivos na rede de São Paulo.
</t>
        </r>
      </text>
    </comment>
  </commentList>
</comments>
</file>

<file path=xl/sharedStrings.xml><?xml version="1.0" encoding="utf-8"?>
<sst xmlns="http://schemas.openxmlformats.org/spreadsheetml/2006/main" count="212" uniqueCount="169">
  <si>
    <t>sim</t>
  </si>
  <si>
    <t>não</t>
  </si>
  <si>
    <t>excel</t>
  </si>
  <si>
    <t>sem diferenças</t>
  </si>
  <si>
    <t>diferenças aprovadas pela equipe</t>
  </si>
  <si>
    <t>ID</t>
  </si>
  <si>
    <t>Preparador</t>
  </si>
  <si>
    <t>Formatação de data</t>
  </si>
  <si>
    <t>Formatação de valor</t>
  </si>
  <si>
    <t>Replicar cabeçalhos para linhas</t>
  </si>
  <si>
    <t>Outras particularidades</t>
  </si>
  <si>
    <t>* necessário copiar o senior e o gerente nos e-mails enviados.</t>
  </si>
  <si>
    <t>Verificar se há contas duplicadas no balancete.</t>
  </si>
  <si>
    <t>Checar se todas as contas do razão constam na conciliação.</t>
  </si>
  <si>
    <t>Verificar se o balancete não está em R$ mil ou arredondado.</t>
  </si>
  <si>
    <t>Validar as fórmulas e sua continuidade.</t>
  </si>
  <si>
    <t>Abrir o Razão original e comparar o saldo de débitos e créditos com a movimentação da conciliação.</t>
  </si>
  <si>
    <t>Abrir o Balancete original e comparar os saldos com o balancete da conciliação (verificar se não foram invertidos)</t>
  </si>
  <si>
    <t>Assegurar-se de que o período do razão compreende ao intervalo entre o saldo inicial e final do balancete.</t>
  </si>
  <si>
    <t>Caso o razão tenha sido manuseado no ACL, verificar se a coluna de valores foi corretamente importada.</t>
  </si>
  <si>
    <t>Checklist para Revisão.</t>
  </si>
  <si>
    <t>1. Conciliação</t>
  </si>
  <si>
    <t>mais de 5</t>
  </si>
  <si>
    <t>3. Qual o formato das bases disponibilizada?</t>
  </si>
  <si>
    <t>4. Qual o tamanho aproximado da base limpa ?</t>
  </si>
  <si>
    <t>Exclusão de linhas em branco</t>
  </si>
  <si>
    <t>Exclusão de cabeçalhos excedentes</t>
  </si>
  <si>
    <t>Quebra de histórico</t>
  </si>
  <si>
    <t>Alteração da codificação</t>
  </si>
  <si>
    <t>Tratamento de partidas dobradas</t>
  </si>
  <si>
    <t>Consolidação de arquivos</t>
  </si>
  <si>
    <t>5. Algum destes procedimentos de limpeza foi/foram executados?</t>
  </si>
  <si>
    <t>1. Quantas atualizações ou novos uploads ?</t>
  </si>
  <si>
    <t>2. Houve limpeza de base?</t>
  </si>
  <si>
    <t>Pontuação final</t>
  </si>
  <si>
    <t>6. O período do razão é compativel com o balancete?</t>
  </si>
  <si>
    <t>7. houve diferenças entre débitos e créditos no razão?</t>
  </si>
  <si>
    <t>8. houve diferenças na conciliação?</t>
  </si>
  <si>
    <t>9. Todos os alinhamentos adicionais estão formalizados por e-mail  e salvos na rede?</t>
  </si>
  <si>
    <t>Item</t>
  </si>
  <si>
    <t>Resposta:</t>
  </si>
  <si>
    <t>Item:</t>
  </si>
  <si>
    <t>troca de campo no De Para</t>
  </si>
  <si>
    <t>campo calculado na base</t>
  </si>
  <si>
    <t>novas versões de balancete</t>
  </si>
  <si>
    <t>Inclusão e/ou exclusão de valores na base</t>
  </si>
  <si>
    <t>aprovação Operador</t>
  </si>
  <si>
    <t>aprovação revisor</t>
  </si>
  <si>
    <t>aprovação team leader</t>
  </si>
  <si>
    <t>1 a 3</t>
  </si>
  <si>
    <t>4 ou mais</t>
  </si>
  <si>
    <t>com diferenças</t>
  </si>
  <si>
    <t>excel e tempjoin</t>
  </si>
  <si>
    <t>txt e outros</t>
  </si>
  <si>
    <t>caso o team leader jugue necessário envolver o manager</t>
  </si>
  <si>
    <t>aprovação manager ou senior manager</t>
  </si>
  <si>
    <t>acima de 20 MM</t>
  </si>
  <si>
    <t>1 MM</t>
  </si>
  <si>
    <t>de 1 MM até 20 MM</t>
  </si>
  <si>
    <t>1 a 5</t>
  </si>
  <si>
    <t>6 a 10</t>
  </si>
  <si>
    <t>pontuação aprovador</t>
  </si>
  <si>
    <t>sem envolvimento da equipe</t>
  </si>
  <si>
    <t>baixo envolvimento da equipe</t>
  </si>
  <si>
    <t>medio envolvimento da equipe</t>
  </si>
  <si>
    <t>alto envolvimento das equipes</t>
  </si>
  <si>
    <t>envolviemento OST</t>
  </si>
  <si>
    <t>necessidade de envolvimento do OST</t>
  </si>
  <si>
    <t>necessidade de aprovação ADC</t>
  </si>
  <si>
    <t>essencial o envolvimento das equipes</t>
  </si>
  <si>
    <t>6. houve diferenças na conciliação?</t>
  </si>
  <si>
    <t>7. Todos os alinhamentos adicionais estão formalizados por e-mail  e salvos na rede?</t>
  </si>
  <si>
    <t>[ Caso 1 ] Enviar Deliverable</t>
  </si>
  <si>
    <t>Matheus Pontara</t>
  </si>
  <si>
    <t>Tipo de Email</t>
  </si>
  <si>
    <t>BRCA</t>
  </si>
  <si>
    <t>Gilberto Rosa</t>
  </si>
  <si>
    <t>Nathalia Paz</t>
  </si>
  <si>
    <t>Gabriel Gengo</t>
  </si>
  <si>
    <t>Kaue Rabello</t>
  </si>
  <si>
    <t>Lilian Seki</t>
  </si>
  <si>
    <t>Barbara Costa</t>
  </si>
  <si>
    <t>Juarez Pimenta</t>
  </si>
  <si>
    <t>Aleticia Martins</t>
  </si>
  <si>
    <t>1 a 2</t>
  </si>
  <si>
    <t>Menor que 3</t>
  </si>
  <si>
    <t>3 a 5</t>
  </si>
  <si>
    <t>text file</t>
  </si>
  <si>
    <t>Entre 3 e 5</t>
  </si>
  <si>
    <t>Conector SAP</t>
  </si>
  <si>
    <t>Maior que 5</t>
  </si>
  <si>
    <t>Conector Oracle</t>
  </si>
  <si>
    <t>Conector Outros</t>
  </si>
  <si>
    <t>outros formatos</t>
  </si>
  <si>
    <t>DC</t>
  </si>
  <si>
    <t>[ Caso 4 ] Enviar Conciliação</t>
  </si>
  <si>
    <t>BRSP</t>
  </si>
  <si>
    <t>[ Caso 5 ] Enviar Pré Requesitos Incompletos</t>
  </si>
  <si>
    <t>conciliação enviada pela equipe</t>
  </si>
  <si>
    <t xml:space="preserve">[ Caso 6 ] Enviar Alinhamento </t>
  </si>
  <si>
    <t>Checar se a equipe disponibilizou os balancetes ou se a equipe confirmou que já conciliou a base. Em caso negativo, entrar em contato com a equipe.</t>
  </si>
  <si>
    <t>2. Limpeza do arquivo</t>
  </si>
  <si>
    <t>Garantir que, na limpeza, os campos mantidos no arquivo estão de acordo com o solicitado pela equipe</t>
  </si>
  <si>
    <t>Escolher 5 lançamentos aleatórios na base suja e confrontar o histórico na base limpa</t>
  </si>
  <si>
    <t>Assegurar a consistência dos campos importados para cada coluna do "template"</t>
  </si>
  <si>
    <t>Checar todas as colunas para verificar se os dados da base no templete tableau fazem sentido</t>
  </si>
  <si>
    <t>Formatação dos arquivos em excel:</t>
  </si>
  <si>
    <t>- Zoom 100%
- Fonte: Verdana
- Tamanho da Fonte: 8
- Coluna e linha em branco no inicio
- Cabecalho Centralizdo com fundo preto e letras na cor branca
- Sem linhas de grade
- Sem borda</t>
  </si>
  <si>
    <t>3. Quanto à preparação do template para importação no Tableau</t>
  </si>
  <si>
    <t>Verificar se os dados nos campos preenchidos no DE PARA fazem sentido com as analises do tableau.</t>
  </si>
  <si>
    <t>Ao importar a base para o template, preencher coluna guia</t>
  </si>
  <si>
    <t>Padronizar o histório (excluir caractéres especiais do histórico e transformar em letras maiúsculas)</t>
  </si>
  <si>
    <t>Checar se a quantidade de lançamentos está de acordo com o apresentado no arquivo original (seja txt ou ACL)</t>
  </si>
  <si>
    <t>4. Quanto à importação para o tableau</t>
  </si>
  <si>
    <t>Checar se quantidade de lançamentos está de acordo com o apresentado no arquivo importado (seja excel ou txt)</t>
  </si>
  <si>
    <t>Checar o valor absoluto dos lançamentos por conta estão de acordo com a conciliação (soma de débitos e créditos por conta contábil)</t>
  </si>
  <si>
    <t>Checar consistência dos filtros laterais do tableau</t>
  </si>
  <si>
    <t>Checar se soma de débitos e créditos por mês zeram. Em caso negativo, chegar arquivo original de modo a garantir que não houve erros com relação à limpeza de datas no arquivo original.</t>
  </si>
  <si>
    <t>Checar consistências dos gráficos</t>
  </si>
  <si>
    <t>Assegurar que a data-base (DD/MM/YYYY) e nome da empresa estão adequados</t>
  </si>
  <si>
    <t>novas versões de bases</t>
  </si>
  <si>
    <t>novas versões de DRF</t>
  </si>
  <si>
    <t>ajustes no DRF</t>
  </si>
  <si>
    <t>Alinhamentos de mapping</t>
  </si>
  <si>
    <t>diferenças abaixo do CTT</t>
  </si>
  <si>
    <t>1)</t>
  </si>
  <si>
    <t>PREPARADOR - dados gerais:</t>
  </si>
  <si>
    <t>Alinhamentos referentes á solicitação</t>
  </si>
  <si>
    <t>diretório onde estão salvos os arquivos</t>
  </si>
  <si>
    <t>2)</t>
  </si>
  <si>
    <t>PREPARADOR - referente a limpeza dos arquivos:</t>
  </si>
  <si>
    <t>Houve limpeza de base?</t>
  </si>
  <si>
    <t>Numero do agendamento no Data Cleaner?</t>
  </si>
  <si>
    <t>Qual o formato das bases disponibilizada?</t>
  </si>
  <si>
    <t>Quantas atualizações ou novos uploads ?</t>
  </si>
  <si>
    <t>Horas  gastas na limpeza das bases ?</t>
  </si>
  <si>
    <t xml:space="preserve">número exato de linhas do razão limpo? </t>
  </si>
  <si>
    <t>Tamanho da pasta compactada do ID em bytes</t>
  </si>
  <si>
    <t>3)</t>
  </si>
  <si>
    <t>PREPARADOR - sobre os procedimentos realizados durante a limpeza:</t>
  </si>
  <si>
    <t>4)</t>
  </si>
  <si>
    <t>PREPARADOR - sobre a conciliação:</t>
  </si>
  <si>
    <t>resultado da conciliação?</t>
  </si>
  <si>
    <t>* Diferenças para equipe verificar</t>
  </si>
  <si>
    <t>5)</t>
  </si>
  <si>
    <t>PREPARADOR - referente a alinhamentos adicionais:</t>
  </si>
  <si>
    <t>6)</t>
  </si>
  <si>
    <t>PREPARADOR - referente ao local na rede onde foi executado o ID:</t>
  </si>
  <si>
    <t>Comentários do Revisor</t>
  </si>
  <si>
    <t>Local onde foi executado o ID?</t>
  </si>
  <si>
    <t>&lt; REVISOR - Inserir aqui o historico de reworks ou observações sobre o ticket &gt;</t>
  </si>
  <si>
    <t>Local onde foi armazenado o ID para revisão?</t>
  </si>
  <si>
    <t>7)</t>
  </si>
  <si>
    <t>REVISOR - referente aos arquivos submetidos para revisão:</t>
  </si>
  <si>
    <t>Onde foram encontrados os arquivos para revisão?</t>
  </si>
  <si>
    <t>Onde estão salvos os arquivos após entrega do deliverable?</t>
  </si>
  <si>
    <t>Aline Shikasho</t>
  </si>
  <si>
    <t>Augusto Albano</t>
  </si>
  <si>
    <t>Eduardo Lima</t>
  </si>
  <si>
    <t>Fernando Sousa</t>
  </si>
  <si>
    <t>Gilmar Trindade</t>
  </si>
  <si>
    <t>Mayara Silva</t>
  </si>
  <si>
    <r>
      <t xml:space="preserve">Checklist ( GRA - Power BI )
</t>
    </r>
    <r>
      <rPr>
        <b/>
        <sz val="10"/>
        <color theme="0"/>
        <rFont val="Verdana"/>
        <family val="2"/>
      </rPr>
      <t>revisão geral - Preparador</t>
    </r>
  </si>
  <si>
    <t>Print do email de aprovação da conciliação por Onsite Team</t>
  </si>
  <si>
    <t>Print do email de alinhamentos realizados com Onsite Team</t>
  </si>
  <si>
    <r>
      <t>Utilize essa sessão para inserir o print dos emails de aprovação por onsite team para cada etapa do GRA, o preenchimento desta sessão é obrigatório antes de submeter o ticket para a revisão, checklist sem esta sessão preenchida serão passiveis de</t>
    </r>
    <r>
      <rPr>
        <b/>
        <sz val="8"/>
        <color rgb="FFFF0000"/>
        <rFont val="Verdana"/>
        <family val="2"/>
      </rPr>
      <t xml:space="preserve"> Rework. </t>
    </r>
  </si>
  <si>
    <t>sem mudança de rede</t>
  </si>
  <si>
    <t xml:space="preserve">Conforme conversado com Natalia, o arquivo “Disposals Report Jan-Dez 2020” não possui a coluna “Imobilizado”, portanto seguiremos sem a coluna. Já os arquivos “Additions Report Jan-Dez 2020” e  “Additions Report Jan-Dez 2021” não possui a coluna “Entrado em”, estamos seguindo com as colunas “Per” e “Ano”, mas como uma parte dessas coluna tem a data completo e o não, consideramos como dia 1 + Per + Ano. </t>
  </si>
  <si>
    <t xml:space="preserve"> \\brcafs01\Auditoria\ADCBR\Geral\processing\736673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</si>
</sst>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8"/>
      <color theme="1"/>
      <name val="Verdana"/>
      <family val="2"/>
    </font>
    <font>
      <sz val="8"/>
      <color theme="1"/>
      <name val="Verdana"/>
      <family val="2"/>
    </font>
    <font>
      <sz val="1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name val="Verdana"/>
      <family val="2"/>
    </font>
    <font>
      <b/>
      <sz val="8"/>
      <name val="Verdana"/>
      <family val="2"/>
    </font>
    <font>
      <b/>
      <sz val="8"/>
      <color theme="0"/>
      <name val="Verdana"/>
      <family val="2"/>
    </font>
    <font>
      <b/>
      <sz val="8"/>
      <color theme="1"/>
      <name val="Verdana"/>
      <family val="2"/>
    </font>
    <font>
      <b/>
      <sz val="8"/>
      <color rgb="FFFF0000"/>
      <name val="Verdana"/>
      <family val="2"/>
    </font>
    <font>
      <b/>
      <u/>
      <sz val="8"/>
      <name val="Verdana"/>
      <family val="2"/>
    </font>
    <font>
      <sz val="8"/>
      <color theme="1"/>
      <name val="Calibri"/>
      <family val="2"/>
    </font>
    <font>
      <b/>
      <u/>
      <sz val="8"/>
      <color rgb="FFFF0000"/>
      <name val="Verdana"/>
      <family val="2"/>
    </font>
    <font>
      <b/>
      <sz val="18"/>
      <color theme="0"/>
      <name val="Calibri"/>
      <family val="2"/>
      <scheme val="minor"/>
    </font>
    <font>
      <b/>
      <sz val="16"/>
      <color theme="0"/>
      <name val="Verdana"/>
      <family val="2"/>
    </font>
    <font>
      <b/>
      <sz val="10"/>
      <color theme="0"/>
      <name val="Verdana"/>
      <family val="2"/>
    </font>
    <font>
      <sz val="9"/>
      <name val="Verdana"/>
      <family val="2"/>
    </font>
    <font>
      <b/>
      <sz val="6"/>
      <color rgb="FFFF0000"/>
      <name val="Verdana"/>
      <family val="2"/>
    </font>
    <font>
      <b/>
      <sz val="10"/>
      <color theme="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9D9D9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dashed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/>
      <top style="dashed">
        <color indexed="64"/>
      </top>
      <bottom/>
      <diagonal/>
    </border>
    <border>
      <left/>
      <right/>
      <top style="dashed">
        <color indexed="64"/>
      </top>
      <bottom/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/>
      <top/>
      <bottom/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/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otted">
        <color indexed="64"/>
      </left>
      <right/>
      <top style="dotted">
        <color indexed="64"/>
      </top>
      <bottom/>
      <diagonal/>
    </border>
    <border>
      <left/>
      <right/>
      <top style="dotted">
        <color indexed="64"/>
      </top>
      <bottom/>
      <diagonal/>
    </border>
    <border>
      <left/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/>
      <top/>
      <bottom/>
      <diagonal/>
    </border>
    <border>
      <left/>
      <right style="dotted">
        <color indexed="64"/>
      </right>
      <top/>
      <bottom/>
      <diagonal/>
    </border>
    <border>
      <left style="dotted">
        <color indexed="64"/>
      </left>
      <right/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</borders>
  <cellStyleXfs count="2">
    <xf numFmtId="0" fontId="0" fillId="0" borderId="0"/>
    <xf numFmtId="0" fontId="3" fillId="0" borderId="0"/>
  </cellStyleXfs>
  <cellXfs count="78">
    <xf numFmtId="0" fontId="0" fillId="0" borderId="0" xfId="0"/>
    <xf numFmtId="0" fontId="6" fillId="0" borderId="0" xfId="1" applyFont="1"/>
    <xf numFmtId="0" fontId="7" fillId="0" borderId="0" xfId="1" applyFont="1"/>
    <xf numFmtId="0" fontId="6" fillId="5" borderId="1" xfId="1" applyFont="1" applyFill="1" applyBorder="1"/>
    <xf numFmtId="0" fontId="9" fillId="0" borderId="0" xfId="0" applyFont="1"/>
    <xf numFmtId="0" fontId="2" fillId="0" borderId="0" xfId="0" applyFont="1"/>
    <xf numFmtId="0" fontId="2" fillId="0" borderId="0" xfId="0" applyFont="1" applyAlignment="1">
      <alignment horizontal="center"/>
    </xf>
    <xf numFmtId="0" fontId="9" fillId="6" borderId="0" xfId="0" applyFont="1" applyFill="1" applyAlignment="1">
      <alignment horizontal="center"/>
    </xf>
    <xf numFmtId="0" fontId="8" fillId="2" borderId="0" xfId="0" applyFont="1" applyFill="1"/>
    <xf numFmtId="0" fontId="8" fillId="2" borderId="0" xfId="0" applyFont="1" applyFill="1" applyAlignment="1">
      <alignment horizontal="center"/>
    </xf>
    <xf numFmtId="0" fontId="7" fillId="4" borderId="0" xfId="0" applyFont="1" applyFill="1" applyAlignment="1">
      <alignment horizontal="right"/>
    </xf>
    <xf numFmtId="0" fontId="9" fillId="0" borderId="0" xfId="0" applyFont="1" applyAlignment="1">
      <alignment horizontal="right"/>
    </xf>
    <xf numFmtId="0" fontId="1" fillId="0" borderId="0" xfId="0" applyFont="1"/>
    <xf numFmtId="0" fontId="11" fillId="0" borderId="0" xfId="1" applyFont="1"/>
    <xf numFmtId="0" fontId="8" fillId="2" borderId="0" xfId="0" applyFont="1" applyFill="1" applyAlignment="1">
      <alignment horizontal="center" wrapText="1"/>
    </xf>
    <xf numFmtId="0" fontId="2" fillId="0" borderId="0" xfId="0" applyFont="1" applyAlignment="1">
      <alignment wrapText="1"/>
    </xf>
    <xf numFmtId="0" fontId="8" fillId="2" borderId="0" xfId="0" applyFont="1" applyFill="1" applyAlignment="1">
      <alignment wrapText="1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1" fontId="1" fillId="0" borderId="0" xfId="0" applyNumberFormat="1" applyFont="1" applyAlignment="1">
      <alignment horizontal="right"/>
    </xf>
    <xf numFmtId="0" fontId="2" fillId="0" borderId="0" xfId="0" applyFont="1" applyAlignment="1">
      <alignment horizontal="right"/>
    </xf>
    <xf numFmtId="0" fontId="12" fillId="0" borderId="0" xfId="0" applyFont="1" applyAlignment="1">
      <alignment wrapText="1"/>
    </xf>
    <xf numFmtId="0" fontId="6" fillId="0" borderId="0" xfId="1" applyFont="1" applyFill="1"/>
    <xf numFmtId="0" fontId="3" fillId="0" borderId="0" xfId="1"/>
    <xf numFmtId="0" fontId="13" fillId="0" borderId="0" xfId="1" applyFont="1" applyAlignment="1">
      <alignment wrapText="1"/>
    </xf>
    <xf numFmtId="0" fontId="0" fillId="0" borderId="0" xfId="0" applyBorder="1"/>
    <xf numFmtId="0" fontId="10" fillId="0" borderId="0" xfId="1" applyFont="1"/>
    <xf numFmtId="0" fontId="6" fillId="0" borderId="0" xfId="1" applyFont="1" applyAlignment="1">
      <alignment wrapText="1"/>
    </xf>
    <xf numFmtId="0" fontId="6" fillId="0" borderId="0" xfId="1" quotePrefix="1" applyFont="1" applyAlignment="1">
      <alignment wrapText="1"/>
    </xf>
    <xf numFmtId="0" fontId="14" fillId="2" borderId="0" xfId="1" applyFont="1" applyFill="1" applyBorder="1" applyAlignment="1">
      <alignment vertical="center"/>
    </xf>
    <xf numFmtId="0" fontId="15" fillId="2" borderId="0" xfId="1" applyFont="1" applyFill="1" applyBorder="1" applyAlignment="1">
      <alignment vertical="center" wrapText="1"/>
    </xf>
    <xf numFmtId="0" fontId="15" fillId="2" borderId="0" xfId="1" applyFont="1" applyFill="1" applyBorder="1" applyAlignment="1">
      <alignment vertical="center"/>
    </xf>
    <xf numFmtId="0" fontId="3" fillId="2" borderId="0" xfId="1" applyFill="1"/>
    <xf numFmtId="0" fontId="6" fillId="0" borderId="0" xfId="1" applyFont="1" applyAlignment="1">
      <alignment horizontal="right"/>
    </xf>
    <xf numFmtId="0" fontId="17" fillId="0" borderId="0" xfId="1" applyFont="1"/>
    <xf numFmtId="0" fontId="8" fillId="2" borderId="6" xfId="0" applyFont="1" applyFill="1" applyBorder="1" applyAlignment="1">
      <alignment horizontal="left" vertical="center"/>
    </xf>
    <xf numFmtId="0" fontId="1" fillId="7" borderId="6" xfId="0" applyFont="1" applyFill="1" applyBorder="1" applyAlignment="1">
      <alignment horizontal="center" vertical="center"/>
    </xf>
    <xf numFmtId="0" fontId="1" fillId="7" borderId="6" xfId="0" applyFont="1" applyFill="1" applyBorder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1" fillId="3" borderId="6" xfId="0" applyFont="1" applyFill="1" applyBorder="1" applyAlignment="1">
      <alignment horizontal="center" vertical="center"/>
    </xf>
    <xf numFmtId="0" fontId="18" fillId="0" borderId="0" xfId="0" applyFont="1" applyAlignment="1">
      <alignment vertical="center"/>
    </xf>
    <xf numFmtId="0" fontId="3" fillId="0" borderId="0" xfId="1" applyBorder="1"/>
    <xf numFmtId="0" fontId="8" fillId="2" borderId="6" xfId="0" applyFont="1" applyFill="1" applyBorder="1" applyAlignment="1">
      <alignment horizontal="left" vertical="center" wrapText="1"/>
    </xf>
    <xf numFmtId="0" fontId="19" fillId="2" borderId="0" xfId="1" applyFont="1" applyFill="1" applyBorder="1" applyAlignment="1">
      <alignment vertical="center"/>
    </xf>
    <xf numFmtId="0" fontId="16" fillId="2" borderId="0" xfId="1" applyFont="1" applyFill="1" applyBorder="1" applyAlignment="1">
      <alignment vertical="center" wrapText="1"/>
    </xf>
    <xf numFmtId="0" fontId="16" fillId="2" borderId="0" xfId="1" applyFont="1" applyFill="1" applyBorder="1" applyAlignment="1">
      <alignment vertical="center"/>
    </xf>
    <xf numFmtId="0" fontId="3" fillId="2" borderId="0" xfId="1" applyFont="1" applyFill="1"/>
    <xf numFmtId="0" fontId="3" fillId="0" borderId="0" xfId="1" applyFont="1"/>
    <xf numFmtId="0" fontId="10" fillId="0" borderId="0" xfId="1" applyFont="1" applyAlignment="1">
      <alignment horizontal="left"/>
    </xf>
    <xf numFmtId="0" fontId="15" fillId="2" borderId="0" xfId="1" applyFont="1" applyFill="1" applyBorder="1" applyAlignment="1">
      <alignment horizontal="left" vertical="center"/>
    </xf>
    <xf numFmtId="0" fontId="8" fillId="2" borderId="3" xfId="0" applyFont="1" applyFill="1" applyBorder="1" applyAlignment="1">
      <alignment horizontal="left" vertical="center"/>
    </xf>
    <xf numFmtId="0" fontId="8" fillId="2" borderId="4" xfId="0" applyFont="1" applyFill="1" applyBorder="1" applyAlignment="1">
      <alignment horizontal="left" vertical="center"/>
    </xf>
    <xf numFmtId="0" fontId="8" fillId="2" borderId="5" xfId="0" applyFont="1" applyFill="1" applyBorder="1" applyAlignment="1">
      <alignment horizontal="left" vertical="center"/>
    </xf>
    <xf numFmtId="0" fontId="1" fillId="3" borderId="7" xfId="0" applyFont="1" applyFill="1" applyBorder="1" applyAlignment="1">
      <alignment horizontal="left" vertical="top" wrapText="1"/>
    </xf>
    <xf numFmtId="0" fontId="1" fillId="3" borderId="8" xfId="0" applyFont="1" applyFill="1" applyBorder="1" applyAlignment="1">
      <alignment horizontal="left" vertical="top" wrapText="1"/>
    </xf>
    <xf numFmtId="0" fontId="1" fillId="3" borderId="9" xfId="0" applyFont="1" applyFill="1" applyBorder="1" applyAlignment="1">
      <alignment horizontal="left" vertical="top" wrapText="1"/>
    </xf>
    <xf numFmtId="0" fontId="1" fillId="3" borderId="10" xfId="0" applyFont="1" applyFill="1" applyBorder="1" applyAlignment="1">
      <alignment horizontal="left" vertical="top" wrapText="1"/>
    </xf>
    <xf numFmtId="0" fontId="1" fillId="3" borderId="0" xfId="0" applyFont="1" applyFill="1" applyBorder="1" applyAlignment="1">
      <alignment horizontal="left" vertical="top" wrapText="1"/>
    </xf>
    <xf numFmtId="0" fontId="1" fillId="3" borderId="11" xfId="0" applyFont="1" applyFill="1" applyBorder="1" applyAlignment="1">
      <alignment horizontal="left" vertical="top" wrapText="1"/>
    </xf>
    <xf numFmtId="0" fontId="1" fillId="3" borderId="12" xfId="0" applyFont="1" applyFill="1" applyBorder="1" applyAlignment="1">
      <alignment horizontal="left" vertical="top" wrapText="1"/>
    </xf>
    <xf numFmtId="0" fontId="1" fillId="3" borderId="13" xfId="0" applyFont="1" applyFill="1" applyBorder="1" applyAlignment="1">
      <alignment horizontal="left" vertical="top" wrapText="1"/>
    </xf>
    <xf numFmtId="0" fontId="1" fillId="3" borderId="14" xfId="0" applyFont="1" applyFill="1" applyBorder="1" applyAlignment="1">
      <alignment horizontal="left" vertical="top" wrapText="1"/>
    </xf>
    <xf numFmtId="0" fontId="3" fillId="0" borderId="0" xfId="1" applyAlignment="1">
      <alignment horizontal="center"/>
    </xf>
    <xf numFmtId="0" fontId="17" fillId="0" borderId="0" xfId="1" applyFont="1" applyBorder="1" applyAlignment="1">
      <alignment horizontal="left"/>
    </xf>
    <xf numFmtId="0" fontId="6" fillId="0" borderId="15" xfId="1" applyFont="1" applyBorder="1" applyAlignment="1">
      <alignment horizontal="center" vertical="center" wrapText="1"/>
    </xf>
    <xf numFmtId="0" fontId="3" fillId="0" borderId="16" xfId="1" applyBorder="1" applyAlignment="1">
      <alignment horizontal="center" vertical="center" wrapText="1"/>
    </xf>
    <xf numFmtId="0" fontId="3" fillId="0" borderId="17" xfId="1" applyBorder="1" applyAlignment="1">
      <alignment horizontal="center" vertical="center" wrapText="1"/>
    </xf>
    <xf numFmtId="0" fontId="3" fillId="0" borderId="18" xfId="1" applyBorder="1" applyAlignment="1">
      <alignment horizontal="center" vertical="center" wrapText="1"/>
    </xf>
    <xf numFmtId="0" fontId="3" fillId="0" borderId="0" xfId="1" applyBorder="1" applyAlignment="1">
      <alignment horizontal="center" vertical="center" wrapText="1"/>
    </xf>
    <xf numFmtId="0" fontId="3" fillId="0" borderId="19" xfId="1" applyBorder="1" applyAlignment="1">
      <alignment horizontal="center" vertical="center" wrapText="1"/>
    </xf>
    <xf numFmtId="0" fontId="3" fillId="0" borderId="20" xfId="1" applyBorder="1" applyAlignment="1">
      <alignment horizontal="center" vertical="center" wrapText="1"/>
    </xf>
    <xf numFmtId="0" fontId="3" fillId="0" borderId="21" xfId="1" applyBorder="1" applyAlignment="1">
      <alignment horizontal="center" vertical="center" wrapText="1"/>
    </xf>
    <xf numFmtId="0" fontId="3" fillId="0" borderId="22" xfId="1" applyBorder="1" applyAlignment="1">
      <alignment horizontal="center" vertical="center" wrapText="1"/>
    </xf>
    <xf numFmtId="0" fontId="10" fillId="0" borderId="0" xfId="0" applyFont="1" applyAlignment="1">
      <alignment horizontal="center"/>
    </xf>
    <xf numFmtId="0" fontId="6" fillId="0" borderId="2" xfId="1" applyFont="1" applyBorder="1" applyAlignment="1">
      <alignment horizontal="center" textRotation="90"/>
    </xf>
    <xf numFmtId="0" fontId="6" fillId="0" borderId="0" xfId="1" applyFont="1" applyBorder="1" applyAlignment="1">
      <alignment horizontal="center" textRotation="90"/>
    </xf>
    <xf numFmtId="0" fontId="6" fillId="0" borderId="0" xfId="1" applyFont="1" applyAlignment="1">
      <alignment horizontal="left" vertical="top" wrapText="1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30154</xdr:colOff>
      <xdr:row>0</xdr:row>
      <xdr:rowOff>203562</xdr:rowOff>
    </xdr:from>
    <xdr:to>
      <xdr:col>2</xdr:col>
      <xdr:colOff>579228</xdr:colOff>
      <xdr:row>1</xdr:row>
      <xdr:rowOff>137159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5894" y="203562"/>
          <a:ext cx="1158674" cy="230777"/>
        </a:xfrm>
        <a:prstGeom prst="rect">
          <a:avLst/>
        </a:prstGeom>
      </xdr:spPr>
    </xdr:pic>
    <xdr:clientData/>
  </xdr:twoCellAnchor>
  <xdr:twoCellAnchor editAs="oneCell">
    <xdr:from>
      <xdr:col>20</xdr:col>
      <xdr:colOff>494030</xdr:colOff>
      <xdr:row>0</xdr:row>
      <xdr:rowOff>29210</xdr:rowOff>
    </xdr:from>
    <xdr:to>
      <xdr:col>20</xdr:col>
      <xdr:colOff>494030</xdr:colOff>
      <xdr:row>1</xdr:row>
      <xdr:rowOff>267970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192510" y="29210"/>
          <a:ext cx="538480" cy="535940"/>
        </a:xfrm>
        <a:prstGeom prst="rect">
          <a:avLst/>
        </a:prstGeom>
      </xdr:spPr>
    </xdr:pic>
    <xdr:clientData/>
  </xdr:twoCellAnchor>
  <xdr:twoCellAnchor>
    <xdr:from>
      <xdr:col>18</xdr:col>
      <xdr:colOff>593090</xdr:colOff>
      <xdr:row>22</xdr:row>
      <xdr:rowOff>82550</xdr:rowOff>
    </xdr:from>
    <xdr:to>
      <xdr:col>19</xdr:col>
      <xdr:colOff>166370</xdr:colOff>
      <xdr:row>41</xdr:row>
      <xdr:rowOff>97790</xdr:rowOff>
    </xdr:to>
    <xdr:sp macro="" textlink="">
      <xdr:nvSpPr>
        <xdr:cNvPr id="7" name="Flowchart: Alternate Proces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0072370" y="4044950"/>
          <a:ext cx="182880" cy="3200400"/>
        </a:xfrm>
        <a:prstGeom prst="flowChartAlternateProcess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17</xdr:col>
      <xdr:colOff>379730</xdr:colOff>
      <xdr:row>35</xdr:row>
      <xdr:rowOff>44450</xdr:rowOff>
    </xdr:from>
    <xdr:to>
      <xdr:col>20</xdr:col>
      <xdr:colOff>379730</xdr:colOff>
      <xdr:row>45</xdr:row>
      <xdr:rowOff>158750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15000605" y="5910263"/>
          <a:ext cx="1857375" cy="1701800"/>
          <a:chOff x="9340850" y="4368800"/>
          <a:chExt cx="1828800" cy="1828800"/>
        </a:xfrm>
      </xdr:grpSpPr>
      <xdr:sp macro="" textlink="">
        <xdr:nvSpPr>
          <xdr:cNvPr id="12" name="Oval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340850" y="4368800"/>
            <a:ext cx="1828800" cy="1828800"/>
          </a:xfrm>
          <a:prstGeom prst="ellipse">
            <a:avLst/>
          </a:prstGeom>
          <a:ln>
            <a:solidFill>
              <a:schemeClr val="accent6"/>
            </a:solidFill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3" name="TextBox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 txBox="1"/>
        </xdr:nvSpPr>
        <xdr:spPr>
          <a:xfrm>
            <a:off x="9378950" y="4806950"/>
            <a:ext cx="1765299" cy="7239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pt-BR" sz="1200">
                <a:latin typeface="Verdana" panose="020B0604030504040204" pitchFamily="34" charset="0"/>
                <a:ea typeface="Verdana" panose="020B0604030504040204" pitchFamily="34" charset="0"/>
              </a:rPr>
              <a:t>ETAPA 2</a:t>
            </a:r>
          </a:p>
          <a:p>
            <a:pPr algn="ctr"/>
            <a:endParaRPr lang="pt-BR" sz="1200">
              <a:latin typeface="Verdana" panose="020B0604030504040204" pitchFamily="34" charset="0"/>
              <a:ea typeface="Verdana" panose="020B0604030504040204" pitchFamily="34" charset="0"/>
            </a:endParaRPr>
          </a:p>
          <a:p>
            <a:pPr algn="ctr"/>
            <a:r>
              <a:rPr lang="pt-BR" sz="1200">
                <a:latin typeface="Verdana" panose="020B0604030504040204" pitchFamily="34" charset="0"/>
                <a:ea typeface="Verdana" panose="020B0604030504040204" pitchFamily="34" charset="0"/>
              </a:rPr>
              <a:t>Impotação PowerBI</a:t>
            </a:r>
          </a:p>
        </xdr:txBody>
      </xdr:sp>
    </xdr:grpSp>
    <xdr:clientData/>
  </xdr:twoCellAnchor>
  <xdr:twoCellAnchor>
    <xdr:from>
      <xdr:col>17</xdr:col>
      <xdr:colOff>259080</xdr:colOff>
      <xdr:row>14</xdr:row>
      <xdr:rowOff>99060</xdr:rowOff>
    </xdr:from>
    <xdr:to>
      <xdr:col>20</xdr:col>
      <xdr:colOff>506730</xdr:colOff>
      <xdr:row>25</xdr:row>
      <xdr:rowOff>111760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14879955" y="2631123"/>
          <a:ext cx="2105025" cy="1758950"/>
          <a:chOff x="9220200" y="1540510"/>
          <a:chExt cx="2076450" cy="1828800"/>
        </a:xfrm>
      </xdr:grpSpPr>
      <xdr:sp macro="" textlink="">
        <xdr:nvSpPr>
          <xdr:cNvPr id="15" name="Oval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9340850" y="1540510"/>
            <a:ext cx="1828800" cy="1828800"/>
          </a:xfrm>
          <a:prstGeom prst="ellipse">
            <a:avLst/>
          </a:prstGeom>
          <a:ln>
            <a:solidFill>
              <a:schemeClr val="accent6"/>
            </a:solidFill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 txBox="1"/>
        </xdr:nvSpPr>
        <xdr:spPr>
          <a:xfrm>
            <a:off x="9220200" y="1955799"/>
            <a:ext cx="2076450" cy="83810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ctr"/>
            <a:r>
              <a:rPr lang="pt-BR" sz="1200">
                <a:latin typeface="Verdana" panose="020B0604030504040204" pitchFamily="34" charset="0"/>
                <a:ea typeface="Verdana" panose="020B0604030504040204" pitchFamily="34" charset="0"/>
              </a:rPr>
              <a:t>ETAPA 1</a:t>
            </a:r>
          </a:p>
          <a:p>
            <a:pPr algn="ctr"/>
            <a:endParaRPr lang="pt-BR" sz="1200">
              <a:latin typeface="Verdana" panose="020B0604030504040204" pitchFamily="34" charset="0"/>
              <a:ea typeface="Verdana" panose="020B0604030504040204" pitchFamily="34" charset="0"/>
            </a:endParaRPr>
          </a:p>
          <a:p>
            <a:pPr algn="ctr"/>
            <a:r>
              <a:rPr lang="pt-BR" sz="1200">
                <a:latin typeface="Verdana" panose="020B0604030504040204" pitchFamily="34" charset="0"/>
                <a:ea typeface="Verdana" panose="020B0604030504040204" pitchFamily="34" charset="0"/>
              </a:rPr>
              <a:t>limpeza</a:t>
            </a:r>
            <a:r>
              <a:rPr lang="pt-BR" sz="1200" baseline="0">
                <a:latin typeface="Verdana" panose="020B0604030504040204" pitchFamily="34" charset="0"/>
                <a:ea typeface="Verdana" panose="020B0604030504040204" pitchFamily="34" charset="0"/>
              </a:rPr>
              <a:t>, c</a:t>
            </a:r>
            <a:r>
              <a:rPr lang="pt-BR" sz="1200">
                <a:latin typeface="Verdana" panose="020B0604030504040204" pitchFamily="34" charset="0"/>
                <a:ea typeface="Verdana" panose="020B0604030504040204" pitchFamily="34" charset="0"/>
              </a:rPr>
              <a:t>onciliação</a:t>
            </a:r>
          </a:p>
          <a:p>
            <a:pPr algn="ctr"/>
            <a:r>
              <a:rPr lang="pt-BR" sz="1200">
                <a:latin typeface="Verdana" panose="020B0604030504040204" pitchFamily="34" charset="0"/>
                <a:ea typeface="Verdana" panose="020B0604030504040204" pitchFamily="34" charset="0"/>
              </a:rPr>
              <a:t> e análise da DRF</a:t>
            </a:r>
          </a:p>
        </xdr:txBody>
      </xdr:sp>
    </xdr:grpSp>
    <xdr:clientData/>
  </xdr:twoCellAnchor>
  <xdr:twoCellAnchor>
    <xdr:from>
      <xdr:col>8</xdr:col>
      <xdr:colOff>145536</xdr:colOff>
      <xdr:row>59</xdr:row>
      <xdr:rowOff>153906</xdr:rowOff>
    </xdr:from>
    <xdr:to>
      <xdr:col>9</xdr:col>
      <xdr:colOff>114813</xdr:colOff>
      <xdr:row>68</xdr:row>
      <xdr:rowOff>62466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870186" y="10698081"/>
          <a:ext cx="1512327" cy="1451610"/>
        </a:xfrm>
        <a:prstGeom prst="ellipse">
          <a:avLst/>
        </a:prstGeom>
      </xdr:spPr>
    </xdr:pic>
    <xdr:clientData/>
  </xdr:twoCellAnchor>
  <xdr:twoCellAnchor>
    <xdr:from>
      <xdr:col>7</xdr:col>
      <xdr:colOff>1762125</xdr:colOff>
      <xdr:row>62</xdr:row>
      <xdr:rowOff>158986</xdr:rowOff>
    </xdr:from>
    <xdr:to>
      <xdr:col>8</xdr:col>
      <xdr:colOff>22225</xdr:colOff>
      <xdr:row>65</xdr:row>
      <xdr:rowOff>152400</xdr:rowOff>
    </xdr:to>
    <xdr:sp macro="[0]!excelmysql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 txBox="1"/>
      </xdr:nvSpPr>
      <xdr:spPr>
        <a:xfrm>
          <a:off x="5781675" y="11217511"/>
          <a:ext cx="965200" cy="50776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1100"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</a:rPr>
            <a:t>  Submit </a:t>
          </a:r>
        </a:p>
        <a:p>
          <a:r>
            <a:rPr lang="pt-BR" sz="1100"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</a:rPr>
            <a:t>to reviewer </a:t>
          </a:r>
        </a:p>
      </xdr:txBody>
    </xdr:sp>
    <xdr:clientData/>
  </xdr:twoCellAnchor>
  <xdr:twoCellAnchor>
    <xdr:from>
      <xdr:col>10</xdr:col>
      <xdr:colOff>3175</xdr:colOff>
      <xdr:row>62</xdr:row>
      <xdr:rowOff>152636</xdr:rowOff>
    </xdr:from>
    <xdr:to>
      <xdr:col>12</xdr:col>
      <xdr:colOff>28575</xdr:colOff>
      <xdr:row>65</xdr:row>
      <xdr:rowOff>139936</xdr:rowOff>
    </xdr:to>
    <xdr:sp macro="[0]!EmailSeeting" textlink="">
      <xdr:nvSpPr>
        <xdr:cNvPr id="19" name="TextBox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 txBox="1"/>
      </xdr:nvSpPr>
      <xdr:spPr>
        <a:xfrm>
          <a:off x="8480425" y="11211161"/>
          <a:ext cx="1206500" cy="5016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1100"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</a:rPr>
            <a:t> </a:t>
          </a:r>
          <a:r>
            <a:rPr lang="pt-BR" sz="1100" baseline="0"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</a:rPr>
            <a:t> </a:t>
          </a:r>
          <a:r>
            <a:rPr lang="pt-BR" sz="1100"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</a:rPr>
            <a:t>Send email</a:t>
          </a:r>
          <a:r>
            <a:rPr lang="pt-BR" sz="1100" baseline="0"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</a:rPr>
            <a:t> </a:t>
          </a:r>
        </a:p>
        <a:p>
          <a:r>
            <a:rPr lang="pt-BR" sz="1100" baseline="0"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</a:rPr>
            <a:t>to onsite team</a:t>
          </a:r>
          <a:endParaRPr lang="pt-BR" sz="1100">
            <a:solidFill>
              <a:schemeClr val="bg1"/>
            </a:solidFill>
            <a:latin typeface="Verdana" panose="020B0604030504040204" pitchFamily="34" charset="0"/>
            <a:ea typeface="Verdana" panose="020B0604030504040204" pitchFamily="34" charset="0"/>
          </a:endParaRPr>
        </a:p>
      </xdr:txBody>
    </xdr:sp>
    <xdr:clientData/>
  </xdr:twoCellAnchor>
  <xdr:twoCellAnchor editAs="oneCell">
    <xdr:from>
      <xdr:col>20</xdr:col>
      <xdr:colOff>74295</xdr:colOff>
      <xdr:row>0</xdr:row>
      <xdr:rowOff>34290</xdr:rowOff>
    </xdr:from>
    <xdr:to>
      <xdr:col>21</xdr:col>
      <xdr:colOff>3174</xdr:colOff>
      <xdr:row>1</xdr:row>
      <xdr:rowOff>274320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514195" y="34290"/>
          <a:ext cx="538480" cy="535305"/>
        </a:xfrm>
        <a:prstGeom prst="rect">
          <a:avLst/>
        </a:prstGeom>
      </xdr:spPr>
    </xdr:pic>
    <xdr:clientData/>
  </xdr:twoCellAnchor>
  <xdr:twoCellAnchor editAs="oneCell">
    <xdr:from>
      <xdr:col>10</xdr:col>
      <xdr:colOff>4167</xdr:colOff>
      <xdr:row>21</xdr:row>
      <xdr:rowOff>11906</xdr:rowOff>
    </xdr:from>
    <xdr:to>
      <xdr:col>17</xdr:col>
      <xdr:colOff>83344</xdr:colOff>
      <xdr:row>40</xdr:row>
      <xdr:rowOff>11906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910167" y="3786187"/>
          <a:ext cx="4163021" cy="31670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pontara/Desktop/outros/email%20VBA/ChecklistMai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ontuação"/>
      <sheetName val="Respostas"/>
      <sheetName val="Geral"/>
      <sheetName val="Sheet1"/>
      <sheetName val="Conciliação Div."/>
      <sheetName val="Integrity &amp; Population"/>
      <sheetName val="Selections Workbook"/>
      <sheetName val="Sheet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G70"/>
  <sheetViews>
    <sheetView showGridLines="0" tabSelected="1" zoomScale="80" zoomScaleNormal="80" workbookViewId="0">
      <selection activeCell="I10" sqref="I10"/>
    </sheetView>
  </sheetViews>
  <sheetFormatPr defaultColWidth="0" defaultRowHeight="13.15" customHeight="1" zeroHeight="1" x14ac:dyDescent="0.25"/>
  <cols>
    <col min="1" max="1" width="3" style="24" customWidth="1"/>
    <col min="2" max="5" width="8.81640625" style="24" customWidth="1"/>
    <col min="6" max="6" width="14.7265625" style="24" customWidth="1"/>
    <col min="7" max="7" width="5.26953125" style="24" customWidth="1"/>
    <col min="8" max="8" width="39.453125" style="24" customWidth="1"/>
    <col min="9" max="9" width="47.26953125" style="24" bestFit="1" customWidth="1"/>
    <col min="10" max="10" width="3" style="24" customWidth="1"/>
    <col min="11" max="17" width="8.7265625" style="24" customWidth="1"/>
    <col min="18" max="21" width="8.81640625" style="24" customWidth="1"/>
    <col min="22" max="22" width="2.7265625" style="24" customWidth="1"/>
    <col min="23" max="33" width="0" style="24" hidden="1" customWidth="1"/>
    <col min="34" max="16384" width="8.81640625" style="24" hidden="1"/>
  </cols>
  <sheetData>
    <row r="1" spans="1:33" ht="23.5" customHeight="1" x14ac:dyDescent="0.25">
      <c r="A1" s="30"/>
      <c r="B1" s="30"/>
      <c r="C1" s="31"/>
      <c r="D1" s="32"/>
      <c r="E1" s="32"/>
      <c r="F1" s="32"/>
      <c r="G1" s="32"/>
      <c r="H1" s="50" t="s">
        <v>162</v>
      </c>
      <c r="I1" s="50"/>
      <c r="J1" s="50"/>
      <c r="K1" s="50"/>
      <c r="L1" s="50"/>
      <c r="M1" s="32"/>
      <c r="N1" s="32"/>
      <c r="O1" s="32"/>
      <c r="P1" s="32"/>
      <c r="Q1" s="32"/>
      <c r="R1" s="32"/>
      <c r="S1" s="32"/>
      <c r="T1" s="32"/>
      <c r="U1" s="32"/>
      <c r="V1" s="32"/>
      <c r="W1" s="32"/>
      <c r="X1" s="33"/>
      <c r="Y1" s="33"/>
      <c r="Z1" s="33"/>
      <c r="AA1" s="33"/>
      <c r="AB1" s="33"/>
      <c r="AC1" s="33"/>
      <c r="AD1" s="33"/>
      <c r="AE1" s="33"/>
      <c r="AF1" s="33"/>
      <c r="AG1" s="33"/>
    </row>
    <row r="2" spans="1:33" ht="23.5" x14ac:dyDescent="0.25">
      <c r="A2" s="30"/>
      <c r="B2" s="30"/>
      <c r="C2" s="32"/>
      <c r="D2" s="32"/>
      <c r="E2" s="32"/>
      <c r="F2" s="32"/>
      <c r="G2" s="32"/>
      <c r="H2" s="50"/>
      <c r="I2" s="50"/>
      <c r="J2" s="50"/>
      <c r="K2" s="50"/>
      <c r="L2" s="50"/>
      <c r="M2" s="32"/>
      <c r="N2" s="32"/>
      <c r="O2" s="32"/>
      <c r="P2" s="32"/>
      <c r="Q2" s="32"/>
      <c r="R2" s="32"/>
      <c r="S2" s="32"/>
      <c r="T2" s="32"/>
      <c r="U2" s="32"/>
      <c r="V2" s="32"/>
      <c r="W2" s="32"/>
      <c r="X2" s="33"/>
      <c r="Y2" s="33"/>
      <c r="Z2" s="33"/>
      <c r="AA2" s="33"/>
      <c r="AB2" s="33"/>
      <c r="AC2" s="33"/>
      <c r="AD2" s="33"/>
      <c r="AE2" s="33"/>
      <c r="AF2" s="33"/>
      <c r="AG2" s="33"/>
    </row>
    <row r="3" spans="1:33" ht="12.5" x14ac:dyDescent="0.25"/>
    <row r="4" spans="1:33" ht="12.5" x14ac:dyDescent="0.25">
      <c r="G4" s="34" t="s">
        <v>125</v>
      </c>
      <c r="H4" s="35" t="s">
        <v>126</v>
      </c>
      <c r="K4" s="27" t="s">
        <v>163</v>
      </c>
    </row>
    <row r="5" spans="1:33" ht="12.5" x14ac:dyDescent="0.25">
      <c r="B5" s="51" t="s">
        <v>127</v>
      </c>
      <c r="C5" s="52"/>
      <c r="D5" s="52"/>
      <c r="E5" s="52"/>
      <c r="F5" s="53"/>
      <c r="G5" s="1"/>
      <c r="H5" s="36" t="s">
        <v>6</v>
      </c>
      <c r="I5" s="37" t="s">
        <v>79</v>
      </c>
      <c r="K5" s="65" t="s">
        <v>165</v>
      </c>
      <c r="L5" s="66"/>
      <c r="M5" s="66"/>
      <c r="N5" s="66"/>
      <c r="O5" s="66"/>
      <c r="P5" s="66"/>
      <c r="Q5" s="67"/>
      <c r="S5" s="63"/>
      <c r="T5" s="63"/>
    </row>
    <row r="6" spans="1:33" ht="14.5" customHeight="1" x14ac:dyDescent="0.25">
      <c r="B6" s="54" t="s">
        <v>167</v>
      </c>
      <c r="C6" s="55"/>
      <c r="D6" s="55"/>
      <c r="E6" s="55"/>
      <c r="F6" s="56"/>
      <c r="G6" s="1"/>
      <c r="H6" s="36" t="s">
        <v>5</v>
      </c>
      <c r="I6" s="37">
        <v>759045</v>
      </c>
      <c r="K6" s="68"/>
      <c r="L6" s="69"/>
      <c r="M6" s="69"/>
      <c r="N6" s="69"/>
      <c r="O6" s="69"/>
      <c r="P6" s="69"/>
      <c r="Q6" s="70"/>
    </row>
    <row r="7" spans="1:33" ht="12.5" x14ac:dyDescent="0.25">
      <c r="B7" s="57"/>
      <c r="C7" s="58"/>
      <c r="D7" s="58"/>
      <c r="E7" s="58"/>
      <c r="F7" s="59"/>
      <c r="G7" s="1"/>
      <c r="H7" s="36" t="s">
        <v>74</v>
      </c>
      <c r="I7" s="37" t="s">
        <v>97</v>
      </c>
      <c r="K7" s="68"/>
      <c r="L7" s="69"/>
      <c r="M7" s="69"/>
      <c r="N7" s="69"/>
      <c r="O7" s="69"/>
      <c r="P7" s="69"/>
      <c r="Q7" s="70"/>
    </row>
    <row r="8" spans="1:33" ht="12.5" x14ac:dyDescent="0.25">
      <c r="B8" s="57"/>
      <c r="C8" s="58"/>
      <c r="D8" s="58"/>
      <c r="E8" s="58"/>
      <c r="F8" s="59"/>
      <c r="G8" s="1"/>
      <c r="H8" s="36" t="s">
        <v>128</v>
      </c>
      <c r="I8" s="38" t="s">
        <v>168</v>
      </c>
      <c r="K8" s="68"/>
      <c r="L8" s="69"/>
      <c r="M8" s="69"/>
      <c r="N8" s="69"/>
      <c r="O8" s="69"/>
      <c r="P8" s="69"/>
      <c r="Q8" s="70"/>
    </row>
    <row r="9" spans="1:33" ht="12.5" x14ac:dyDescent="0.25">
      <c r="B9" s="57"/>
      <c r="C9" s="58"/>
      <c r="D9" s="58"/>
      <c r="E9" s="58"/>
      <c r="F9" s="59"/>
      <c r="G9" s="1"/>
      <c r="H9" s="39" t="str">
        <f xml:space="preserve"> " \\brcafs01\Auditoria\ADCBR\Geral\processing\"&amp;I6</f>
        <v xml:space="preserve"> \\brcafs01\Auditoria\ADCBR\Geral\processing\759045</v>
      </c>
      <c r="K9" s="68"/>
      <c r="L9" s="69"/>
      <c r="M9" s="69"/>
      <c r="N9" s="69"/>
      <c r="O9" s="69"/>
      <c r="P9" s="69"/>
      <c r="Q9" s="70"/>
    </row>
    <row r="10" spans="1:33" ht="12.5" x14ac:dyDescent="0.25">
      <c r="B10" s="57"/>
      <c r="C10" s="58"/>
      <c r="D10" s="58"/>
      <c r="E10" s="58"/>
      <c r="F10" s="59"/>
      <c r="G10" s="1"/>
      <c r="H10" s="39" t="str">
        <f xml:space="preserve"> " \\brspaudash01\E\Dados\Processing_0402\"&amp;I6</f>
        <v xml:space="preserve"> \\brspaudash01\E\Dados\Processing_0402\759045</v>
      </c>
      <c r="K10" s="68"/>
      <c r="L10" s="69"/>
      <c r="M10" s="69"/>
      <c r="N10" s="69"/>
      <c r="O10" s="69"/>
      <c r="P10" s="69"/>
      <c r="Q10" s="70"/>
    </row>
    <row r="11" spans="1:33" ht="12.5" x14ac:dyDescent="0.25">
      <c r="B11" s="57"/>
      <c r="C11" s="58"/>
      <c r="D11" s="58"/>
      <c r="E11" s="58"/>
      <c r="F11" s="59"/>
      <c r="G11" s="34" t="s">
        <v>129</v>
      </c>
      <c r="H11" s="64" t="s">
        <v>130</v>
      </c>
      <c r="I11" s="64"/>
      <c r="K11" s="68"/>
      <c r="L11" s="69"/>
      <c r="M11" s="69"/>
      <c r="N11" s="69"/>
      <c r="O11" s="69"/>
      <c r="P11" s="69"/>
      <c r="Q11" s="70"/>
    </row>
    <row r="12" spans="1:33" ht="12.5" x14ac:dyDescent="0.25">
      <c r="B12" s="57"/>
      <c r="C12" s="58"/>
      <c r="D12" s="58"/>
      <c r="E12" s="58"/>
      <c r="F12" s="59"/>
      <c r="G12" s="34"/>
      <c r="H12" s="36" t="s">
        <v>131</v>
      </c>
      <c r="I12" s="40" t="s">
        <v>0</v>
      </c>
      <c r="K12" s="68"/>
      <c r="L12" s="69"/>
      <c r="M12" s="69"/>
      <c r="N12" s="69"/>
      <c r="O12" s="69"/>
      <c r="P12" s="69"/>
      <c r="Q12" s="70"/>
    </row>
    <row r="13" spans="1:33" ht="12.5" x14ac:dyDescent="0.25">
      <c r="B13" s="57"/>
      <c r="C13" s="58"/>
      <c r="D13" s="58"/>
      <c r="E13" s="58"/>
      <c r="F13" s="59"/>
      <c r="G13" s="34"/>
      <c r="H13" s="36" t="s">
        <v>132</v>
      </c>
      <c r="I13" s="37">
        <v>0</v>
      </c>
      <c r="K13" s="68"/>
      <c r="L13" s="69"/>
      <c r="M13" s="69"/>
      <c r="N13" s="69"/>
      <c r="O13" s="69"/>
      <c r="P13" s="69"/>
      <c r="Q13" s="70"/>
    </row>
    <row r="14" spans="1:33" ht="12.5" x14ac:dyDescent="0.25">
      <c r="B14" s="57"/>
      <c r="C14" s="58"/>
      <c r="D14" s="58"/>
      <c r="E14" s="58"/>
      <c r="F14" s="59"/>
      <c r="G14" s="34"/>
      <c r="H14" s="36" t="s">
        <v>133</v>
      </c>
      <c r="I14" s="37" t="s">
        <v>87</v>
      </c>
      <c r="K14" s="68"/>
      <c r="L14" s="69"/>
      <c r="M14" s="69"/>
      <c r="N14" s="69"/>
      <c r="O14" s="69"/>
      <c r="P14" s="69"/>
      <c r="Q14" s="70"/>
    </row>
    <row r="15" spans="1:33" ht="12.5" x14ac:dyDescent="0.25">
      <c r="B15" s="57"/>
      <c r="C15" s="58"/>
      <c r="D15" s="58"/>
      <c r="E15" s="58"/>
      <c r="F15" s="59"/>
      <c r="G15" s="34"/>
      <c r="H15" s="36" t="s">
        <v>134</v>
      </c>
      <c r="I15" s="40" t="s">
        <v>86</v>
      </c>
      <c r="K15" s="68"/>
      <c r="L15" s="69"/>
      <c r="M15" s="69"/>
      <c r="N15" s="69"/>
      <c r="O15" s="69"/>
      <c r="P15" s="69"/>
      <c r="Q15" s="70"/>
    </row>
    <row r="16" spans="1:33" ht="12.5" x14ac:dyDescent="0.25">
      <c r="B16" s="57"/>
      <c r="C16" s="58"/>
      <c r="D16" s="58"/>
      <c r="E16" s="58"/>
      <c r="F16" s="59"/>
      <c r="G16" s="34"/>
      <c r="K16" s="68"/>
      <c r="L16" s="69"/>
      <c r="M16" s="69"/>
      <c r="N16" s="69"/>
      <c r="O16" s="69"/>
      <c r="P16" s="69"/>
      <c r="Q16" s="70"/>
    </row>
    <row r="17" spans="2:17" ht="12.5" x14ac:dyDescent="0.25">
      <c r="B17" s="57"/>
      <c r="C17" s="58"/>
      <c r="D17" s="58"/>
      <c r="E17" s="58"/>
      <c r="F17" s="59"/>
      <c r="G17" s="34"/>
      <c r="H17" s="36" t="s">
        <v>135</v>
      </c>
      <c r="I17" s="37">
        <v>5</v>
      </c>
      <c r="K17" s="68"/>
      <c r="L17" s="69"/>
      <c r="M17" s="69"/>
      <c r="N17" s="69"/>
      <c r="O17" s="69"/>
      <c r="P17" s="69"/>
      <c r="Q17" s="70"/>
    </row>
    <row r="18" spans="2:17" ht="12.5" x14ac:dyDescent="0.25">
      <c r="B18" s="57"/>
      <c r="C18" s="58"/>
      <c r="D18" s="58"/>
      <c r="E18" s="58"/>
      <c r="F18" s="59"/>
      <c r="G18" s="34"/>
      <c r="H18" s="36" t="s">
        <v>136</v>
      </c>
      <c r="I18" s="37">
        <v>207600</v>
      </c>
      <c r="K18" s="68"/>
      <c r="L18" s="69"/>
      <c r="M18" s="69"/>
      <c r="N18" s="69"/>
      <c r="O18" s="69"/>
      <c r="P18" s="69"/>
      <c r="Q18" s="70"/>
    </row>
    <row r="19" spans="2:17" ht="12.5" x14ac:dyDescent="0.25">
      <c r="B19" s="57"/>
      <c r="C19" s="58"/>
      <c r="D19" s="58"/>
      <c r="E19" s="58"/>
      <c r="F19" s="59"/>
      <c r="G19" s="34"/>
      <c r="H19" s="36" t="s">
        <v>137</v>
      </c>
      <c r="I19" s="37">
        <v>1</v>
      </c>
      <c r="K19" s="71"/>
      <c r="L19" s="72"/>
      <c r="M19" s="72"/>
      <c r="N19" s="72"/>
      <c r="O19" s="72"/>
      <c r="P19" s="72"/>
      <c r="Q19" s="73"/>
    </row>
    <row r="20" spans="2:17" ht="12.5" x14ac:dyDescent="0.25">
      <c r="B20" s="57"/>
      <c r="C20" s="58"/>
      <c r="D20" s="58"/>
      <c r="E20" s="58"/>
      <c r="F20" s="59"/>
      <c r="G20" s="1"/>
    </row>
    <row r="21" spans="2:17" ht="12.5" x14ac:dyDescent="0.25">
      <c r="B21" s="57"/>
      <c r="C21" s="58"/>
      <c r="D21" s="58"/>
      <c r="E21" s="58"/>
      <c r="F21" s="59"/>
      <c r="G21" s="34" t="s">
        <v>138</v>
      </c>
      <c r="H21" s="35" t="s">
        <v>139</v>
      </c>
      <c r="K21" s="49" t="s">
        <v>164</v>
      </c>
    </row>
    <row r="22" spans="2:17" ht="12.5" x14ac:dyDescent="0.25">
      <c r="B22" s="57"/>
      <c r="C22" s="58"/>
      <c r="D22" s="58"/>
      <c r="E22" s="58"/>
      <c r="F22" s="59"/>
      <c r="G22" s="34"/>
      <c r="H22" s="36" t="s">
        <v>30</v>
      </c>
      <c r="I22" s="40" t="s">
        <v>0</v>
      </c>
      <c r="K22" s="65" t="s">
        <v>165</v>
      </c>
      <c r="L22" s="66"/>
      <c r="M22" s="66"/>
      <c r="N22" s="66"/>
      <c r="O22" s="66"/>
      <c r="P22" s="66"/>
      <c r="Q22" s="67"/>
    </row>
    <row r="23" spans="2:17" ht="12.5" x14ac:dyDescent="0.25">
      <c r="B23" s="57"/>
      <c r="C23" s="58"/>
      <c r="D23" s="58"/>
      <c r="E23" s="58"/>
      <c r="F23" s="59"/>
      <c r="G23" s="34"/>
      <c r="H23" s="36" t="s">
        <v>25</v>
      </c>
      <c r="I23" s="40" t="s">
        <v>0</v>
      </c>
      <c r="K23" s="68"/>
      <c r="L23" s="69"/>
      <c r="M23" s="69"/>
      <c r="N23" s="69"/>
      <c r="O23" s="69"/>
      <c r="P23" s="69"/>
      <c r="Q23" s="70"/>
    </row>
    <row r="24" spans="2:17" ht="12.5" x14ac:dyDescent="0.25">
      <c r="B24" s="57"/>
      <c r="C24" s="58"/>
      <c r="D24" s="58"/>
      <c r="E24" s="58"/>
      <c r="F24" s="59"/>
      <c r="G24" s="34"/>
      <c r="H24" s="36" t="s">
        <v>26</v>
      </c>
      <c r="I24" s="40" t="s">
        <v>1</v>
      </c>
      <c r="K24" s="68"/>
      <c r="L24" s="69"/>
      <c r="M24" s="69"/>
      <c r="N24" s="69"/>
      <c r="O24" s="69"/>
      <c r="P24" s="69"/>
      <c r="Q24" s="70"/>
    </row>
    <row r="25" spans="2:17" ht="12.5" x14ac:dyDescent="0.25">
      <c r="B25" s="57"/>
      <c r="C25" s="58"/>
      <c r="D25" s="58"/>
      <c r="E25" s="58"/>
      <c r="F25" s="59"/>
      <c r="G25" s="34"/>
      <c r="H25" s="36" t="s">
        <v>7</v>
      </c>
      <c r="I25" s="40" t="s">
        <v>0</v>
      </c>
      <c r="K25" s="68"/>
      <c r="L25" s="69"/>
      <c r="M25" s="69"/>
      <c r="N25" s="69"/>
      <c r="O25" s="69"/>
      <c r="P25" s="69"/>
      <c r="Q25" s="70"/>
    </row>
    <row r="26" spans="2:17" ht="12.5" x14ac:dyDescent="0.25">
      <c r="B26" s="57"/>
      <c r="C26" s="58"/>
      <c r="D26" s="58"/>
      <c r="E26" s="58"/>
      <c r="F26" s="59"/>
      <c r="G26" s="34"/>
      <c r="H26" s="36" t="s">
        <v>8</v>
      </c>
      <c r="I26" s="40" t="s">
        <v>0</v>
      </c>
      <c r="K26" s="68"/>
      <c r="L26" s="69"/>
      <c r="M26" s="69"/>
      <c r="N26" s="69"/>
      <c r="O26" s="69"/>
      <c r="P26" s="69"/>
      <c r="Q26" s="70"/>
    </row>
    <row r="27" spans="2:17" ht="12.5" x14ac:dyDescent="0.25">
      <c r="B27" s="57"/>
      <c r="C27" s="58"/>
      <c r="D27" s="58"/>
      <c r="E27" s="58"/>
      <c r="F27" s="59"/>
      <c r="G27" s="34"/>
      <c r="H27" s="36" t="s">
        <v>9</v>
      </c>
      <c r="I27" s="40" t="s">
        <v>1</v>
      </c>
      <c r="K27" s="68"/>
      <c r="L27" s="69"/>
      <c r="M27" s="69"/>
      <c r="N27" s="69"/>
      <c r="O27" s="69"/>
      <c r="P27" s="69"/>
      <c r="Q27" s="70"/>
    </row>
    <row r="28" spans="2:17" ht="12.5" x14ac:dyDescent="0.25">
      <c r="B28" s="57"/>
      <c r="C28" s="58"/>
      <c r="D28" s="58"/>
      <c r="E28" s="58"/>
      <c r="F28" s="59"/>
      <c r="G28" s="34"/>
      <c r="H28" s="36" t="s">
        <v>27</v>
      </c>
      <c r="I28" s="40" t="s">
        <v>1</v>
      </c>
      <c r="K28" s="68"/>
      <c r="L28" s="69"/>
      <c r="M28" s="69"/>
      <c r="N28" s="69"/>
      <c r="O28" s="69"/>
      <c r="P28" s="69"/>
      <c r="Q28" s="70"/>
    </row>
    <row r="29" spans="2:17" ht="12.5" x14ac:dyDescent="0.25">
      <c r="B29" s="57"/>
      <c r="C29" s="58"/>
      <c r="D29" s="58"/>
      <c r="E29" s="58"/>
      <c r="F29" s="59"/>
      <c r="G29" s="34"/>
      <c r="H29" s="36" t="s">
        <v>28</v>
      </c>
      <c r="I29" s="40" t="s">
        <v>1</v>
      </c>
      <c r="K29" s="68"/>
      <c r="L29" s="69"/>
      <c r="M29" s="69"/>
      <c r="N29" s="69"/>
      <c r="O29" s="69"/>
      <c r="P29" s="69"/>
      <c r="Q29" s="70"/>
    </row>
    <row r="30" spans="2:17" ht="12.5" x14ac:dyDescent="0.25">
      <c r="B30" s="57"/>
      <c r="C30" s="58"/>
      <c r="D30" s="58"/>
      <c r="E30" s="58"/>
      <c r="F30" s="59"/>
      <c r="G30" s="34"/>
      <c r="H30" s="36" t="s">
        <v>29</v>
      </c>
      <c r="I30" s="40" t="s">
        <v>1</v>
      </c>
      <c r="K30" s="68"/>
      <c r="L30" s="69"/>
      <c r="M30" s="69"/>
      <c r="N30" s="69"/>
      <c r="O30" s="69"/>
      <c r="P30" s="69"/>
      <c r="Q30" s="70"/>
    </row>
    <row r="31" spans="2:17" ht="12.5" x14ac:dyDescent="0.25">
      <c r="B31" s="57"/>
      <c r="C31" s="58"/>
      <c r="D31" s="58"/>
      <c r="E31" s="58"/>
      <c r="F31" s="59"/>
      <c r="G31" s="34"/>
      <c r="H31" s="36" t="s">
        <v>10</v>
      </c>
      <c r="I31" s="40" t="s">
        <v>1</v>
      </c>
      <c r="K31" s="68"/>
      <c r="L31" s="69"/>
      <c r="M31" s="69"/>
      <c r="N31" s="69"/>
      <c r="O31" s="69"/>
      <c r="P31" s="69"/>
      <c r="Q31" s="70"/>
    </row>
    <row r="32" spans="2:17" ht="12.5" x14ac:dyDescent="0.25">
      <c r="B32" s="57"/>
      <c r="C32" s="58"/>
      <c r="D32" s="58"/>
      <c r="E32" s="58"/>
      <c r="F32" s="59"/>
      <c r="G32" s="34"/>
      <c r="K32" s="68"/>
      <c r="L32" s="69"/>
      <c r="M32" s="69"/>
      <c r="N32" s="69"/>
      <c r="O32" s="69"/>
      <c r="P32" s="69"/>
      <c r="Q32" s="70"/>
    </row>
    <row r="33" spans="2:17" ht="12.5" x14ac:dyDescent="0.25">
      <c r="B33" s="57"/>
      <c r="C33" s="58"/>
      <c r="D33" s="58"/>
      <c r="E33" s="58"/>
      <c r="F33" s="59"/>
      <c r="G33" s="34" t="s">
        <v>140</v>
      </c>
      <c r="H33" s="35" t="s">
        <v>141</v>
      </c>
      <c r="K33" s="68"/>
      <c r="L33" s="69"/>
      <c r="M33" s="69"/>
      <c r="N33" s="69"/>
      <c r="O33" s="69"/>
      <c r="P33" s="69"/>
      <c r="Q33" s="70"/>
    </row>
    <row r="34" spans="2:17" ht="12.5" x14ac:dyDescent="0.25">
      <c r="B34" s="57"/>
      <c r="C34" s="58"/>
      <c r="D34" s="58"/>
      <c r="E34" s="58"/>
      <c r="F34" s="59"/>
      <c r="G34" s="34"/>
      <c r="H34" s="36" t="s">
        <v>142</v>
      </c>
      <c r="I34" s="40" t="s">
        <v>3</v>
      </c>
      <c r="K34" s="68"/>
      <c r="L34" s="69"/>
      <c r="M34" s="69"/>
      <c r="N34" s="69"/>
      <c r="O34" s="69"/>
      <c r="P34" s="69"/>
      <c r="Q34" s="70"/>
    </row>
    <row r="35" spans="2:17" ht="12.5" x14ac:dyDescent="0.25">
      <c r="B35" s="57"/>
      <c r="C35" s="58"/>
      <c r="D35" s="58"/>
      <c r="E35" s="58"/>
      <c r="F35" s="59"/>
      <c r="G35" s="34"/>
      <c r="H35" s="41" t="s">
        <v>143</v>
      </c>
      <c r="I35" s="42"/>
      <c r="K35" s="68"/>
      <c r="L35" s="69"/>
      <c r="M35" s="69"/>
      <c r="N35" s="69"/>
      <c r="O35" s="69"/>
      <c r="P35" s="69"/>
      <c r="Q35" s="70"/>
    </row>
    <row r="36" spans="2:17" ht="12.5" x14ac:dyDescent="0.25">
      <c r="B36" s="57"/>
      <c r="C36" s="58"/>
      <c r="D36" s="58"/>
      <c r="E36" s="58"/>
      <c r="F36" s="59"/>
      <c r="G36" s="1"/>
      <c r="K36" s="71"/>
      <c r="L36" s="72"/>
      <c r="M36" s="72"/>
      <c r="N36" s="72"/>
      <c r="O36" s="72"/>
      <c r="P36" s="72"/>
      <c r="Q36" s="73"/>
    </row>
    <row r="37" spans="2:17" ht="12.5" x14ac:dyDescent="0.25">
      <c r="B37" s="57"/>
      <c r="C37" s="58"/>
      <c r="D37" s="58"/>
      <c r="E37" s="58"/>
      <c r="F37" s="59"/>
      <c r="G37" s="34" t="s">
        <v>144</v>
      </c>
      <c r="H37" s="35" t="s">
        <v>145</v>
      </c>
      <c r="I37" s="42"/>
    </row>
    <row r="38" spans="2:17" ht="12.5" x14ac:dyDescent="0.25">
      <c r="B38" s="57"/>
      <c r="C38" s="58"/>
      <c r="D38" s="58"/>
      <c r="E38" s="58"/>
      <c r="F38" s="59"/>
      <c r="G38" s="34"/>
      <c r="H38" s="36" t="s">
        <v>42</v>
      </c>
      <c r="I38" s="40" t="s">
        <v>0</v>
      </c>
    </row>
    <row r="39" spans="2:17" ht="12.5" x14ac:dyDescent="0.25">
      <c r="B39" s="57"/>
      <c r="C39" s="58"/>
      <c r="D39" s="58"/>
      <c r="E39" s="58"/>
      <c r="F39" s="59"/>
      <c r="G39" s="34"/>
      <c r="H39" s="36" t="s">
        <v>43</v>
      </c>
      <c r="I39" s="40" t="s">
        <v>1</v>
      </c>
    </row>
    <row r="40" spans="2:17" ht="12.5" x14ac:dyDescent="0.25">
      <c r="B40" s="57"/>
      <c r="C40" s="58"/>
      <c r="D40" s="58"/>
      <c r="E40" s="58"/>
      <c r="F40" s="59"/>
      <c r="G40" s="34"/>
      <c r="H40" s="36" t="s">
        <v>45</v>
      </c>
      <c r="I40" s="40" t="s">
        <v>1</v>
      </c>
    </row>
    <row r="41" spans="2:17" ht="12.5" x14ac:dyDescent="0.25">
      <c r="B41" s="57"/>
      <c r="C41" s="58"/>
      <c r="D41" s="58"/>
      <c r="E41" s="58"/>
      <c r="F41" s="59"/>
      <c r="G41" s="34"/>
      <c r="H41" s="43" t="s">
        <v>123</v>
      </c>
      <c r="I41" s="40" t="s">
        <v>1</v>
      </c>
    </row>
    <row r="42" spans="2:17" ht="12.5" x14ac:dyDescent="0.25">
      <c r="B42" s="57"/>
      <c r="C42" s="58"/>
      <c r="D42" s="58"/>
      <c r="E42" s="58"/>
      <c r="F42" s="59"/>
      <c r="G42" s="34"/>
      <c r="H42" s="43" t="s">
        <v>122</v>
      </c>
      <c r="I42" s="40" t="s">
        <v>1</v>
      </c>
    </row>
    <row r="43" spans="2:17" ht="12.5" x14ac:dyDescent="0.25">
      <c r="B43" s="57"/>
      <c r="C43" s="58"/>
      <c r="D43" s="58"/>
      <c r="E43" s="58"/>
      <c r="F43" s="59"/>
      <c r="G43" s="34"/>
      <c r="H43" s="43" t="s">
        <v>121</v>
      </c>
      <c r="I43" s="40" t="s">
        <v>1</v>
      </c>
    </row>
    <row r="44" spans="2:17" ht="12.5" x14ac:dyDescent="0.25">
      <c r="B44" s="57"/>
      <c r="C44" s="58"/>
      <c r="D44" s="58"/>
      <c r="E44" s="58"/>
      <c r="F44" s="59"/>
      <c r="G44" s="34"/>
      <c r="H44" s="36" t="s">
        <v>44</v>
      </c>
      <c r="I44" s="40" t="s">
        <v>1</v>
      </c>
    </row>
    <row r="45" spans="2:17" ht="12.5" x14ac:dyDescent="0.25">
      <c r="B45" s="57"/>
      <c r="C45" s="58"/>
      <c r="D45" s="58"/>
      <c r="E45" s="58"/>
      <c r="F45" s="59"/>
      <c r="G45" s="34"/>
      <c r="H45" s="36" t="s">
        <v>120</v>
      </c>
      <c r="I45" s="40" t="s">
        <v>0</v>
      </c>
    </row>
    <row r="46" spans="2:17" ht="12.5" x14ac:dyDescent="0.25">
      <c r="B46" s="60"/>
      <c r="C46" s="61"/>
      <c r="D46" s="61"/>
      <c r="E46" s="61"/>
      <c r="F46" s="62"/>
      <c r="G46" s="34"/>
      <c r="H46" s="41" t="s">
        <v>11</v>
      </c>
      <c r="I46" s="42"/>
    </row>
    <row r="47" spans="2:17" ht="12.5" x14ac:dyDescent="0.25">
      <c r="G47" s="1"/>
    </row>
    <row r="48" spans="2:17" ht="12.5" x14ac:dyDescent="0.25">
      <c r="G48" s="34" t="s">
        <v>146</v>
      </c>
      <c r="H48" s="35" t="s">
        <v>147</v>
      </c>
    </row>
    <row r="49" spans="1:33" ht="12.5" x14ac:dyDescent="0.25">
      <c r="B49" s="51" t="s">
        <v>148</v>
      </c>
      <c r="C49" s="52"/>
      <c r="D49" s="52"/>
      <c r="E49" s="52"/>
      <c r="F49" s="53"/>
      <c r="G49" s="34"/>
      <c r="H49" s="36" t="s">
        <v>149</v>
      </c>
      <c r="I49" s="37" t="s">
        <v>94</v>
      </c>
    </row>
    <row r="50" spans="1:33" ht="13.15" customHeight="1" x14ac:dyDescent="0.25">
      <c r="B50" s="54" t="s">
        <v>150</v>
      </c>
      <c r="C50" s="55"/>
      <c r="D50" s="55"/>
      <c r="E50" s="55"/>
      <c r="F50" s="56"/>
      <c r="G50" s="34"/>
      <c r="H50" s="36" t="s">
        <v>151</v>
      </c>
      <c r="I50" s="37" t="s">
        <v>94</v>
      </c>
    </row>
    <row r="51" spans="1:33" ht="12.5" x14ac:dyDescent="0.25">
      <c r="B51" s="57"/>
      <c r="C51" s="58"/>
      <c r="D51" s="58"/>
      <c r="E51" s="58"/>
      <c r="F51" s="59"/>
      <c r="G51" s="34"/>
      <c r="H51" s="36" t="str">
        <f>IF(I49&lt;&gt;I50,"Justifique a mudança de rede","")</f>
        <v/>
      </c>
      <c r="I51" s="37" t="s">
        <v>166</v>
      </c>
    </row>
    <row r="52" spans="1:33" ht="12.5" x14ac:dyDescent="0.25">
      <c r="B52" s="57"/>
      <c r="C52" s="58"/>
      <c r="D52" s="58"/>
      <c r="E52" s="58"/>
      <c r="F52" s="59"/>
      <c r="G52" s="34"/>
      <c r="I52" s="42"/>
    </row>
    <row r="53" spans="1:33" ht="12.5" x14ac:dyDescent="0.25">
      <c r="B53" s="57"/>
      <c r="C53" s="58"/>
      <c r="D53" s="58"/>
      <c r="E53" s="58"/>
      <c r="F53" s="59"/>
      <c r="G53" s="34" t="s">
        <v>152</v>
      </c>
      <c r="H53" s="35" t="s">
        <v>153</v>
      </c>
      <c r="I53" s="42"/>
    </row>
    <row r="54" spans="1:33" ht="20" x14ac:dyDescent="0.25">
      <c r="B54" s="57"/>
      <c r="C54" s="58"/>
      <c r="D54" s="58"/>
      <c r="E54" s="58"/>
      <c r="F54" s="59"/>
      <c r="H54" s="43" t="s">
        <v>154</v>
      </c>
      <c r="I54" s="37"/>
    </row>
    <row r="55" spans="1:33" ht="20" x14ac:dyDescent="0.25">
      <c r="B55" s="60"/>
      <c r="C55" s="61"/>
      <c r="D55" s="61"/>
      <c r="E55" s="61"/>
      <c r="F55" s="62"/>
      <c r="H55" s="43" t="s">
        <v>155</v>
      </c>
      <c r="I55" s="37"/>
    </row>
    <row r="56" spans="1:33" ht="12.5" x14ac:dyDescent="0.25"/>
    <row r="57" spans="1:33" ht="12.5" x14ac:dyDescent="0.25"/>
    <row r="58" spans="1:33" ht="12.5" x14ac:dyDescent="0.25"/>
    <row r="59" spans="1:33" s="48" customFormat="1" ht="13.5" x14ac:dyDescent="0.25">
      <c r="A59" s="44"/>
      <c r="B59" s="44"/>
      <c r="C59" s="45"/>
      <c r="D59" s="46"/>
      <c r="E59" s="45"/>
      <c r="F59" s="46"/>
      <c r="G59" s="45"/>
      <c r="H59" s="45"/>
      <c r="I59" s="45"/>
      <c r="J59" s="45"/>
      <c r="K59" s="45"/>
      <c r="L59" s="45"/>
      <c r="M59" s="45"/>
      <c r="N59" s="45"/>
      <c r="O59" s="45"/>
      <c r="P59" s="45"/>
      <c r="Q59" s="45"/>
      <c r="R59" s="45"/>
      <c r="S59" s="46"/>
      <c r="T59" s="46"/>
      <c r="U59" s="46"/>
      <c r="V59" s="46"/>
      <c r="W59" s="46"/>
      <c r="X59" s="47"/>
      <c r="Y59" s="47"/>
      <c r="Z59" s="47"/>
      <c r="AA59" s="47"/>
      <c r="AB59" s="47"/>
      <c r="AC59" s="47"/>
      <c r="AD59" s="47"/>
      <c r="AE59" s="47"/>
      <c r="AF59" s="47"/>
      <c r="AG59" s="47"/>
    </row>
    <row r="60" spans="1:33" s="48" customFormat="1" ht="13.5" x14ac:dyDescent="0.25">
      <c r="A60" s="44"/>
      <c r="B60" s="44"/>
      <c r="C60" s="46"/>
      <c r="D60" s="46"/>
      <c r="E60" s="45"/>
      <c r="F60" s="45"/>
      <c r="G60" s="45"/>
      <c r="H60" s="45"/>
      <c r="I60" s="45"/>
      <c r="J60" s="45"/>
      <c r="K60" s="45"/>
      <c r="L60" s="45"/>
      <c r="M60" s="45"/>
      <c r="N60" s="45"/>
      <c r="O60" s="45"/>
      <c r="P60" s="45"/>
      <c r="Q60" s="45"/>
      <c r="R60" s="45"/>
      <c r="S60" s="46"/>
      <c r="T60" s="46"/>
      <c r="U60" s="46"/>
      <c r="V60" s="46"/>
      <c r="W60" s="46"/>
      <c r="X60" s="47"/>
      <c r="Y60" s="47"/>
      <c r="Z60" s="47"/>
      <c r="AA60" s="47"/>
      <c r="AB60" s="47"/>
      <c r="AC60" s="47"/>
      <c r="AD60" s="47"/>
      <c r="AE60" s="47"/>
      <c r="AF60" s="47"/>
      <c r="AG60" s="47"/>
    </row>
    <row r="61" spans="1:33" s="48" customFormat="1" ht="13.5" x14ac:dyDescent="0.25">
      <c r="A61" s="44"/>
      <c r="B61" s="44"/>
      <c r="C61" s="45"/>
      <c r="D61" s="46"/>
      <c r="E61" s="45"/>
      <c r="F61" s="46"/>
      <c r="G61" s="45"/>
      <c r="H61" s="45"/>
      <c r="I61" s="45"/>
      <c r="J61" s="45"/>
      <c r="K61" s="45"/>
      <c r="L61" s="45"/>
      <c r="M61" s="45"/>
      <c r="N61" s="45"/>
      <c r="O61" s="45"/>
      <c r="P61" s="45"/>
      <c r="Q61" s="45"/>
      <c r="R61" s="45"/>
      <c r="S61" s="46"/>
      <c r="T61" s="46"/>
      <c r="U61" s="46"/>
      <c r="V61" s="46"/>
      <c r="W61" s="46"/>
      <c r="X61" s="47"/>
      <c r="Y61" s="47"/>
      <c r="Z61" s="47"/>
      <c r="AA61" s="47"/>
      <c r="AB61" s="47"/>
      <c r="AC61" s="47"/>
      <c r="AD61" s="47"/>
      <c r="AE61" s="47"/>
      <c r="AF61" s="47"/>
      <c r="AG61" s="47"/>
    </row>
    <row r="62" spans="1:33" s="48" customFormat="1" ht="13.5" x14ac:dyDescent="0.25">
      <c r="A62" s="44"/>
      <c r="B62" s="44"/>
      <c r="C62" s="45"/>
      <c r="D62" s="46"/>
      <c r="E62" s="45"/>
      <c r="F62" s="46"/>
      <c r="G62" s="45"/>
      <c r="H62" s="45"/>
      <c r="I62" s="45"/>
      <c r="J62" s="45"/>
      <c r="K62" s="45"/>
      <c r="L62" s="45"/>
      <c r="M62" s="45"/>
      <c r="N62" s="45"/>
      <c r="O62" s="45"/>
      <c r="P62" s="45"/>
      <c r="Q62" s="45"/>
      <c r="R62" s="45"/>
      <c r="S62" s="46"/>
      <c r="T62" s="46"/>
      <c r="U62" s="46"/>
      <c r="V62" s="46"/>
      <c r="W62" s="46"/>
      <c r="X62" s="47"/>
      <c r="Y62" s="47"/>
      <c r="Z62" s="47"/>
      <c r="AA62" s="47"/>
      <c r="AB62" s="47"/>
      <c r="AC62" s="47"/>
      <c r="AD62" s="47"/>
      <c r="AE62" s="47"/>
      <c r="AF62" s="47"/>
      <c r="AG62" s="47"/>
    </row>
    <row r="63" spans="1:33" s="48" customFormat="1" ht="13.5" x14ac:dyDescent="0.25">
      <c r="A63" s="44"/>
      <c r="B63" s="44"/>
      <c r="C63" s="45"/>
      <c r="D63" s="46"/>
      <c r="E63" s="45"/>
      <c r="F63" s="46"/>
      <c r="G63" s="45"/>
      <c r="H63" s="45"/>
      <c r="I63" s="45"/>
      <c r="J63" s="45"/>
      <c r="K63" s="45"/>
      <c r="L63" s="45"/>
      <c r="M63" s="45"/>
      <c r="N63" s="45"/>
      <c r="O63" s="45"/>
      <c r="P63" s="45"/>
      <c r="Q63" s="45"/>
      <c r="R63" s="45"/>
      <c r="S63" s="46"/>
      <c r="T63" s="46"/>
      <c r="U63" s="46"/>
      <c r="V63" s="46"/>
      <c r="W63" s="46"/>
      <c r="X63" s="47"/>
      <c r="Y63" s="47"/>
      <c r="Z63" s="47"/>
      <c r="AA63" s="47"/>
      <c r="AB63" s="47"/>
      <c r="AC63" s="47"/>
      <c r="AD63" s="47"/>
      <c r="AE63" s="47"/>
      <c r="AF63" s="47"/>
      <c r="AG63" s="47"/>
    </row>
    <row r="64" spans="1:33" s="48" customFormat="1" ht="13.5" x14ac:dyDescent="0.25">
      <c r="A64" s="44"/>
      <c r="B64" s="44"/>
      <c r="C64" s="45"/>
      <c r="D64" s="46"/>
      <c r="E64" s="45"/>
      <c r="F64" s="46"/>
      <c r="G64" s="45"/>
      <c r="H64" s="45"/>
      <c r="I64" s="45"/>
      <c r="J64" s="45"/>
      <c r="K64" s="45"/>
      <c r="L64" s="45"/>
      <c r="M64" s="45"/>
      <c r="N64" s="45"/>
      <c r="O64" s="45"/>
      <c r="P64" s="45"/>
      <c r="Q64" s="45"/>
      <c r="R64" s="45"/>
      <c r="S64" s="46"/>
      <c r="T64" s="46"/>
      <c r="U64" s="46"/>
      <c r="V64" s="46"/>
      <c r="W64" s="46"/>
      <c r="X64" s="47"/>
      <c r="Y64" s="47"/>
      <c r="Z64" s="47"/>
      <c r="AA64" s="47"/>
      <c r="AB64" s="47"/>
      <c r="AC64" s="47"/>
      <c r="AD64" s="47"/>
      <c r="AE64" s="47"/>
      <c r="AF64" s="47"/>
      <c r="AG64" s="47"/>
    </row>
    <row r="65" spans="1:33" s="48" customFormat="1" ht="13.5" x14ac:dyDescent="0.25">
      <c r="A65" s="44"/>
      <c r="B65" s="44"/>
      <c r="C65" s="45"/>
      <c r="D65" s="46"/>
      <c r="E65" s="45"/>
      <c r="F65" s="46"/>
      <c r="G65" s="45"/>
      <c r="H65" s="45"/>
      <c r="I65" s="45"/>
      <c r="J65" s="45"/>
      <c r="K65" s="45"/>
      <c r="L65" s="45"/>
      <c r="M65" s="45"/>
      <c r="N65" s="45"/>
      <c r="O65" s="45"/>
      <c r="P65" s="45"/>
      <c r="Q65" s="45"/>
      <c r="R65" s="45"/>
      <c r="S65" s="46"/>
      <c r="T65" s="46"/>
      <c r="U65" s="46"/>
      <c r="V65" s="46"/>
      <c r="W65" s="46"/>
      <c r="X65" s="47"/>
      <c r="Y65" s="47"/>
      <c r="Z65" s="47"/>
      <c r="AA65" s="47"/>
      <c r="AB65" s="47"/>
      <c r="AC65" s="47"/>
      <c r="AD65" s="47"/>
      <c r="AE65" s="47"/>
      <c r="AF65" s="47"/>
      <c r="AG65" s="47"/>
    </row>
    <row r="66" spans="1:33" s="48" customFormat="1" ht="13.5" x14ac:dyDescent="0.25">
      <c r="A66" s="44"/>
      <c r="B66" s="44"/>
      <c r="C66" s="45"/>
      <c r="D66" s="46"/>
      <c r="E66" s="45"/>
      <c r="F66" s="46"/>
      <c r="G66" s="45"/>
      <c r="H66" s="45"/>
      <c r="I66" s="45"/>
      <c r="J66" s="45"/>
      <c r="K66" s="45"/>
      <c r="L66" s="45"/>
      <c r="M66" s="45"/>
      <c r="N66" s="45"/>
      <c r="O66" s="45"/>
      <c r="P66" s="45"/>
      <c r="Q66" s="45"/>
      <c r="R66" s="45"/>
      <c r="S66" s="46"/>
      <c r="T66" s="46"/>
      <c r="U66" s="46"/>
      <c r="V66" s="46"/>
      <c r="W66" s="46"/>
      <c r="X66" s="47"/>
      <c r="Y66" s="47"/>
      <c r="Z66" s="47"/>
      <c r="AA66" s="47"/>
      <c r="AB66" s="47"/>
      <c r="AC66" s="47"/>
      <c r="AD66" s="47"/>
      <c r="AE66" s="47"/>
      <c r="AF66" s="47"/>
      <c r="AG66" s="47"/>
    </row>
    <row r="67" spans="1:33" s="48" customFormat="1" ht="13.5" x14ac:dyDescent="0.25">
      <c r="A67" s="44"/>
      <c r="B67" s="44"/>
      <c r="C67" s="45"/>
      <c r="D67" s="46"/>
      <c r="E67" s="45"/>
      <c r="F67" s="46"/>
      <c r="G67" s="45"/>
      <c r="H67" s="45"/>
      <c r="I67" s="45"/>
      <c r="J67" s="45"/>
      <c r="K67" s="45"/>
      <c r="L67" s="45"/>
      <c r="M67" s="45"/>
      <c r="N67" s="45"/>
      <c r="O67" s="45"/>
      <c r="P67" s="45"/>
      <c r="Q67" s="45"/>
      <c r="R67" s="45"/>
      <c r="S67" s="46"/>
      <c r="T67" s="46"/>
      <c r="U67" s="46"/>
      <c r="V67" s="46"/>
      <c r="W67" s="46"/>
      <c r="X67" s="47"/>
      <c r="Y67" s="47"/>
      <c r="Z67" s="47"/>
      <c r="AA67" s="47"/>
      <c r="AB67" s="47"/>
      <c r="AC67" s="47"/>
      <c r="AD67" s="47"/>
      <c r="AE67" s="47"/>
      <c r="AF67" s="47"/>
      <c r="AG67" s="47"/>
    </row>
    <row r="68" spans="1:33" s="48" customFormat="1" ht="13.5" x14ac:dyDescent="0.25">
      <c r="A68" s="44"/>
      <c r="B68" s="44"/>
      <c r="C68" s="45"/>
      <c r="D68" s="46"/>
      <c r="E68" s="45"/>
      <c r="F68" s="46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5"/>
      <c r="R68" s="45"/>
      <c r="S68" s="46"/>
      <c r="T68" s="46"/>
      <c r="U68" s="46"/>
      <c r="V68" s="46"/>
      <c r="W68" s="46"/>
      <c r="X68" s="47"/>
      <c r="Y68" s="47"/>
      <c r="Z68" s="47"/>
      <c r="AA68" s="47"/>
      <c r="AB68" s="47"/>
      <c r="AC68" s="47"/>
      <c r="AD68" s="47"/>
      <c r="AE68" s="47"/>
      <c r="AF68" s="47"/>
      <c r="AG68" s="47"/>
    </row>
    <row r="69" spans="1:33" s="48" customFormat="1" ht="13.5" x14ac:dyDescent="0.25">
      <c r="A69" s="44"/>
      <c r="B69" s="44"/>
      <c r="C69" s="45"/>
      <c r="D69" s="46"/>
      <c r="E69" s="45"/>
      <c r="F69" s="46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6"/>
      <c r="T69" s="46"/>
      <c r="U69" s="46"/>
      <c r="V69" s="46"/>
      <c r="W69" s="46"/>
      <c r="X69" s="47"/>
      <c r="Y69" s="47"/>
      <c r="Z69" s="47"/>
      <c r="AA69" s="47"/>
      <c r="AB69" s="47"/>
      <c r="AC69" s="47"/>
      <c r="AD69" s="47"/>
      <c r="AE69" s="47"/>
      <c r="AF69" s="47"/>
      <c r="AG69" s="47"/>
    </row>
    <row r="70" spans="1:33" s="48" customFormat="1" ht="13.5" x14ac:dyDescent="0.25">
      <c r="A70" s="44"/>
      <c r="B70" s="44"/>
      <c r="C70" s="45"/>
      <c r="D70" s="46"/>
      <c r="E70" s="45"/>
      <c r="F70" s="46"/>
      <c r="G70" s="45"/>
      <c r="H70" s="45"/>
      <c r="I70" s="45"/>
      <c r="J70" s="45"/>
      <c r="K70" s="45"/>
      <c r="L70" s="45"/>
      <c r="M70" s="45"/>
      <c r="N70" s="45"/>
      <c r="O70" s="45"/>
      <c r="P70" s="45"/>
      <c r="Q70" s="45"/>
      <c r="R70" s="45"/>
      <c r="S70" s="46"/>
      <c r="T70" s="46"/>
      <c r="U70" s="46"/>
      <c r="V70" s="46"/>
      <c r="W70" s="46"/>
      <c r="X70" s="47"/>
      <c r="Y70" s="47"/>
      <c r="Z70" s="47"/>
      <c r="AA70" s="47"/>
      <c r="AB70" s="47"/>
      <c r="AC70" s="47"/>
      <c r="AD70" s="47"/>
      <c r="AE70" s="47"/>
      <c r="AF70" s="47"/>
      <c r="AG70" s="47"/>
    </row>
  </sheetData>
  <mergeCells count="9">
    <mergeCell ref="H1:L2"/>
    <mergeCell ref="B49:F49"/>
    <mergeCell ref="B50:F55"/>
    <mergeCell ref="B5:F5"/>
    <mergeCell ref="S5:T5"/>
    <mergeCell ref="B6:F46"/>
    <mergeCell ref="H11:I11"/>
    <mergeCell ref="K5:Q19"/>
    <mergeCell ref="K22:Q36"/>
  </mergeCells>
  <pageMargins left="0.7" right="0.7" top="0.75" bottom="0.75" header="0.3" footer="0.3"/>
  <pageSetup paperSize="9" scale="45" orientation="portrait" r:id="rId1"/>
  <headerFooter>
    <oddHeader xml:space="preserve">&amp;C&amp;"-,Bold"&amp;12&amp;U
</oddHeader>
  </headerFooter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00000000-0002-0000-0000-000000000000}">
          <x14:formula1>
            <xm:f>Pontuação!$K$35:$K$37</xm:f>
          </x14:formula1>
          <xm:sqref>I50 I54:I55</xm:sqref>
        </x14:dataValidation>
        <x14:dataValidation type="list" allowBlank="1" showInputMessage="1" showErrorMessage="1" xr:uid="{00000000-0002-0000-0000-000001000000}">
          <x14:formula1>
            <xm:f>Pontuação!$N$36:$N$39</xm:f>
          </x14:formula1>
          <xm:sqref>I34</xm:sqref>
        </x14:dataValidation>
        <x14:dataValidation type="list" allowBlank="1" showInputMessage="1" showErrorMessage="1" xr:uid="{00000000-0002-0000-0000-000002000000}">
          <x14:formula1>
            <xm:f>Pontuação!$J$36:$J$41</xm:f>
          </x14:formula1>
          <xm:sqref>I14</xm:sqref>
        </x14:dataValidation>
        <x14:dataValidation type="list" allowBlank="1" showInputMessage="1" showErrorMessage="1" xr:uid="{00000000-0002-0000-0000-000003000000}">
          <x14:formula1>
            <xm:f>Pontuação!$F$36:$F$38</xm:f>
          </x14:formula1>
          <xm:sqref>I15</xm:sqref>
        </x14:dataValidation>
        <x14:dataValidation type="list" allowBlank="1" showInputMessage="1" showErrorMessage="1" xr:uid="{00000000-0002-0000-0000-000004000000}">
          <x14:formula1>
            <xm:f>Pontuação!$D$36:$D$39</xm:f>
          </x14:formula1>
          <xm:sqref>I7</xm:sqref>
        </x14:dataValidation>
        <x14:dataValidation type="list" allowBlank="1" showInputMessage="1" showErrorMessage="1" xr:uid="{00000000-0002-0000-0000-000005000000}">
          <x14:formula1>
            <xm:f>Pontuação!$B$35:$B$49</xm:f>
          </x14:formula1>
          <xm:sqref>I5</xm:sqref>
        </x14:dataValidation>
        <x14:dataValidation type="list" allowBlank="1" showInputMessage="1" showErrorMessage="1" xr:uid="{00000000-0002-0000-0000-000006000000}">
          <x14:formula1>
            <xm:f>Pontuação!$H$36:$H$37</xm:f>
          </x14:formula1>
          <xm:sqref>I22:I31 I12 I38:I45</xm:sqref>
        </x14:dataValidation>
        <x14:dataValidation type="list" allowBlank="1" showInputMessage="1" showErrorMessage="1" xr:uid="{00000000-0002-0000-0000-000007000000}">
          <x14:formula1>
            <xm:f>Pontuação!$K$35:$K$36</xm:f>
          </x14:formula1>
          <xm:sqref>I49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Q51"/>
  <sheetViews>
    <sheetView showGridLines="0" topLeftCell="C10" workbookViewId="0">
      <selection activeCell="K35" sqref="K35:K37"/>
    </sheetView>
  </sheetViews>
  <sheetFormatPr defaultColWidth="9.1796875" defaultRowHeight="10" x14ac:dyDescent="0.2"/>
  <cols>
    <col min="1" max="1" width="3.26953125" style="5" customWidth="1"/>
    <col min="2" max="2" width="55" style="5" customWidth="1"/>
    <col min="3" max="3" width="2.1796875" style="5" customWidth="1"/>
    <col min="4" max="4" width="18.26953125" style="5" bestFit="1" customWidth="1"/>
    <col min="5" max="5" width="18" style="5" bestFit="1" customWidth="1"/>
    <col min="6" max="6" width="15.7265625" style="5" customWidth="1"/>
    <col min="7" max="7" width="19.453125" style="5" customWidth="1"/>
    <col min="8" max="8" width="18.453125" style="5" customWidth="1"/>
    <col min="9" max="9" width="20.26953125" style="5" customWidth="1"/>
    <col min="10" max="10" width="18.81640625" style="5" bestFit="1" customWidth="1"/>
    <col min="11" max="11" width="23.54296875" style="5" customWidth="1"/>
    <col min="12" max="12" width="19.81640625" style="5" customWidth="1"/>
    <col min="13" max="13" width="24.453125" style="5" customWidth="1"/>
    <col min="14" max="16384" width="9.1796875" style="5"/>
  </cols>
  <sheetData>
    <row r="1" spans="1:12" ht="50" x14ac:dyDescent="0.2">
      <c r="B1" s="11" t="s">
        <v>41</v>
      </c>
      <c r="C1" s="11"/>
      <c r="D1" s="14" t="s">
        <v>32</v>
      </c>
      <c r="E1" s="14" t="s">
        <v>33</v>
      </c>
      <c r="F1" s="14" t="s">
        <v>23</v>
      </c>
      <c r="G1" s="14" t="s">
        <v>24</v>
      </c>
      <c r="H1" s="14" t="s">
        <v>31</v>
      </c>
      <c r="I1" s="14" t="s">
        <v>35</v>
      </c>
      <c r="J1" s="14" t="s">
        <v>36</v>
      </c>
      <c r="K1" s="14" t="s">
        <v>37</v>
      </c>
      <c r="L1" s="14" t="s">
        <v>38</v>
      </c>
    </row>
    <row r="2" spans="1:12" x14ac:dyDescent="0.2">
      <c r="B2" s="10" t="s">
        <v>40</v>
      </c>
      <c r="C2" s="10"/>
      <c r="D2" s="5">
        <f>Geral!D14</f>
        <v>0</v>
      </c>
      <c r="E2" s="5">
        <f>Geral!C16</f>
        <v>0</v>
      </c>
      <c r="F2" s="5">
        <f>Geral!C18</f>
        <v>0</v>
      </c>
      <c r="G2" s="5">
        <f>Geral!C21</f>
        <v>0</v>
      </c>
      <c r="H2" s="5">
        <f>COUNTIF(Geral!D24:S24,"sim")</f>
        <v>0</v>
      </c>
      <c r="I2" s="5" t="e">
        <f>Geral!#REF!</f>
        <v>#REF!</v>
      </c>
      <c r="J2" s="5" t="e">
        <f>Geral!#REF!</f>
        <v>#REF!</v>
      </c>
      <c r="K2" s="5">
        <f>Geral!C27</f>
        <v>0</v>
      </c>
      <c r="L2" s="5">
        <f>COUNTIF(Geral!C30:Q30,"sim")</f>
        <v>0</v>
      </c>
    </row>
    <row r="3" spans="1:12" x14ac:dyDescent="0.2">
      <c r="B3" s="10"/>
      <c r="C3" s="10"/>
    </row>
    <row r="4" spans="1:12" x14ac:dyDescent="0.2">
      <c r="B4" s="17" t="s">
        <v>46</v>
      </c>
      <c r="C4" s="18">
        <v>0</v>
      </c>
      <c r="D4" s="5" t="e">
        <f>#REF!</f>
        <v>#REF!</v>
      </c>
      <c r="E4" s="12" t="s">
        <v>1</v>
      </c>
      <c r="F4" s="12" t="s">
        <v>52</v>
      </c>
      <c r="G4" s="19" t="s">
        <v>57</v>
      </c>
      <c r="H4" s="20">
        <v>0</v>
      </c>
      <c r="I4" s="17" t="s">
        <v>0</v>
      </c>
      <c r="J4" s="12" t="s">
        <v>3</v>
      </c>
      <c r="K4" s="12" t="s">
        <v>3</v>
      </c>
      <c r="L4" s="21">
        <v>0</v>
      </c>
    </row>
    <row r="5" spans="1:12" x14ac:dyDescent="0.2">
      <c r="B5" s="17" t="s">
        <v>47</v>
      </c>
      <c r="C5" s="18">
        <v>1</v>
      </c>
      <c r="D5" s="5" t="e">
        <f>#REF!</f>
        <v>#REF!</v>
      </c>
      <c r="E5" s="12" t="s">
        <v>0</v>
      </c>
      <c r="F5" s="12" t="s">
        <v>53</v>
      </c>
      <c r="G5" s="12" t="s">
        <v>58</v>
      </c>
      <c r="H5" s="20" t="s">
        <v>59</v>
      </c>
      <c r="I5" s="17" t="s">
        <v>1</v>
      </c>
      <c r="J5" s="12" t="s">
        <v>51</v>
      </c>
      <c r="K5" s="12" t="s">
        <v>51</v>
      </c>
      <c r="L5" s="17" t="s">
        <v>49</v>
      </c>
    </row>
    <row r="6" spans="1:12" x14ac:dyDescent="0.2">
      <c r="B6" s="17" t="s">
        <v>48</v>
      </c>
      <c r="C6" s="18">
        <v>3</v>
      </c>
      <c r="D6" s="12" t="s">
        <v>22</v>
      </c>
      <c r="E6" s="12"/>
      <c r="F6" s="12"/>
      <c r="G6" s="12" t="s">
        <v>56</v>
      </c>
      <c r="H6" s="20" t="s">
        <v>60</v>
      </c>
      <c r="J6" s="12"/>
      <c r="K6" s="12"/>
      <c r="L6" s="17" t="s">
        <v>50</v>
      </c>
    </row>
    <row r="7" spans="1:12" x14ac:dyDescent="0.2">
      <c r="B7" s="17" t="s">
        <v>55</v>
      </c>
      <c r="C7" s="18"/>
      <c r="D7" s="74" t="s">
        <v>54</v>
      </c>
      <c r="E7" s="74"/>
      <c r="F7" s="74"/>
      <c r="G7" s="74"/>
      <c r="H7" s="74"/>
      <c r="I7" s="74"/>
      <c r="J7" s="74"/>
      <c r="K7" s="74"/>
      <c r="L7" s="74"/>
    </row>
    <row r="9" spans="1:12" x14ac:dyDescent="0.2">
      <c r="B9" s="8" t="s">
        <v>39</v>
      </c>
      <c r="C9" s="8"/>
      <c r="D9" s="9" t="s">
        <v>61</v>
      </c>
      <c r="E9" s="9" t="s">
        <v>66</v>
      </c>
      <c r="F9" s="9" t="s">
        <v>34</v>
      </c>
      <c r="G9" s="12"/>
    </row>
    <row r="10" spans="1:12" x14ac:dyDescent="0.2">
      <c r="B10" s="5" t="s">
        <v>32</v>
      </c>
      <c r="D10" s="6" t="e">
        <f>IF(D2=$D$4,$C$4,IF(D2=$D$5,$C$5,C6))</f>
        <v>#REF!</v>
      </c>
      <c r="E10" s="6">
        <v>5</v>
      </c>
      <c r="F10" s="6" t="e">
        <f>D10*E10</f>
        <v>#REF!</v>
      </c>
      <c r="I10" s="5">
        <v>0</v>
      </c>
    </row>
    <row r="11" spans="1:12" x14ac:dyDescent="0.2">
      <c r="B11" s="5" t="s">
        <v>33</v>
      </c>
      <c r="D11" s="6">
        <f>IF($E$2=$E$4,$C$4,$C$5)</f>
        <v>1</v>
      </c>
      <c r="E11" s="6">
        <v>1</v>
      </c>
      <c r="F11" s="6">
        <f t="shared" ref="F11:F16" si="0">D11*E11</f>
        <v>1</v>
      </c>
    </row>
    <row r="12" spans="1:12" x14ac:dyDescent="0.2">
      <c r="A12" s="12"/>
      <c r="B12" s="5" t="s">
        <v>23</v>
      </c>
      <c r="D12" s="6">
        <f>IF($F$2="excel",$C$4,IF($F$2="tempjoin",$C$4,$C$5))</f>
        <v>1</v>
      </c>
      <c r="E12" s="6">
        <v>2</v>
      </c>
      <c r="F12" s="6">
        <f t="shared" si="0"/>
        <v>2</v>
      </c>
    </row>
    <row r="13" spans="1:12" x14ac:dyDescent="0.2">
      <c r="B13" s="5" t="s">
        <v>24</v>
      </c>
      <c r="D13" s="6">
        <f>IF(G2&lt;1000000,$C$4,IF(G2&lt;20000000,$C$5,$C$6))</f>
        <v>0</v>
      </c>
      <c r="E13" s="6">
        <v>2</v>
      </c>
      <c r="F13" s="6">
        <f t="shared" si="0"/>
        <v>0</v>
      </c>
    </row>
    <row r="14" spans="1:12" x14ac:dyDescent="0.2">
      <c r="B14" s="5" t="s">
        <v>31</v>
      </c>
      <c r="D14" s="6">
        <f>IF($H$2=0,$C$4,IF($H$2&lt;6,$C$5,$C$6))</f>
        <v>0</v>
      </c>
      <c r="E14" s="6">
        <v>1</v>
      </c>
      <c r="F14" s="6">
        <f t="shared" si="0"/>
        <v>0</v>
      </c>
    </row>
    <row r="15" spans="1:12" x14ac:dyDescent="0.2">
      <c r="B15" s="12" t="s">
        <v>70</v>
      </c>
      <c r="C15" s="12"/>
      <c r="D15" s="6">
        <f>IF($K$2=$K$4,$C$4,$C$5)</f>
        <v>1</v>
      </c>
      <c r="E15" s="6">
        <v>4</v>
      </c>
      <c r="F15" s="6">
        <f t="shared" si="0"/>
        <v>4</v>
      </c>
    </row>
    <row r="16" spans="1:12" x14ac:dyDescent="0.2">
      <c r="B16" s="12" t="s">
        <v>71</v>
      </c>
      <c r="D16" s="6">
        <f>IF($L$2=0,$C$4,IF($L$2&lt;4,$C$5,$C$6))</f>
        <v>0</v>
      </c>
      <c r="E16" s="6">
        <v>5</v>
      </c>
      <c r="F16" s="6">
        <f t="shared" si="0"/>
        <v>0</v>
      </c>
    </row>
    <row r="17" spans="2:7" x14ac:dyDescent="0.2">
      <c r="F17" s="7" t="e">
        <f>SUM(F10:F16)</f>
        <v>#REF!</v>
      </c>
      <c r="G17" s="5" t="e">
        <f>IF(F17&lt;21,"Operador",IF(F17&lt;=31,"Revisor","Team Leader"))</f>
        <v>#REF!</v>
      </c>
    </row>
    <row r="22" spans="2:7" s="15" customFormat="1" ht="30" x14ac:dyDescent="0.2">
      <c r="D22" s="16" t="s">
        <v>68</v>
      </c>
      <c r="F22" s="16" t="s">
        <v>67</v>
      </c>
    </row>
    <row r="23" spans="2:7" x14ac:dyDescent="0.2">
      <c r="B23" s="4">
        <v>1</v>
      </c>
      <c r="C23" s="4"/>
      <c r="D23" s="12" t="s">
        <v>46</v>
      </c>
      <c r="E23" s="4">
        <v>1</v>
      </c>
      <c r="F23" s="12" t="s">
        <v>62</v>
      </c>
    </row>
    <row r="24" spans="2:7" x14ac:dyDescent="0.2">
      <c r="B24" s="4">
        <f>B23+1</f>
        <v>2</v>
      </c>
      <c r="C24" s="4"/>
      <c r="D24" s="12" t="s">
        <v>47</v>
      </c>
      <c r="E24" s="4">
        <f>E23+1</f>
        <v>2</v>
      </c>
      <c r="F24" s="12" t="s">
        <v>63</v>
      </c>
    </row>
    <row r="25" spans="2:7" x14ac:dyDescent="0.2">
      <c r="B25" s="4">
        <f>B24+1</f>
        <v>3</v>
      </c>
      <c r="C25" s="4"/>
      <c r="D25" s="12" t="s">
        <v>48</v>
      </c>
      <c r="E25" s="4">
        <f>E24+1</f>
        <v>3</v>
      </c>
      <c r="F25" s="12" t="s">
        <v>64</v>
      </c>
    </row>
    <row r="26" spans="2:7" x14ac:dyDescent="0.2">
      <c r="B26" s="4"/>
      <c r="C26" s="4"/>
      <c r="D26" s="12"/>
      <c r="E26" s="4">
        <f>E25+1</f>
        <v>4</v>
      </c>
      <c r="F26" s="12" t="s">
        <v>65</v>
      </c>
    </row>
    <row r="27" spans="2:7" x14ac:dyDescent="0.2">
      <c r="B27" s="4"/>
      <c r="C27" s="4"/>
      <c r="D27" s="12"/>
      <c r="E27" s="4">
        <f>E26+1</f>
        <v>5</v>
      </c>
      <c r="F27" s="12" t="s">
        <v>69</v>
      </c>
    </row>
    <row r="35" spans="2:17" x14ac:dyDescent="0.2">
      <c r="B35" s="12" t="s">
        <v>83</v>
      </c>
      <c r="D35" s="12"/>
      <c r="E35" s="12"/>
      <c r="F35" s="12"/>
      <c r="G35" s="12"/>
      <c r="H35" s="12"/>
      <c r="I35" s="12"/>
      <c r="J35" s="12"/>
      <c r="K35" s="12" t="s">
        <v>94</v>
      </c>
      <c r="L35" s="12"/>
      <c r="M35" s="12"/>
      <c r="N35" s="12"/>
      <c r="O35" s="12"/>
      <c r="P35" s="12"/>
      <c r="Q35" s="12"/>
    </row>
    <row r="36" spans="2:17" ht="12.5" x14ac:dyDescent="0.25">
      <c r="B36" s="12" t="s">
        <v>156</v>
      </c>
      <c r="D36" s="24" t="s">
        <v>72</v>
      </c>
      <c r="E36" s="12"/>
      <c r="F36" s="12" t="s">
        <v>84</v>
      </c>
      <c r="G36" s="12"/>
      <c r="H36" s="12" t="s">
        <v>0</v>
      </c>
      <c r="I36" s="12"/>
      <c r="J36" s="12" t="s">
        <v>2</v>
      </c>
      <c r="K36" s="12" t="s">
        <v>75</v>
      </c>
      <c r="L36" s="12">
        <f>[1]Geral!H56</f>
        <v>0</v>
      </c>
      <c r="M36" s="12"/>
      <c r="N36" s="12" t="s">
        <v>98</v>
      </c>
      <c r="O36" s="12"/>
      <c r="P36" s="12"/>
      <c r="Q36" s="12" t="s">
        <v>85</v>
      </c>
    </row>
    <row r="37" spans="2:17" ht="12.5" x14ac:dyDescent="0.25">
      <c r="B37" s="12" t="s">
        <v>157</v>
      </c>
      <c r="D37" s="24" t="s">
        <v>95</v>
      </c>
      <c r="E37" s="12"/>
      <c r="F37" s="12" t="s">
        <v>86</v>
      </c>
      <c r="G37" s="12"/>
      <c r="H37" s="12" t="s">
        <v>1</v>
      </c>
      <c r="I37" s="12"/>
      <c r="J37" s="12" t="s">
        <v>87</v>
      </c>
      <c r="K37" s="12" t="s">
        <v>96</v>
      </c>
      <c r="L37" s="12">
        <f>[1]Geral!I56</f>
        <v>0</v>
      </c>
      <c r="M37" s="12"/>
      <c r="N37" s="12" t="s">
        <v>124</v>
      </c>
      <c r="O37" s="12"/>
      <c r="P37" s="12"/>
      <c r="Q37" s="12" t="s">
        <v>88</v>
      </c>
    </row>
    <row r="38" spans="2:17" ht="12.5" x14ac:dyDescent="0.25">
      <c r="B38" s="12" t="s">
        <v>81</v>
      </c>
      <c r="D38" s="24" t="s">
        <v>97</v>
      </c>
      <c r="E38" s="12"/>
      <c r="F38" s="12" t="s">
        <v>22</v>
      </c>
      <c r="G38" s="12"/>
      <c r="H38" s="12"/>
      <c r="I38" s="12"/>
      <c r="J38" s="12" t="s">
        <v>89</v>
      </c>
      <c r="K38" s="12"/>
      <c r="L38" s="12"/>
      <c r="M38" s="12"/>
      <c r="N38" s="12" t="s">
        <v>4</v>
      </c>
      <c r="O38" s="12"/>
      <c r="P38" s="12"/>
      <c r="Q38" s="12" t="s">
        <v>90</v>
      </c>
    </row>
    <row r="39" spans="2:17" ht="12.5" x14ac:dyDescent="0.25">
      <c r="B39" s="12" t="s">
        <v>158</v>
      </c>
      <c r="D39" s="24" t="s">
        <v>99</v>
      </c>
      <c r="E39" s="12"/>
      <c r="F39" s="12"/>
      <c r="G39" s="12"/>
      <c r="H39" s="12"/>
      <c r="I39" s="12"/>
      <c r="J39" s="12" t="s">
        <v>91</v>
      </c>
      <c r="K39" s="12"/>
      <c r="L39" s="12"/>
      <c r="M39" s="12"/>
      <c r="N39" s="12" t="s">
        <v>3</v>
      </c>
      <c r="O39" s="12"/>
      <c r="P39" s="12"/>
      <c r="Q39" s="12"/>
    </row>
    <row r="40" spans="2:17" x14ac:dyDescent="0.2">
      <c r="B40" s="12" t="s">
        <v>159</v>
      </c>
      <c r="E40" s="12"/>
      <c r="F40" s="12"/>
      <c r="G40" s="12"/>
      <c r="H40" s="12"/>
      <c r="I40" s="12"/>
      <c r="J40" s="12" t="s">
        <v>92</v>
      </c>
      <c r="K40" s="12"/>
      <c r="L40" s="12"/>
      <c r="M40" s="12"/>
      <c r="O40" s="12"/>
      <c r="P40" s="12"/>
      <c r="Q40" s="12"/>
    </row>
    <row r="41" spans="2:17" x14ac:dyDescent="0.2">
      <c r="B41" s="12" t="s">
        <v>78</v>
      </c>
      <c r="E41" s="12"/>
      <c r="F41" s="12"/>
      <c r="G41" s="12"/>
      <c r="H41" s="12"/>
      <c r="I41" s="12"/>
      <c r="J41" s="12" t="s">
        <v>93</v>
      </c>
      <c r="K41" s="12"/>
      <c r="L41" s="12"/>
      <c r="M41" s="12"/>
      <c r="O41" s="12"/>
      <c r="P41" s="12"/>
      <c r="Q41" s="12"/>
    </row>
    <row r="42" spans="2:17" x14ac:dyDescent="0.2">
      <c r="B42" s="12" t="s">
        <v>76</v>
      </c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</row>
    <row r="43" spans="2:17" x14ac:dyDescent="0.2">
      <c r="B43" s="12" t="s">
        <v>160</v>
      </c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</row>
    <row r="44" spans="2:17" x14ac:dyDescent="0.2">
      <c r="B44" s="12" t="s">
        <v>82</v>
      </c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</row>
    <row r="45" spans="2:17" x14ac:dyDescent="0.2">
      <c r="B45" s="12" t="s">
        <v>79</v>
      </c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</row>
    <row r="46" spans="2:17" x14ac:dyDescent="0.2">
      <c r="B46" s="12" t="s">
        <v>80</v>
      </c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</row>
    <row r="47" spans="2:17" x14ac:dyDescent="0.2">
      <c r="B47" s="12" t="s">
        <v>73</v>
      </c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</row>
    <row r="48" spans="2:17" x14ac:dyDescent="0.2">
      <c r="B48" s="12" t="s">
        <v>161</v>
      </c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</row>
    <row r="49" spans="2:17" x14ac:dyDescent="0.2">
      <c r="B49" s="12" t="s">
        <v>77</v>
      </c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</row>
    <row r="50" spans="2:17" x14ac:dyDescent="0.2">
      <c r="B50" s="12"/>
    </row>
    <row r="51" spans="2:17" x14ac:dyDescent="0.2">
      <c r="B51" s="12"/>
    </row>
  </sheetData>
  <sortState xmlns:xlrd2="http://schemas.microsoft.com/office/spreadsheetml/2017/richdata2" ref="B35:B51">
    <sortCondition ref="B51"/>
  </sortState>
  <mergeCells count="1">
    <mergeCell ref="D7:L7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B2:D41"/>
  <sheetViews>
    <sheetView showGridLines="0" workbookViewId="0">
      <selection activeCell="D32" sqref="D32"/>
    </sheetView>
  </sheetViews>
  <sheetFormatPr defaultColWidth="9.1796875" defaultRowHeight="10" x14ac:dyDescent="0.2"/>
  <cols>
    <col min="1" max="1" width="2.453125" style="1" customWidth="1"/>
    <col min="2" max="2" width="3.453125" style="2" customWidth="1"/>
    <col min="3" max="3" width="6.54296875" style="1" bestFit="1" customWidth="1"/>
    <col min="4" max="4" width="114.453125" style="1" customWidth="1"/>
    <col min="5" max="16384" width="9.1796875" style="1"/>
  </cols>
  <sheetData>
    <row r="2" spans="2:4" x14ac:dyDescent="0.2">
      <c r="B2" s="13" t="s">
        <v>20</v>
      </c>
      <c r="C2" s="2"/>
    </row>
    <row r="3" spans="2:4" x14ac:dyDescent="0.2">
      <c r="C3" s="2"/>
    </row>
    <row r="4" spans="2:4" x14ac:dyDescent="0.2">
      <c r="C4" s="2"/>
    </row>
    <row r="5" spans="2:4" x14ac:dyDescent="0.2">
      <c r="B5" s="2" t="s">
        <v>21</v>
      </c>
      <c r="C5" s="2"/>
    </row>
    <row r="6" spans="2:4" x14ac:dyDescent="0.2">
      <c r="C6" s="2"/>
    </row>
    <row r="7" spans="2:4" ht="21.65" customHeight="1" x14ac:dyDescent="0.2">
      <c r="C7" s="3"/>
      <c r="D7" s="25" t="s">
        <v>100</v>
      </c>
    </row>
    <row r="8" spans="2:4" x14ac:dyDescent="0.2">
      <c r="B8" s="75"/>
      <c r="C8" s="3"/>
      <c r="D8" s="23" t="s">
        <v>12</v>
      </c>
    </row>
    <row r="9" spans="2:4" x14ac:dyDescent="0.2">
      <c r="B9" s="75"/>
      <c r="C9" s="3"/>
      <c r="D9" s="23" t="s">
        <v>13</v>
      </c>
    </row>
    <row r="10" spans="2:4" x14ac:dyDescent="0.2">
      <c r="B10" s="75"/>
      <c r="C10" s="3"/>
      <c r="D10" s="23" t="s">
        <v>14</v>
      </c>
    </row>
    <row r="11" spans="2:4" x14ac:dyDescent="0.2">
      <c r="B11" s="75"/>
      <c r="C11" s="3"/>
      <c r="D11" s="23" t="s">
        <v>15</v>
      </c>
    </row>
    <row r="12" spans="2:4" x14ac:dyDescent="0.2">
      <c r="B12" s="75"/>
      <c r="C12" s="3"/>
      <c r="D12" s="23" t="s">
        <v>16</v>
      </c>
    </row>
    <row r="13" spans="2:4" x14ac:dyDescent="0.2">
      <c r="B13" s="75"/>
      <c r="C13" s="3"/>
      <c r="D13" s="23" t="s">
        <v>17</v>
      </c>
    </row>
    <row r="14" spans="2:4" x14ac:dyDescent="0.2">
      <c r="B14" s="75"/>
      <c r="C14" s="3"/>
      <c r="D14" s="23" t="s">
        <v>18</v>
      </c>
    </row>
    <row r="15" spans="2:4" x14ac:dyDescent="0.2">
      <c r="B15" s="75"/>
      <c r="C15" s="3"/>
      <c r="D15" s="23" t="s">
        <v>19</v>
      </c>
    </row>
    <row r="16" spans="2:4" ht="14.5" x14ac:dyDescent="0.35">
      <c r="B16" s="76"/>
      <c r="C16" s="26"/>
      <c r="D16"/>
    </row>
    <row r="17" spans="2:4" x14ac:dyDescent="0.2">
      <c r="B17" s="2" t="s">
        <v>101</v>
      </c>
    </row>
    <row r="18" spans="2:4" x14ac:dyDescent="0.2">
      <c r="C18" s="3"/>
      <c r="D18" s="1" t="s">
        <v>102</v>
      </c>
    </row>
    <row r="19" spans="2:4" x14ac:dyDescent="0.2">
      <c r="C19" s="3"/>
      <c r="D19" s="27" t="s">
        <v>103</v>
      </c>
    </row>
    <row r="20" spans="2:4" x14ac:dyDescent="0.2">
      <c r="B20" s="1"/>
      <c r="C20" s="3"/>
      <c r="D20" s="1" t="s">
        <v>104</v>
      </c>
    </row>
    <row r="21" spans="2:4" x14ac:dyDescent="0.2">
      <c r="C21" s="3"/>
      <c r="D21" s="1" t="s">
        <v>105</v>
      </c>
    </row>
    <row r="22" spans="2:4" x14ac:dyDescent="0.2">
      <c r="C22" s="3"/>
      <c r="D22" s="28" t="s">
        <v>106</v>
      </c>
    </row>
    <row r="23" spans="2:4" ht="70" x14ac:dyDescent="0.2">
      <c r="D23" s="29" t="s">
        <v>107</v>
      </c>
    </row>
    <row r="24" spans="2:4" x14ac:dyDescent="0.2">
      <c r="D24" s="29"/>
    </row>
    <row r="25" spans="2:4" x14ac:dyDescent="0.2">
      <c r="B25" s="2" t="s">
        <v>108</v>
      </c>
    </row>
    <row r="26" spans="2:4" x14ac:dyDescent="0.2">
      <c r="C26" s="2"/>
    </row>
    <row r="27" spans="2:4" x14ac:dyDescent="0.2">
      <c r="C27" s="3"/>
      <c r="D27" s="1" t="s">
        <v>109</v>
      </c>
    </row>
    <row r="28" spans="2:4" x14ac:dyDescent="0.2">
      <c r="B28" s="1"/>
      <c r="C28" s="3"/>
      <c r="D28" s="1" t="s">
        <v>110</v>
      </c>
    </row>
    <row r="29" spans="2:4" x14ac:dyDescent="0.2">
      <c r="C29" s="3"/>
      <c r="D29" s="1" t="s">
        <v>111</v>
      </c>
    </row>
    <row r="30" spans="2:4" x14ac:dyDescent="0.2">
      <c r="C30" s="3"/>
      <c r="D30" s="1" t="s">
        <v>112</v>
      </c>
    </row>
    <row r="31" spans="2:4" ht="14.5" x14ac:dyDescent="0.35">
      <c r="C31"/>
    </row>
    <row r="32" spans="2:4" ht="14.5" x14ac:dyDescent="0.35">
      <c r="B32" s="2" t="s">
        <v>113</v>
      </c>
      <c r="C32"/>
    </row>
    <row r="33" spans="3:4" x14ac:dyDescent="0.2">
      <c r="C33" s="3"/>
      <c r="D33" s="1" t="s">
        <v>114</v>
      </c>
    </row>
    <row r="34" spans="3:4" s="2" customFormat="1" x14ac:dyDescent="0.2">
      <c r="C34" s="3"/>
      <c r="D34" s="1" t="s">
        <v>115</v>
      </c>
    </row>
    <row r="35" spans="3:4" x14ac:dyDescent="0.2">
      <c r="C35" s="3"/>
      <c r="D35" s="1" t="s">
        <v>116</v>
      </c>
    </row>
    <row r="36" spans="3:4" x14ac:dyDescent="0.2">
      <c r="C36" s="3"/>
      <c r="D36" s="77" t="s">
        <v>117</v>
      </c>
    </row>
    <row r="37" spans="3:4" x14ac:dyDescent="0.2">
      <c r="D37" s="77"/>
    </row>
    <row r="38" spans="3:4" x14ac:dyDescent="0.2">
      <c r="C38" s="3"/>
      <c r="D38" s="1" t="s">
        <v>118</v>
      </c>
    </row>
    <row r="39" spans="3:4" x14ac:dyDescent="0.2">
      <c r="C39" s="3"/>
      <c r="D39" s="1" t="s">
        <v>119</v>
      </c>
    </row>
    <row r="41" spans="3:4" ht="10.5" x14ac:dyDescent="0.25">
      <c r="D41" s="22"/>
    </row>
  </sheetData>
  <mergeCells count="2">
    <mergeCell ref="B8:B16"/>
    <mergeCell ref="D36:D37"/>
  </mergeCells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Geral</vt:lpstr>
      <vt:lpstr>Pontuação</vt:lpstr>
      <vt:lpstr>Checklist (in progress)</vt:lpstr>
    </vt:vector>
  </TitlesOfParts>
  <Company>Deloitte Touche Tohmatsu Services,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Pontara, Matheus Arantes Peres (BR - Sao Paulo)</dc:creator>
  <cp:lastModifiedBy>Rabello, Kaue Monteiro</cp:lastModifiedBy>
  <dcterms:created xsi:type="dcterms:W3CDTF">2019-10-22T16:53:53Z</dcterms:created>
  <dcterms:modified xsi:type="dcterms:W3CDTF">2021-07-22T13:35:31Z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a60d57e-af5b-4752-ac57-3e4f28ca11dc_Enabled">
    <vt:lpwstr>true</vt:lpwstr>
  </property>
  <property fmtid="{D5CDD505-2E9C-101B-9397-08002B2CF9AE}" pid="3" name="MSIP_Label_ea60d57e-af5b-4752-ac57-3e4f28ca11dc_SetDate">
    <vt:lpwstr>2021-05-26T12:57:16Z</vt:lpwstr>
  </property>
  <property fmtid="{D5CDD505-2E9C-101B-9397-08002B2CF9AE}" pid="4" name="MSIP_Label_ea60d57e-af5b-4752-ac57-3e4f28ca11dc_Method">
    <vt:lpwstr>Standard</vt:lpwstr>
  </property>
  <property fmtid="{D5CDD505-2E9C-101B-9397-08002B2CF9AE}" pid="5" name="MSIP_Label_ea60d57e-af5b-4752-ac57-3e4f28ca11dc_Name">
    <vt:lpwstr>ea60d57e-af5b-4752-ac57-3e4f28ca11dc</vt:lpwstr>
  </property>
  <property fmtid="{D5CDD505-2E9C-101B-9397-08002B2CF9AE}" pid="6" name="MSIP_Label_ea60d57e-af5b-4752-ac57-3e4f28ca11dc_SiteId">
    <vt:lpwstr>36da45f1-dd2c-4d1f-af13-5abe46b99921</vt:lpwstr>
  </property>
  <property fmtid="{D5CDD505-2E9C-101B-9397-08002B2CF9AE}" pid="7" name="MSIP_Label_ea60d57e-af5b-4752-ac57-3e4f28ca11dc_ActionId">
    <vt:lpwstr>9845286b-9b66-4eb1-961a-5fe1466f1a28</vt:lpwstr>
  </property>
  <property fmtid="{D5CDD505-2E9C-101B-9397-08002B2CF9AE}" pid="8" name="MSIP_Label_ea60d57e-af5b-4752-ac57-3e4f28ca11dc_ContentBits">
    <vt:lpwstr>0</vt:lpwstr>
  </property>
</Properties>
</file>