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rcafs01\Auditoria\ADCBR\Geral\templates\Analytics\E-mails padrão\"/>
    </mc:Choice>
  </mc:AlternateContent>
  <bookViews>
    <workbookView xWindow="0" yWindow="0" windowWidth="20496" windowHeight="5916" firstSheet="1" activeTab="1"/>
  </bookViews>
  <sheets>
    <sheet name="Pontuação" sheetId="5" state="hidden" r:id="rId1"/>
    <sheet name="Geral" sheetId="12" r:id="rId2"/>
    <sheet name="Prints" sheetId="13" state="hidden" r:id="rId3"/>
    <sheet name="Conciliação Div." sheetId="8" state="hidden" r:id="rId4"/>
    <sheet name="Integrity &amp; Population" sheetId="10" state="hidden" r:id="rId5"/>
    <sheet name="Selections" sheetId="11" state="hidden" r:id="rId6"/>
  </sheets>
  <externalReferences>
    <externalReference r:id="rId7"/>
  </externalReferences>
  <calcPr calcId="162913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0" i="12" l="1"/>
  <c r="H9" i="12" l="1"/>
  <c r="H49" i="12" l="1"/>
  <c r="L37" i="5" l="1"/>
  <c r="L36" i="5"/>
  <c r="D5" i="5" l="1"/>
  <c r="D4" i="5"/>
  <c r="B24" i="5"/>
  <c r="B25" i="5" s="1"/>
  <c r="E24" i="5"/>
  <c r="E25" i="5" s="1"/>
  <c r="E26" i="5" s="1"/>
  <c r="E27" i="5" s="1"/>
  <c r="L2" i="5" l="1"/>
  <c r="D16" i="5" s="1"/>
  <c r="F16" i="5" s="1"/>
  <c r="K2" i="5" l="1"/>
  <c r="D15" i="5" s="1"/>
  <c r="F15" i="5" s="1"/>
  <c r="J2" i="5"/>
  <c r="I2" i="5"/>
  <c r="H2" i="5"/>
  <c r="D14" i="5" s="1"/>
  <c r="F14" i="5" s="1"/>
  <c r="F2" i="5"/>
  <c r="D12" i="5" s="1"/>
  <c r="F12" i="5" s="1"/>
  <c r="G2" i="5"/>
  <c r="D13" i="5" s="1"/>
  <c r="F13" i="5" s="1"/>
  <c r="E2" i="5"/>
  <c r="D11" i="5" s="1"/>
  <c r="F11" i="5" s="1"/>
  <c r="D2" i="5"/>
  <c r="D10" i="5" s="1"/>
  <c r="F10" i="5" s="1"/>
  <c r="F17" i="5" l="1"/>
  <c r="G17" i="5" s="1"/>
</calcChain>
</file>

<file path=xl/comments1.xml><?xml version="1.0" encoding="utf-8"?>
<comments xmlns="http://schemas.openxmlformats.org/spreadsheetml/2006/main">
  <authors>
    <author>Pontara, Matheus Arantes Peres (BR - Sao Paulo)</author>
  </authors>
  <commentList>
    <comment ref="I13" authorId="0" shapeId="0">
      <text>
        <r>
          <rPr>
            <b/>
            <sz val="9"/>
            <color indexed="81"/>
            <rFont val="Tahoma"/>
            <family val="2"/>
          </rPr>
          <t xml:space="preserve">caso tenha sido utilizado o data cleaner, inserir o numero do agendamento o qual foi executado a limpeza dos arquivos.
Caso não tenha utilizado o Data Cleaner, deixar preenchido com o valor 0 </t>
        </r>
      </text>
    </comment>
    <comment ref="I17" authorId="0" shapeId="0">
      <text>
        <r>
          <rPr>
            <b/>
            <sz val="9"/>
            <color indexed="81"/>
            <rFont val="Tahoma"/>
            <family val="2"/>
          </rPr>
          <t>inserir as horas gasta na limpeza conforme padrão do billing, no formato americano 
( ex: 1,    1.5,     4)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Inserir o tamanho da pasta da rede inteira, com os arquivos zipados (contendo arquivos originais, arquivos ADC, deliverable etc... ). 
Selecionar a pasta do ID com o botão direito do mouse, em properties na aba "general",  copiar o tamanho da base em bytes e colar neste campo.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</rPr>
          <t xml:space="preserve">BRCA - Ids nas maquinas locais ou maquinas com acesso remoto que estejam em campinas ex: “brcaadc1, brcaadc2, brcaadc3, brcadskaudi e maquinas de apoio ”, devemos salvar os arquivos na rede de Campinas.
DC - Ids processados nos servidores de São Paulo ex: “ brspaudash01, brspaudash02, brspaudash03, brspaudash04”, devemos salvar os arquivos na rede de São Paulo.
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</rPr>
          <t>BRCA - Ids nas maquinas locais ou maquinas com acesso remoto que estejam em campinas ex: “brcaadc1, brcaadc2, brcaadc3, brcadskaudi e maquinas de apoio ”, devemos salvar os arquivos na rede de Campinas.
DC - Ids processados nos servidores de São Paulo ex: “ brspaudash01, brspaudash02, brspaudash03, brspaudash04”, devemos salvar os arquivos na rede de São Paulo.
BRSP - Ids armazenados na rede corporativa de São Paulo (arquivos não devem ser salvos em BRSP)</t>
        </r>
      </text>
    </comment>
  </commentList>
</comments>
</file>

<file path=xl/comments2.xml><?xml version="1.0" encoding="utf-8"?>
<comments xmlns="http://schemas.openxmlformats.org/spreadsheetml/2006/main">
  <authors>
    <author>Campana, Lucas Horvath</author>
  </authors>
  <commentList>
    <comment ref="D37" authorId="0" shapeId="0">
      <text>
        <r>
          <rPr>
            <sz val="9"/>
            <color indexed="81"/>
            <rFont val="Tahoma"/>
            <family val="2"/>
          </rPr>
          <t>A organização do Population e Selections é feita baseada nesse campo. Por esse motivo, a equipe tem que estar ciente que serão apontadas inconsistências no Integrity Check.</t>
        </r>
      </text>
    </comment>
  </commentList>
</comments>
</file>

<file path=xl/sharedStrings.xml><?xml version="1.0" encoding="utf-8"?>
<sst xmlns="http://schemas.openxmlformats.org/spreadsheetml/2006/main" count="273" uniqueCount="249">
  <si>
    <t>sim</t>
  </si>
  <si>
    <t>não</t>
  </si>
  <si>
    <t>excel</t>
  </si>
  <si>
    <t>sem diferenças</t>
  </si>
  <si>
    <t>diferenças aprovadas pela equipe</t>
  </si>
  <si>
    <t>ID</t>
  </si>
  <si>
    <t>Preparador</t>
  </si>
  <si>
    <t>Formatação de data</t>
  </si>
  <si>
    <t>Formatação de valor</t>
  </si>
  <si>
    <t>Replicar cabeçalhos para linhas</t>
  </si>
  <si>
    <t>Outras particularidades</t>
  </si>
  <si>
    <t>* necessário copiar o senior e o gerente nos e-mails enviados.</t>
  </si>
  <si>
    <t>Verificar se há contas duplicadas no balancete.</t>
  </si>
  <si>
    <t>Checar se todas as contas do razão constam na conciliação.</t>
  </si>
  <si>
    <t>Verificar se o balancete não está em R$ mil ou arredondado.</t>
  </si>
  <si>
    <t>Validar as fórmulas e sua continuidade.</t>
  </si>
  <si>
    <t>Abrir o Razão original e comparar o saldo de débitos e créditos com a movimentação da conciliação.</t>
  </si>
  <si>
    <t>Abrir o Balancete original e comparar os saldos com o balancete da conciliação (verificar se não foram invertidos)</t>
  </si>
  <si>
    <t>Assegurar-se de que o período do razão compreende ao intervalo entre o saldo inicial e final do balancete.</t>
  </si>
  <si>
    <t>Caso o razão tenha sido manuseado no ACL, verificar se a coluna de valores foi corretamente importada.</t>
  </si>
  <si>
    <t>Checklist para Revisão.</t>
  </si>
  <si>
    <t>1. Conciliação</t>
  </si>
  <si>
    <t>mais de 5</t>
  </si>
  <si>
    <t>3. Qual o formato das bases disponibilizada?</t>
  </si>
  <si>
    <t>4. Qual o tamanho aproximado da base limpa ?</t>
  </si>
  <si>
    <t>Exclusão de linhas em branco</t>
  </si>
  <si>
    <t>Exclusão de cabeçalhos excedentes</t>
  </si>
  <si>
    <t>Quebra de histórico</t>
  </si>
  <si>
    <t>Alteração da codificação</t>
  </si>
  <si>
    <t>Tratamento de partidas dobradas</t>
  </si>
  <si>
    <t>Consolidação de arquivos</t>
  </si>
  <si>
    <t>5. Algum destes procedimentos de limpeza foi/foram executados?</t>
  </si>
  <si>
    <t>1. Quantas atualizações ou novos uploads ?</t>
  </si>
  <si>
    <t>2. Houve limpeza de base?</t>
  </si>
  <si>
    <t>Pontuação final</t>
  </si>
  <si>
    <t>6. O período do razão é compativel com o balancete?</t>
  </si>
  <si>
    <t>7. houve diferenças entre débitos e créditos no razão?</t>
  </si>
  <si>
    <t>8. houve diferenças na conciliação?</t>
  </si>
  <si>
    <t>9. Todos os alinhamentos adicionais estão formalizados por e-mail  e salvos na rede?</t>
  </si>
  <si>
    <t>Item</t>
  </si>
  <si>
    <t>Resposta:</t>
  </si>
  <si>
    <t>Item:</t>
  </si>
  <si>
    <t>troca de campo no De Para</t>
  </si>
  <si>
    <t>campo calculado na base</t>
  </si>
  <si>
    <t>novas versões de balancete</t>
  </si>
  <si>
    <t>novas versões de razões</t>
  </si>
  <si>
    <t>Inclusão e/ou exclusão de valores na base</t>
  </si>
  <si>
    <t>aprovação Operador</t>
  </si>
  <si>
    <t>aprovação revisor</t>
  </si>
  <si>
    <t>aprovação team leader</t>
  </si>
  <si>
    <t>1 a 3</t>
  </si>
  <si>
    <t>4 ou mais</t>
  </si>
  <si>
    <t>com diferenças</t>
  </si>
  <si>
    <t>excel e tempjoin</t>
  </si>
  <si>
    <t>txt e outros</t>
  </si>
  <si>
    <t>caso o team leader jugue necessário envolver o manager</t>
  </si>
  <si>
    <t>aprovação manager ou senior manager</t>
  </si>
  <si>
    <t>acima de 20 MM</t>
  </si>
  <si>
    <t>1 MM</t>
  </si>
  <si>
    <t>de 1 MM até 20 MM</t>
  </si>
  <si>
    <t>1 a 5</t>
  </si>
  <si>
    <t>6 a 10</t>
  </si>
  <si>
    <t>pontuação aprovador</t>
  </si>
  <si>
    <t>sem envolvimento da equipe</t>
  </si>
  <si>
    <t>baixo envolvimento da equipe</t>
  </si>
  <si>
    <t>medio envolvimento da equipe</t>
  </si>
  <si>
    <t>alto envolvimento das equipes</t>
  </si>
  <si>
    <t>envolviemento OST</t>
  </si>
  <si>
    <t>necessidade de envolvimento do OST</t>
  </si>
  <si>
    <t>necessidade de aprovação ADC</t>
  </si>
  <si>
    <t>essencial o envolvimento das equipes</t>
  </si>
  <si>
    <t>6. houve diferenças na conciliação?</t>
  </si>
  <si>
    <t>7. Todos os alinhamentos adicionais estão formalizados por e-mail  e salvos na rede?</t>
  </si>
  <si>
    <t>[ Caso 1 ] Enviar Deliverable</t>
  </si>
  <si>
    <t>Matheus Pontara</t>
  </si>
  <si>
    <t>Tipo de Email</t>
  </si>
  <si>
    <t>BRCA</t>
  </si>
  <si>
    <t>Gilberto Rosa</t>
  </si>
  <si>
    <t>Nathalia Paz</t>
  </si>
  <si>
    <t>Gabriel Gengo</t>
  </si>
  <si>
    <t>Kaue Rabello</t>
  </si>
  <si>
    <t>Lilian Seki</t>
  </si>
  <si>
    <t>Barbara Costa</t>
  </si>
  <si>
    <t>Juarez Pimenta</t>
  </si>
  <si>
    <t>Aleticia Martins</t>
  </si>
  <si>
    <t>1 a 2</t>
  </si>
  <si>
    <t>Menor que 3</t>
  </si>
  <si>
    <t>3 a 5</t>
  </si>
  <si>
    <t>text file</t>
  </si>
  <si>
    <t>Entre 3 e 5</t>
  </si>
  <si>
    <t>Conector SAP</t>
  </si>
  <si>
    <t>Maior que 5</t>
  </si>
  <si>
    <t>Conector Oracle</t>
  </si>
  <si>
    <t>Conector Outros</t>
  </si>
  <si>
    <t>outros formatos</t>
  </si>
  <si>
    <t>DC</t>
  </si>
  <si>
    <t>[ Caso 4 ] Enviar Conciliação</t>
  </si>
  <si>
    <t>BRSP</t>
  </si>
  <si>
    <t>[ Caso 5 ] Enviar Pré Requesitos Incompletos</t>
  </si>
  <si>
    <t>conciliação enviada pela equipe</t>
  </si>
  <si>
    <t xml:space="preserve">[ Caso 6 ] Enviar Alinhamento </t>
  </si>
  <si>
    <t>Situação: Conciliação com diferenças.</t>
  </si>
  <si>
    <t>Checar se foi feita compensação do resultado do período anterior em conta do Patrimônio Líquido ou se os saldos iniciais das contas de resultado foram desconsiderados.</t>
  </si>
  <si>
    <t>2. General Parameters</t>
  </si>
  <si>
    <t>Contas não mapeadas (account mapping)</t>
  </si>
  <si>
    <t>FS lines com erro (account mapping)</t>
  </si>
  <si>
    <t>FS lines com erro (unrelated account)</t>
  </si>
  <si>
    <t xml:space="preserve">Entity year end </t>
  </si>
  <si>
    <t>Preenchimento dos quaters com erro</t>
  </si>
  <si>
    <t>O script foi adaptado para o ano fiscal do cliente?</t>
  </si>
  <si>
    <t>Datas de interesse coerentes</t>
  </si>
  <si>
    <t>Palavras de interesse (Incluindo variações com e sem acento)</t>
  </si>
  <si>
    <t>Duplicate Categories</t>
  </si>
  <si>
    <t>3. DE PARA</t>
  </si>
  <si>
    <t>CompanyID</t>
  </si>
  <si>
    <t>O razão possui múltiplas empresas? Se sim, a equipe indicou a coluna apropriada?</t>
  </si>
  <si>
    <t>Todas as empresas que aparecem no razão também constam no balancete?</t>
  </si>
  <si>
    <t>dtEffectiveDate</t>
  </si>
  <si>
    <t>Todas as datas estão dentro do período testado?</t>
  </si>
  <si>
    <t>A coluna indicada pela equipe se refere ao efeito do lançamento contábil?</t>
  </si>
  <si>
    <t>PostedDate</t>
  </si>
  <si>
    <t>O campo informado pela equipe representa a data em que o lançamento foi postado?</t>
  </si>
  <si>
    <t>HeaderDesc/LineDesc</t>
  </si>
  <si>
    <t>Caso estes campos não estejam preenchidos, verificar se o OST tem interesse no T9.</t>
  </si>
  <si>
    <t>LineNumber</t>
  </si>
  <si>
    <t>O campo informado pela equipe representa um identificador único dentro de cada HeaderNumber?</t>
  </si>
  <si>
    <t>HeaderNumber</t>
  </si>
  <si>
    <t>Este campo foi preenchido?</t>
  </si>
  <si>
    <t xml:space="preserve">Caso a movimentação contábil por HeaderNumber não seja igual a zero, Check, bem como do impacto disso na forma que o Selections é organizado. verificar se a equipe está ciente das inconsistências que serão apontadas no Integrity </t>
  </si>
  <si>
    <t>EntryIndicator</t>
  </si>
  <si>
    <t>A equipe forneceu um parâmetro para segregar a base entre Manual (Non Standard) e Automático (Standard)?</t>
  </si>
  <si>
    <t>Situação: Entrega do Integrity e Population</t>
  </si>
  <si>
    <t>1. Arquivos Suporte</t>
  </si>
  <si>
    <t>TB Input</t>
  </si>
  <si>
    <t>O saldo das contas de resultado foram compensados na conta de Patrimônio líquido indicada pela equipe?</t>
  </si>
  <si>
    <t>Subtype/Account</t>
  </si>
  <si>
    <t>Verificar se Equity foi classificado como "Q"</t>
  </si>
  <si>
    <t>General Parameters</t>
  </si>
  <si>
    <t>Datas de interesse coerentes com o período testado</t>
  </si>
  <si>
    <t>Datas de interesse coerentes com o feriado descrito</t>
  </si>
  <si>
    <t>Checar se, em casos em que foi indicado a "raiz" de uma palavra, a equipe selecionou o search type "string"</t>
  </si>
  <si>
    <t>Palavras de interesse incluem variações com e sem acento</t>
  </si>
  <si>
    <t>2. Template (Script)</t>
  </si>
  <si>
    <t>O campo de "companyID" tem menos de 25 caracteres ? ( caso tenha mais de 25 irá impactar na execução do selections )</t>
  </si>
  <si>
    <t>O campo "txtPeriod" foi definido conforme o período fiscal informado pelo OST no General Parameters?</t>
  </si>
  <si>
    <t>Os campos utilizados no script estão de acordo com o que a equipe informou no DE-PARA e com o que foi posteriormente alinhado e formalizado?</t>
  </si>
  <si>
    <t>3. Integrity Check</t>
  </si>
  <si>
    <t>3.1. GL Input</t>
  </si>
  <si>
    <t>O campo "txtQNBR" do GLInput está condizente com o que foi informado na seção Fiscal Quarter Dates do General Parameters</t>
  </si>
  <si>
    <t>Reconciliation</t>
  </si>
  <si>
    <t>Verificar se as diferenças de conciliação apontadas pela ferramenta são iguais às diferenças da conciliação aprovada pela equipe.</t>
  </si>
  <si>
    <t>Caso sejam apontadas inconsistências em algum dos campos abaixo, verificar:</t>
  </si>
  <si>
    <t>1. Journal entries with duplicate header &amp; line fields</t>
  </si>
  <si>
    <t>Verificar se essa inconsistência se deve à coluna de LineNumber indicada pela equipe. Em caso positivo, verificar junto à equipe se podemos utilizar uma coluna guia.</t>
  </si>
  <si>
    <t>2. Journal entries with inconsistent header fields</t>
  </si>
  <si>
    <t>Verificar se o campo de HeaderNumber considerado pela equipe possui alguma característica que pode ter gerado inconsistências.</t>
  </si>
  <si>
    <t>3. Journal entries that do not net to zero</t>
  </si>
  <si>
    <t>4. Journal entries with blank account numbers</t>
  </si>
  <si>
    <t>Não se aplica.</t>
  </si>
  <si>
    <t>5. Journal entries with invalid dates</t>
  </si>
  <si>
    <t>Verificar se o "Testing Period" indicado no General Parameters é compatível com o período do razão analisado.</t>
  </si>
  <si>
    <t>6. Journal lines with zero amount value</t>
  </si>
  <si>
    <t>Verificar se a quantidade de lançamentos com valor zero condiz com o que consta no razão.</t>
  </si>
  <si>
    <t>3. Population Analysis Workbook</t>
  </si>
  <si>
    <t>Verificar se a data e horário de execução de cada etapa condiz com o fluxo do DA JET</t>
  </si>
  <si>
    <t>Population Statistics</t>
  </si>
  <si>
    <t>Verificar se a quantidade de linhas apresentada condiz com o GL_INPUT.</t>
  </si>
  <si>
    <t>Verificar se a segregação entre "Standard" e "Non Standard" condiz com o GL_INPUT.</t>
  </si>
  <si>
    <t>Verificar se o período mostrado nos gráficos de segregação mensal condiz com o periodo da base analisada e com o ano fiscal do cliente (conforme General Parameters)</t>
  </si>
  <si>
    <t>Testes</t>
  </si>
  <si>
    <t>T1 - Checar se os valores de débito e crédito condizem com o GL_INPUT</t>
  </si>
  <si>
    <t>T3 - Caso tenha sido flegado "unrelated accounts" no Gerneral Parameters, verificar se foi pego este item no T3</t>
  </si>
  <si>
    <t>T5 - Checar se as informações de usuário foram carregadas.</t>
  </si>
  <si>
    <t>T6/T7 - Verificar se o DA JET encontrou valores em pelo menos um destes testes. Caso negativo, verificar se a coluna "txtQNBR" da tabela GL_INPUT condiz com o que foi informado na seção Fiscal Quarter Dates do General Parameters</t>
  </si>
  <si>
    <t>T8 - Verificar se as datas de interesse tiveram mês e dia invertidos.</t>
  </si>
  <si>
    <t>T9 - Verificar se as palavras de interesse foram encontradas.</t>
  </si>
  <si>
    <t>Situação: Entrega do Selections Workbook</t>
  </si>
  <si>
    <t>1. Preenchimento do Population Analysis Workbook</t>
  </si>
  <si>
    <t>1. Para todos os testes, exceto T4</t>
  </si>
  <si>
    <t>Para os testes que tenham sido flegados em pelo menos uma das opções "Standard" ou "Non Standard", verificar se a equipe também flegou os critérios específicos de análise em questão</t>
  </si>
  <si>
    <t>2. Para T7</t>
  </si>
  <si>
    <r>
      <t xml:space="preserve">Caso esse teste tenha sido flegado em pelo menos uma das opções "Standard" ou "Non Standard", verificar se a equipe também flegou algumas das opções disponíveis na seção "Test Parameters" do </t>
    </r>
    <r>
      <rPr>
        <u/>
        <sz val="8"/>
        <color theme="1"/>
        <rFont val="Verdana"/>
        <family val="2"/>
      </rPr>
      <t>T6</t>
    </r>
  </si>
  <si>
    <t>2. Script DA JET</t>
  </si>
  <si>
    <t>Verificar se a data de execução das etapas de "Integrity Check" e "Population Analysis" estão condizentes.</t>
  </si>
  <si>
    <t>IMPORTANTE: A execução do Population Analysis não pode, de forma alguma, ocorrer antes do Integrity Check, assim como o Selections Workbook não pode ser iniciado sem que as etapas anteriores tenham sido executadas previamente</t>
  </si>
  <si>
    <t>3. Selections Workbook</t>
  </si>
  <si>
    <t>1. Tab "Summary"</t>
  </si>
  <si>
    <t>Verificar se a quantidade de resultados apresentados na coluna Total Number Entries Flagged está condizente com o Population Analysis disponibilizado pela equipe</t>
  </si>
  <si>
    <t>2. Tab "Detail"</t>
  </si>
  <si>
    <t>Verificar se os campos "HeaderDesc" e "LineDesc" apresentam caracteres especiais distorcidos ou codificação em formato oriental</t>
  </si>
  <si>
    <t>Verificar se a quantidade de itens no nível "Line Number" é igual a quantidade apresentada na tabela "GL_Data_Scoring" do DA JET.</t>
  </si>
  <si>
    <t>Obs. Em caso negativo, a seleção pode ter ultrapassado 200.000 linhas e, devido a isso, será preciso gerar os arquivos auxiliares "Total de linhas de flegadas por teste" e "Seleção completa"</t>
  </si>
  <si>
    <t>3. Nos casos em que a seleção ultrapassar 200.000 linhas</t>
  </si>
  <si>
    <t>Verificar se os arquivos "Total de linhas flegadas por teste" e "Seleção completa" estão na formatação abaixo:</t>
  </si>
  <si>
    <t>Zoom 100%</t>
  </si>
  <si>
    <t>Fonte: Verdana</t>
  </si>
  <si>
    <t>Tamanho da Fonte: 8</t>
  </si>
  <si>
    <t>Coluna e linha em branco no inicio (largura: 1)</t>
  </si>
  <si>
    <t>Cabeçalho centralizado com fundo preto e letras na cor branca</t>
  </si>
  <si>
    <t>Sem linhas de grade</t>
  </si>
  <si>
    <t>Sem borda</t>
  </si>
  <si>
    <t>Certificar-se de que os arquivos suporte gerados nesta etapa sigam a nomeação padrão "Seleção completa" e "Total de linhas flegadas por teste"</t>
  </si>
  <si>
    <t>[ Caso 3 ] Enviar Integrity e Population</t>
  </si>
  <si>
    <t>[ Caso 2 ] Enviar Deliverable - selection acima de 200K</t>
  </si>
  <si>
    <r>
      <t xml:space="preserve">Checklist ( DAJET )
</t>
    </r>
    <r>
      <rPr>
        <b/>
        <sz val="10"/>
        <color theme="0"/>
        <rFont val="Verdana"/>
        <family val="2"/>
      </rPr>
      <t>revisão geral - Preparador</t>
    </r>
  </si>
  <si>
    <t>Houve limpeza de base?</t>
  </si>
  <si>
    <t>Qual o formato das bases disponibilizada?</t>
  </si>
  <si>
    <t>Horas  gastas na limpeza das bases ?</t>
  </si>
  <si>
    <t>Quantas atualizações ou novos uploads ?</t>
  </si>
  <si>
    <t>Alinhamentos referentes á solicitação</t>
  </si>
  <si>
    <t xml:space="preserve">número exato de linhas do razão limpo? </t>
  </si>
  <si>
    <t>diretório onde estão salvos os arquivos</t>
  </si>
  <si>
    <t>Onde foram encontrados os arquivos para revisão?</t>
  </si>
  <si>
    <t>Onde estão salvos os arquivos após entrega do deliverable?</t>
  </si>
  <si>
    <t>Comentários do Revisor</t>
  </si>
  <si>
    <t>resultado da conciliação?</t>
  </si>
  <si>
    <t>1)</t>
  </si>
  <si>
    <t>2)</t>
  </si>
  <si>
    <t>3)</t>
  </si>
  <si>
    <t>4)</t>
  </si>
  <si>
    <t>5)</t>
  </si>
  <si>
    <t>6)</t>
  </si>
  <si>
    <t>7)</t>
  </si>
  <si>
    <t>REVISOR - referente aos arquivos submetidos para revisão:</t>
  </si>
  <si>
    <t>Tamanho da pasta compactada do ID em bytes</t>
  </si>
  <si>
    <t>Local onde foi executado o ID?</t>
  </si>
  <si>
    <t>Local onde foi armazenado o ID para revisão?</t>
  </si>
  <si>
    <t>* Diferenças para equipe verificar</t>
  </si>
  <si>
    <t>ajustes no account mapping 
e/ou unrelated accounts</t>
  </si>
  <si>
    <t>&lt; REVISOR - Inserir aqui o historico de reworks ou observações sobre o ticket &gt;</t>
  </si>
  <si>
    <t>Numero do agendamento no Data Cleaner?</t>
  </si>
  <si>
    <t>&lt; PREPARADOR - Inserir aqui o historico de alinhamentos com onsite team, observações ou dificuldades que teve durante a execução &gt;</t>
  </si>
  <si>
    <t>PREPARADOR - dados gerais:</t>
  </si>
  <si>
    <t>PREPARADOR - referente a limpeza dos arquivos:</t>
  </si>
  <si>
    <t>PREPARADOR - sobre os procedimentos realizados durante a limpeza:</t>
  </si>
  <si>
    <t>PREPARADOR - sobre a conciliação:</t>
  </si>
  <si>
    <t>PREPARADOR - referente a alinhamentos adicionais:</t>
  </si>
  <si>
    <t>PREPARADOR - referente ao local na rede onde foi executado o ID:</t>
  </si>
  <si>
    <t>Aline Shikasho</t>
  </si>
  <si>
    <t>Augusto Albano</t>
  </si>
  <si>
    <t>Eduardo Lima</t>
  </si>
  <si>
    <t>Fernando Sousa</t>
  </si>
  <si>
    <t>Gilmar Trindade</t>
  </si>
  <si>
    <t>Mayara Silva</t>
  </si>
  <si>
    <t>Print do email de aprovação da conciliação por Onsite Team</t>
  </si>
  <si>
    <t>Print do email de alinhamentos realizados com Onsite Team</t>
  </si>
  <si>
    <r>
      <t xml:space="preserve">Utilize essa sessão para inserir o print dos emails de aprovação por onsite team para cada etapa do DA JET, o preenchimento desta sessão é obrigatório antes de submeter o ticket para a revisão, checklist sem esta sessão preenchida serão passiveis de </t>
    </r>
    <r>
      <rPr>
        <b/>
        <sz val="10"/>
        <color rgb="FFFF0000"/>
        <rFont val="Verdana"/>
        <family val="2"/>
      </rPr>
      <t>Rework.</t>
    </r>
  </si>
  <si>
    <t>Print do email de aprovação do integrity &amp; population por Onsite Team</t>
  </si>
  <si>
    <r>
      <rPr>
        <sz val="8"/>
        <rFont val="Verdana"/>
        <family val="2"/>
      </rPr>
      <t>Utilize essa sessão para inserir o print dos emails de aprovação por onsite team para cada etapa do DA JET, o preenchimento desta sessão é obrigatório antes de submeter o ticket para a revisão, checklist sem esta sessão preenchida serão passiveis de</t>
    </r>
    <r>
      <rPr>
        <b/>
        <sz val="8"/>
        <color rgb="FFFF0000"/>
        <rFont val="Verdana"/>
        <family val="2"/>
      </rPr>
      <t xml:space="preserve"> Rework.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</si>
</sst>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8"/>
      <color theme="1"/>
      <name val="Verdana"/>
      <family val="2"/>
    </font>
    <font>
      <sz val="8"/>
      <color theme="1"/>
      <name val="Verdan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color theme="0"/>
      <name val="Verdana"/>
      <family val="2"/>
    </font>
    <font>
      <b/>
      <sz val="8"/>
      <color theme="1"/>
      <name val="Verdana"/>
      <family val="2"/>
    </font>
    <font>
      <b/>
      <sz val="8"/>
      <color rgb="FFFF0000"/>
      <name val="Verdana"/>
      <family val="2"/>
    </font>
    <font>
      <b/>
      <u/>
      <sz val="8"/>
      <name val="Verdana"/>
      <family val="2"/>
    </font>
    <font>
      <sz val="8"/>
      <color theme="1"/>
      <name val="Calibri"/>
      <family val="2"/>
    </font>
    <font>
      <u/>
      <sz val="8"/>
      <color theme="1"/>
      <name val="Verdana"/>
      <family val="2"/>
    </font>
    <font>
      <i/>
      <sz val="8"/>
      <color theme="1"/>
      <name val="Verdana"/>
      <family val="2"/>
    </font>
    <font>
      <b/>
      <sz val="18"/>
      <color theme="0"/>
      <name val="Calibri"/>
      <family val="2"/>
      <scheme val="minor"/>
    </font>
    <font>
      <b/>
      <sz val="16"/>
      <color theme="0"/>
      <name val="Verdana"/>
      <family val="2"/>
    </font>
    <font>
      <b/>
      <sz val="10"/>
      <color theme="0"/>
      <name val="Verdana"/>
      <family val="2"/>
    </font>
    <font>
      <b/>
      <sz val="6"/>
      <color rgb="FFFF0000"/>
      <name val="Verdana"/>
      <family val="2"/>
    </font>
    <font>
      <b/>
      <sz val="10"/>
      <color theme="0"/>
      <name val="Calibri"/>
      <family val="2"/>
      <scheme val="minor"/>
    </font>
    <font>
      <sz val="9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9"/>
      <color rgb="FFFF000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3" fillId="0" borderId="0"/>
  </cellStyleXfs>
  <cellXfs count="95">
    <xf numFmtId="0" fontId="0" fillId="0" borderId="0" xfId="0"/>
    <xf numFmtId="0" fontId="6" fillId="0" borderId="0" xfId="1" applyFont="1"/>
    <xf numFmtId="0" fontId="7" fillId="0" borderId="0" xfId="1" applyFont="1"/>
    <xf numFmtId="0" fontId="6" fillId="5" borderId="1" xfId="1" applyFont="1" applyFill="1" applyBorder="1"/>
    <xf numFmtId="0" fontId="9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9" fillId="6" borderId="0" xfId="0" applyFont="1" applyFill="1" applyAlignment="1">
      <alignment horizontal="center"/>
    </xf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7" fillId="4" borderId="0" xfId="0" applyFont="1" applyFill="1" applyAlignment="1">
      <alignment horizontal="right"/>
    </xf>
    <xf numFmtId="0" fontId="9" fillId="0" borderId="0" xfId="0" applyFont="1" applyAlignment="1">
      <alignment horizontal="right"/>
    </xf>
    <xf numFmtId="0" fontId="1" fillId="0" borderId="0" xfId="0" applyFont="1"/>
    <xf numFmtId="0" fontId="11" fillId="0" borderId="0" xfId="1" applyFont="1"/>
    <xf numFmtId="0" fontId="8" fillId="2" borderId="0" xfId="0" applyFont="1" applyFill="1" applyAlignment="1">
      <alignment horizontal="center" wrapText="1"/>
    </xf>
    <xf numFmtId="0" fontId="2" fillId="0" borderId="0" xfId="0" applyFont="1" applyAlignment="1">
      <alignment wrapText="1"/>
    </xf>
    <xf numFmtId="0" fontId="8" fillId="2" borderId="0" xfId="0" applyFont="1" applyFill="1" applyAlignment="1">
      <alignment wrapText="1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12" fillId="0" borderId="0" xfId="0" applyFont="1" applyAlignment="1">
      <alignment wrapText="1"/>
    </xf>
    <xf numFmtId="0" fontId="6" fillId="0" borderId="0" xfId="1" applyFont="1" applyFill="1"/>
    <xf numFmtId="0" fontId="1" fillId="0" borderId="0" xfId="0" applyFont="1" applyAlignment="1">
      <alignment wrapText="1"/>
    </xf>
    <xf numFmtId="0" fontId="3" fillId="0" borderId="0" xfId="1"/>
    <xf numFmtId="0" fontId="7" fillId="0" borderId="0" xfId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right"/>
    </xf>
    <xf numFmtId="0" fontId="6" fillId="5" borderId="1" xfId="1" applyFont="1" applyFill="1" applyBorder="1" applyAlignment="1">
      <alignment horizontal="left"/>
    </xf>
    <xf numFmtId="0" fontId="7" fillId="0" borderId="0" xfId="1" applyFont="1" applyFill="1"/>
    <xf numFmtId="0" fontId="1" fillId="0" borderId="0" xfId="0" applyFont="1" applyAlignment="1">
      <alignment vertical="top" wrapText="1"/>
    </xf>
    <xf numFmtId="0" fontId="14" fillId="0" borderId="0" xfId="0" applyFont="1"/>
    <xf numFmtId="0" fontId="1" fillId="0" borderId="0" xfId="0" quotePrefix="1" applyFont="1"/>
    <xf numFmtId="0" fontId="15" fillId="2" borderId="0" xfId="1" applyFont="1" applyFill="1" applyBorder="1" applyAlignment="1">
      <alignment vertical="center"/>
    </xf>
    <xf numFmtId="0" fontId="3" fillId="2" borderId="0" xfId="1" applyFill="1"/>
    <xf numFmtId="0" fontId="16" fillId="2" borderId="0" xfId="1" applyFont="1" applyFill="1" applyBorder="1" applyAlignment="1">
      <alignment vertical="center" wrapText="1"/>
    </xf>
    <xf numFmtId="0" fontId="16" fillId="2" borderId="0" xfId="1" applyFont="1" applyFill="1" applyBorder="1" applyAlignment="1">
      <alignment vertical="center"/>
    </xf>
    <xf numFmtId="0" fontId="3" fillId="0" borderId="0" xfId="1" applyBorder="1"/>
    <xf numFmtId="0" fontId="18" fillId="0" borderId="0" xfId="0" applyFont="1" applyAlignment="1">
      <alignment vertical="center"/>
    </xf>
    <xf numFmtId="0" fontId="1" fillId="3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 wrapText="1"/>
    </xf>
    <xf numFmtId="0" fontId="19" fillId="2" borderId="0" xfId="1" applyFont="1" applyFill="1" applyBorder="1" applyAlignment="1">
      <alignment vertical="center"/>
    </xf>
    <xf numFmtId="0" fontId="17" fillId="2" borderId="0" xfId="1" applyFont="1" applyFill="1" applyBorder="1" applyAlignment="1">
      <alignment vertical="center" wrapText="1"/>
    </xf>
    <xf numFmtId="0" fontId="17" fillId="2" borderId="0" xfId="1" applyFont="1" applyFill="1" applyBorder="1" applyAlignment="1">
      <alignment vertical="center"/>
    </xf>
    <xf numFmtId="0" fontId="3" fillId="2" borderId="0" xfId="1" applyFont="1" applyFill="1"/>
    <xf numFmtId="0" fontId="3" fillId="0" borderId="0" xfId="1" applyFont="1"/>
    <xf numFmtId="0" fontId="20" fillId="0" borderId="0" xfId="1" applyFont="1"/>
    <xf numFmtId="0" fontId="6" fillId="0" borderId="0" xfId="1" applyFont="1" applyAlignment="1">
      <alignment horizontal="right"/>
    </xf>
    <xf numFmtId="0" fontId="18" fillId="0" borderId="0" xfId="0" applyFont="1" applyAlignment="1">
      <alignment horizontal="left" vertical="center"/>
    </xf>
    <xf numFmtId="0" fontId="1" fillId="7" borderId="3" xfId="0" applyFont="1" applyFill="1" applyBorder="1" applyAlignment="1">
      <alignment horizontal="center" vertical="center"/>
    </xf>
    <xf numFmtId="0" fontId="20" fillId="0" borderId="0" xfId="1" applyFont="1" applyBorder="1" applyAlignment="1"/>
    <xf numFmtId="0" fontId="21" fillId="0" borderId="0" xfId="1" applyFont="1"/>
    <xf numFmtId="0" fontId="21" fillId="0" borderId="15" xfId="1" applyFont="1" applyBorder="1"/>
    <xf numFmtId="0" fontId="21" fillId="0" borderId="16" xfId="1" applyFont="1" applyBorder="1"/>
    <xf numFmtId="0" fontId="21" fillId="0" borderId="17" xfId="1" applyFont="1" applyBorder="1"/>
    <xf numFmtId="0" fontId="21" fillId="0" borderId="18" xfId="1" applyFont="1" applyBorder="1"/>
    <xf numFmtId="0" fontId="21" fillId="0" borderId="0" xfId="1" applyFont="1" applyBorder="1"/>
    <xf numFmtId="0" fontId="21" fillId="0" borderId="19" xfId="1" applyFont="1" applyBorder="1"/>
    <xf numFmtId="0" fontId="21" fillId="0" borderId="20" xfId="1" applyFont="1" applyBorder="1"/>
    <xf numFmtId="0" fontId="21" fillId="0" borderId="21" xfId="1" applyFont="1" applyBorder="1"/>
    <xf numFmtId="0" fontId="21" fillId="0" borderId="22" xfId="1" applyFont="1" applyBorder="1"/>
    <xf numFmtId="0" fontId="23" fillId="0" borderId="0" xfId="1" applyFont="1" applyAlignment="1">
      <alignment horizontal="left"/>
    </xf>
    <xf numFmtId="0" fontId="21" fillId="0" borderId="0" xfId="1" applyFont="1" applyAlignment="1">
      <alignment wrapText="1"/>
    </xf>
    <xf numFmtId="0" fontId="10" fillId="0" borderId="0" xfId="0" applyFont="1" applyAlignment="1">
      <alignment horizontal="center"/>
    </xf>
    <xf numFmtId="0" fontId="8" fillId="2" borderId="12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left" vertical="center"/>
    </xf>
    <xf numFmtId="0" fontId="1" fillId="3" borderId="4" xfId="0" applyFont="1" applyFill="1" applyBorder="1" applyAlignment="1">
      <alignment horizontal="left" vertical="top" wrapText="1"/>
    </xf>
    <xf numFmtId="0" fontId="1" fillId="3" borderId="5" xfId="0" applyFont="1" applyFill="1" applyBorder="1" applyAlignment="1">
      <alignment horizontal="left" vertical="top" wrapText="1"/>
    </xf>
    <xf numFmtId="0" fontId="1" fillId="3" borderId="6" xfId="0" applyFont="1" applyFill="1" applyBorder="1" applyAlignment="1">
      <alignment horizontal="left" vertical="top" wrapText="1"/>
    </xf>
    <xf numFmtId="0" fontId="1" fillId="3" borderId="7" xfId="0" applyFont="1" applyFill="1" applyBorder="1" applyAlignment="1">
      <alignment horizontal="left" vertical="top" wrapText="1"/>
    </xf>
    <xf numFmtId="0" fontId="1" fillId="3" borderId="0" xfId="0" applyFont="1" applyFill="1" applyBorder="1" applyAlignment="1">
      <alignment horizontal="left" vertical="top" wrapText="1"/>
    </xf>
    <xf numFmtId="0" fontId="1" fillId="3" borderId="8" xfId="0" applyFont="1" applyFill="1" applyBorder="1" applyAlignment="1">
      <alignment horizontal="left" vertical="top" wrapText="1"/>
    </xf>
    <xf numFmtId="0" fontId="1" fillId="3" borderId="9" xfId="0" applyFont="1" applyFill="1" applyBorder="1" applyAlignment="1">
      <alignment horizontal="left" vertical="top" wrapText="1"/>
    </xf>
    <xf numFmtId="0" fontId="1" fillId="3" borderId="10" xfId="0" applyFont="1" applyFill="1" applyBorder="1" applyAlignment="1">
      <alignment horizontal="left" vertical="top" wrapText="1"/>
    </xf>
    <xf numFmtId="0" fontId="1" fillId="3" borderId="11" xfId="0" applyFont="1" applyFill="1" applyBorder="1" applyAlignment="1">
      <alignment horizontal="left" vertical="top" wrapText="1"/>
    </xf>
    <xf numFmtId="0" fontId="21" fillId="0" borderId="0" xfId="1" applyFont="1" applyAlignment="1">
      <alignment horizontal="left" vertical="center" wrapText="1"/>
    </xf>
    <xf numFmtId="0" fontId="6" fillId="0" borderId="2" xfId="1" applyFont="1" applyBorder="1" applyAlignment="1">
      <alignment horizontal="center" textRotation="90"/>
    </xf>
    <xf numFmtId="0" fontId="6" fillId="0" borderId="0" xfId="1" applyFont="1" applyFill="1" applyAlignment="1">
      <alignment horizontal="left" wrapText="1"/>
    </xf>
    <xf numFmtId="0" fontId="6" fillId="0" borderId="0" xfId="1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3" fillId="0" borderId="0" xfId="1" applyBorder="1" applyAlignment="1">
      <alignment horizontal="center" vertical="center" wrapText="1"/>
    </xf>
    <xf numFmtId="0" fontId="16" fillId="2" borderId="0" xfId="1" applyFont="1" applyFill="1" applyBorder="1" applyAlignment="1">
      <alignment horizontal="center" vertical="center"/>
    </xf>
    <xf numFmtId="0" fontId="6" fillId="0" borderId="24" xfId="1" applyFont="1" applyBorder="1" applyAlignment="1">
      <alignment horizontal="center" vertical="center" wrapText="1"/>
    </xf>
    <xf numFmtId="0" fontId="3" fillId="0" borderId="25" xfId="1" applyBorder="1" applyAlignment="1">
      <alignment horizontal="center" vertical="center" wrapText="1"/>
    </xf>
    <xf numFmtId="0" fontId="3" fillId="0" borderId="26" xfId="1" applyBorder="1" applyAlignment="1">
      <alignment horizontal="center" vertical="center" wrapText="1"/>
    </xf>
    <xf numFmtId="0" fontId="3" fillId="0" borderId="27" xfId="1" applyBorder="1" applyAlignment="1">
      <alignment horizontal="center" vertical="center" wrapText="1"/>
    </xf>
    <xf numFmtId="0" fontId="3" fillId="0" borderId="28" xfId="1" applyBorder="1" applyAlignment="1">
      <alignment horizontal="center" vertical="center" wrapText="1"/>
    </xf>
    <xf numFmtId="0" fontId="3" fillId="0" borderId="29" xfId="1" applyBorder="1" applyAlignment="1">
      <alignment horizontal="center" vertical="center" wrapText="1"/>
    </xf>
    <xf numFmtId="0" fontId="3" fillId="0" borderId="23" xfId="1" applyBorder="1" applyAlignment="1">
      <alignment horizontal="center" vertical="center" wrapText="1"/>
    </xf>
    <xf numFmtId="0" fontId="3" fillId="0" borderId="30" xfId="1" applyBorder="1" applyAlignment="1">
      <alignment horizontal="center" vertical="center" wrapText="1"/>
    </xf>
    <xf numFmtId="0" fontId="10" fillId="0" borderId="0" xfId="1" applyFont="1" applyAlignment="1">
      <alignment horizontal="left"/>
    </xf>
    <xf numFmtId="0" fontId="10" fillId="0" borderId="0" xfId="1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30154</xdr:colOff>
      <xdr:row>0</xdr:row>
      <xdr:rowOff>203562</xdr:rowOff>
    </xdr:from>
    <xdr:to>
      <xdr:col>2</xdr:col>
      <xdr:colOff>579228</xdr:colOff>
      <xdr:row>1</xdr:row>
      <xdr:rowOff>137159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54" y="203562"/>
          <a:ext cx="1158674" cy="232047"/>
        </a:xfrm>
        <a:prstGeom prst="rect">
          <a:avLst/>
        </a:prstGeom>
      </xdr:spPr>
    </xdr:pic>
    <xdr:clientData/>
  </xdr:twoCellAnchor>
  <xdr:twoCellAnchor editAs="oneCell">
    <xdr:from>
      <xdr:col>20</xdr:col>
      <xdr:colOff>246380</xdr:colOff>
      <xdr:row>0</xdr:row>
      <xdr:rowOff>635</xdr:rowOff>
    </xdr:from>
    <xdr:to>
      <xdr:col>20</xdr:col>
      <xdr:colOff>784860</xdr:colOff>
      <xdr:row>1</xdr:row>
      <xdr:rowOff>239395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91080" y="635"/>
          <a:ext cx="538480" cy="534035"/>
        </a:xfrm>
        <a:prstGeom prst="rect">
          <a:avLst/>
        </a:prstGeom>
      </xdr:spPr>
    </xdr:pic>
    <xdr:clientData/>
  </xdr:twoCellAnchor>
  <xdr:twoCellAnchor>
    <xdr:from>
      <xdr:col>19</xdr:col>
      <xdr:colOff>131914</xdr:colOff>
      <xdr:row>14</xdr:row>
      <xdr:rowOff>62676</xdr:rowOff>
    </xdr:from>
    <xdr:to>
      <xdr:col>19</xdr:col>
      <xdr:colOff>314794</xdr:colOff>
      <xdr:row>50</xdr:row>
      <xdr:rowOff>43626</xdr:rowOff>
    </xdr:to>
    <xdr:sp macro="" textlink="">
      <xdr:nvSpPr>
        <xdr:cNvPr id="7" name="Flowchart: Alternate Process 6"/>
        <xdr:cNvSpPr/>
      </xdr:nvSpPr>
      <xdr:spPr>
        <a:xfrm>
          <a:off x="12429931" y="2666728"/>
          <a:ext cx="182880" cy="6037194"/>
        </a:xfrm>
        <a:prstGeom prst="flowChartAlternateProcess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528154</xdr:colOff>
      <xdr:row>40</xdr:row>
      <xdr:rowOff>155441</xdr:rowOff>
    </xdr:from>
    <xdr:to>
      <xdr:col>20</xdr:col>
      <xdr:colOff>528154</xdr:colOff>
      <xdr:row>50</xdr:row>
      <xdr:rowOff>107816</xdr:rowOff>
    </xdr:to>
    <xdr:grpSp>
      <xdr:nvGrpSpPr>
        <xdr:cNvPr id="37" name="Group 36"/>
        <xdr:cNvGrpSpPr/>
      </xdr:nvGrpSpPr>
      <xdr:grpSpPr>
        <a:xfrm>
          <a:off x="13253554" y="7724641"/>
          <a:ext cx="1828800" cy="1874308"/>
          <a:chOff x="9340850" y="7232650"/>
          <a:chExt cx="1828800" cy="1638300"/>
        </a:xfrm>
      </xdr:grpSpPr>
      <xdr:sp macro="[0]!checklistSelections" textlink="">
        <xdr:nvSpPr>
          <xdr:cNvPr id="6" name="Oval 5"/>
          <xdr:cNvSpPr/>
        </xdr:nvSpPr>
        <xdr:spPr>
          <a:xfrm>
            <a:off x="9340850" y="7232650"/>
            <a:ext cx="1828800" cy="1638300"/>
          </a:xfrm>
          <a:prstGeom prst="ellipse">
            <a:avLst/>
          </a:prstGeom>
          <a:ln>
            <a:solidFill>
              <a:schemeClr val="accent6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hecklistSelections" textlink="">
        <xdr:nvSpPr>
          <xdr:cNvPr id="23" name="TextBox 22"/>
          <xdr:cNvSpPr txBox="1"/>
        </xdr:nvSpPr>
        <xdr:spPr>
          <a:xfrm>
            <a:off x="9764120" y="7683500"/>
            <a:ext cx="969561" cy="6534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ETAPA 3</a:t>
            </a:r>
          </a:p>
          <a:p>
            <a:pPr algn="ctr"/>
            <a:endParaRPr lang="pt-BR" sz="1200">
              <a:latin typeface="Verdana" panose="020B0604030504040204" pitchFamily="34" charset="0"/>
              <a:ea typeface="Verdana" panose="020B0604030504040204" pitchFamily="34" charset="0"/>
            </a:endParaRPr>
          </a:p>
          <a:p>
            <a:pPr algn="ctr"/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Selections</a:t>
            </a:r>
          </a:p>
        </xdr:txBody>
      </xdr:sp>
    </xdr:grpSp>
    <xdr:clientData/>
  </xdr:twoCellAnchor>
  <xdr:twoCellAnchor>
    <xdr:from>
      <xdr:col>17</xdr:col>
      <xdr:colOff>528154</xdr:colOff>
      <xdr:row>23</xdr:row>
      <xdr:rowOff>23333</xdr:rowOff>
    </xdr:from>
    <xdr:to>
      <xdr:col>20</xdr:col>
      <xdr:colOff>528154</xdr:colOff>
      <xdr:row>33</xdr:row>
      <xdr:rowOff>42383</xdr:rowOff>
    </xdr:to>
    <xdr:grpSp>
      <xdr:nvGrpSpPr>
        <xdr:cNvPr id="36" name="Group 35"/>
        <xdr:cNvGrpSpPr/>
      </xdr:nvGrpSpPr>
      <xdr:grpSpPr>
        <a:xfrm>
          <a:off x="13253554" y="4459866"/>
          <a:ext cx="1828800" cy="1881717"/>
          <a:chOff x="9340850" y="4368800"/>
          <a:chExt cx="1828800" cy="1828800"/>
        </a:xfrm>
      </xdr:grpSpPr>
      <xdr:sp macro="[0]!checklistIntPop" textlink="">
        <xdr:nvSpPr>
          <xdr:cNvPr id="5" name="Oval 4"/>
          <xdr:cNvSpPr/>
        </xdr:nvSpPr>
        <xdr:spPr>
          <a:xfrm>
            <a:off x="9340850" y="4368800"/>
            <a:ext cx="1828800" cy="1828800"/>
          </a:xfrm>
          <a:prstGeom prst="ellipse">
            <a:avLst/>
          </a:prstGeom>
          <a:ln>
            <a:solidFill>
              <a:schemeClr val="accent6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hecklistIntPop" textlink="">
        <xdr:nvSpPr>
          <xdr:cNvPr id="24" name="TextBox 23"/>
          <xdr:cNvSpPr txBox="1"/>
        </xdr:nvSpPr>
        <xdr:spPr>
          <a:xfrm>
            <a:off x="9378950" y="4806950"/>
            <a:ext cx="1765299" cy="7239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ETAPA 2</a:t>
            </a:r>
          </a:p>
          <a:p>
            <a:pPr algn="ctr"/>
            <a:endParaRPr lang="pt-BR" sz="1200">
              <a:latin typeface="Verdana" panose="020B0604030504040204" pitchFamily="34" charset="0"/>
              <a:ea typeface="Verdana" panose="020B0604030504040204" pitchFamily="34" charset="0"/>
            </a:endParaRPr>
          </a:p>
          <a:p>
            <a:pPr algn="ctr"/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Integrity &amp; Population</a:t>
            </a:r>
          </a:p>
        </xdr:txBody>
      </xdr:sp>
    </xdr:grpSp>
    <xdr:clientData/>
  </xdr:twoCellAnchor>
  <xdr:twoCellAnchor>
    <xdr:from>
      <xdr:col>8</xdr:col>
      <xdr:colOff>631311</xdr:colOff>
      <xdr:row>58</xdr:row>
      <xdr:rowOff>30081</xdr:rowOff>
    </xdr:from>
    <xdr:to>
      <xdr:col>10</xdr:col>
      <xdr:colOff>371988</xdr:colOff>
      <xdr:row>66</xdr:row>
      <xdr:rowOff>110091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55961" y="10879056"/>
          <a:ext cx="1512327" cy="1451610"/>
        </a:xfrm>
        <a:prstGeom prst="ellipse">
          <a:avLst/>
        </a:prstGeom>
      </xdr:spPr>
    </xdr:pic>
    <xdr:clientData/>
  </xdr:twoCellAnchor>
  <xdr:twoCellAnchor>
    <xdr:from>
      <xdr:col>7</xdr:col>
      <xdr:colOff>2247900</xdr:colOff>
      <xdr:row>61</xdr:row>
      <xdr:rowOff>35161</xdr:rowOff>
    </xdr:from>
    <xdr:to>
      <xdr:col>8</xdr:col>
      <xdr:colOff>508000</xdr:colOff>
      <xdr:row>64</xdr:row>
      <xdr:rowOff>2071</xdr:rowOff>
    </xdr:to>
    <xdr:sp macro="[0]!excelmysql" textlink="">
      <xdr:nvSpPr>
        <xdr:cNvPr id="31" name="TextBox 30"/>
        <xdr:cNvSpPr txBox="1"/>
      </xdr:nvSpPr>
      <xdr:spPr>
        <a:xfrm>
          <a:off x="6267450" y="11398486"/>
          <a:ext cx="965200" cy="4812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 Submit </a:t>
          </a:r>
        </a:p>
        <a:p>
          <a:r>
            <a:rPr lang="pt-BR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to reviewer </a:t>
          </a:r>
        </a:p>
      </xdr:txBody>
    </xdr:sp>
    <xdr:clientData/>
  </xdr:twoCellAnchor>
  <xdr:twoCellAnchor>
    <xdr:from>
      <xdr:col>10</xdr:col>
      <xdr:colOff>469900</xdr:colOff>
      <xdr:row>61</xdr:row>
      <xdr:rowOff>28811</xdr:rowOff>
    </xdr:from>
    <xdr:to>
      <xdr:col>12</xdr:col>
      <xdr:colOff>485775</xdr:colOff>
      <xdr:row>64</xdr:row>
      <xdr:rowOff>16111</xdr:rowOff>
    </xdr:to>
    <xdr:sp macro="[0]!FormataEmail" textlink="">
      <xdr:nvSpPr>
        <xdr:cNvPr id="20" name="TextBox 19"/>
        <xdr:cNvSpPr txBox="1"/>
      </xdr:nvSpPr>
      <xdr:spPr>
        <a:xfrm>
          <a:off x="8966200" y="11392136"/>
          <a:ext cx="1206500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</a:t>
          </a:r>
          <a:r>
            <a:rPr lang="pt-BR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</a:t>
          </a:r>
          <a:r>
            <a:rPr lang="pt-BR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Send email</a:t>
          </a:r>
          <a:r>
            <a:rPr lang="pt-BR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</a:t>
          </a:r>
        </a:p>
        <a:p>
          <a:r>
            <a:rPr lang="pt-BR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to onsite team</a:t>
          </a:r>
          <a:endParaRPr lang="pt-BR" sz="110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518629</xdr:colOff>
      <xdr:row>5</xdr:row>
      <xdr:rowOff>72201</xdr:rowOff>
    </xdr:from>
    <xdr:to>
      <xdr:col>20</xdr:col>
      <xdr:colOff>518629</xdr:colOff>
      <xdr:row>15</xdr:row>
      <xdr:rowOff>91251</xdr:rowOff>
    </xdr:to>
    <xdr:grpSp>
      <xdr:nvGrpSpPr>
        <xdr:cNvPr id="18" name="Group 17"/>
        <xdr:cNvGrpSpPr/>
      </xdr:nvGrpSpPr>
      <xdr:grpSpPr>
        <a:xfrm>
          <a:off x="13244029" y="1189801"/>
          <a:ext cx="1828800" cy="1881717"/>
          <a:chOff x="9340850" y="4368800"/>
          <a:chExt cx="1828800" cy="1828800"/>
        </a:xfrm>
      </xdr:grpSpPr>
      <xdr:sp macro="[0]!checklistLimpeza" textlink="">
        <xdr:nvSpPr>
          <xdr:cNvPr id="19" name="Oval 18"/>
          <xdr:cNvSpPr/>
        </xdr:nvSpPr>
        <xdr:spPr>
          <a:xfrm>
            <a:off x="9340850" y="4368800"/>
            <a:ext cx="1828800" cy="1828800"/>
          </a:xfrm>
          <a:prstGeom prst="ellipse">
            <a:avLst/>
          </a:prstGeom>
          <a:ln>
            <a:solidFill>
              <a:schemeClr val="accent6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hecklistLimpeza" textlink="">
        <xdr:nvSpPr>
          <xdr:cNvPr id="21" name="TextBox 20"/>
          <xdr:cNvSpPr txBox="1"/>
        </xdr:nvSpPr>
        <xdr:spPr>
          <a:xfrm>
            <a:off x="9378950" y="4806950"/>
            <a:ext cx="1765299" cy="7239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ETAPA 1</a:t>
            </a:r>
          </a:p>
          <a:p>
            <a:pPr algn="ctr"/>
            <a:endParaRPr lang="pt-BR" sz="1200">
              <a:latin typeface="Verdana" panose="020B0604030504040204" pitchFamily="34" charset="0"/>
              <a:ea typeface="Verdana" panose="020B0604030504040204" pitchFamily="34" charset="0"/>
            </a:endParaRPr>
          </a:p>
          <a:p>
            <a:pPr algn="ctr"/>
            <a:r>
              <a:rPr lang="pt-BR" sz="1200">
                <a:latin typeface="Verdana" panose="020B0604030504040204" pitchFamily="34" charset="0"/>
                <a:ea typeface="Verdana" panose="020B0604030504040204" pitchFamily="34" charset="0"/>
              </a:rPr>
              <a:t>Limpeza e Conciliação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283029</xdr:colOff>
      <xdr:row>2</xdr:row>
      <xdr:rowOff>83773</xdr:rowOff>
    </xdr:from>
    <xdr:to>
      <xdr:col>29</xdr:col>
      <xdr:colOff>239486</xdr:colOff>
      <xdr:row>6</xdr:row>
      <xdr:rowOff>119743</xdr:rowOff>
    </xdr:to>
    <xdr:sp macro="[0]!back" textlink="">
      <xdr:nvSpPr>
        <xdr:cNvPr id="2" name="Rounded Rectangle 1"/>
        <xdr:cNvSpPr/>
      </xdr:nvSpPr>
      <xdr:spPr>
        <a:xfrm>
          <a:off x="17721943" y="410344"/>
          <a:ext cx="2177143" cy="689113"/>
        </a:xfrm>
        <a:prstGeom prst="roundRect">
          <a:avLst/>
        </a:prstGeom>
        <a:solidFill>
          <a:schemeClr val="accent6"/>
        </a:solidFill>
        <a:ln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Verdana" panose="020B0604030504040204" pitchFamily="34" charset="0"/>
              <a:ea typeface="Verdana" panose="020B0604030504040204" pitchFamily="34" charset="0"/>
            </a:rPr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7048500</xdr:colOff>
      <xdr:row>1</xdr:row>
      <xdr:rowOff>53340</xdr:rowOff>
    </xdr:from>
    <xdr:to>
      <xdr:col>4</xdr:col>
      <xdr:colOff>114300</xdr:colOff>
      <xdr:row>8</xdr:row>
      <xdr:rowOff>60960</xdr:rowOff>
    </xdr:to>
    <xdr:sp macro="[0]!back" textlink="">
      <xdr:nvSpPr>
        <xdr:cNvPr id="2" name="Oval 1"/>
        <xdr:cNvSpPr/>
      </xdr:nvSpPr>
      <xdr:spPr>
        <a:xfrm>
          <a:off x="7901940" y="182880"/>
          <a:ext cx="914400" cy="914400"/>
        </a:xfrm>
        <a:prstGeom prst="ellipse">
          <a:avLst/>
        </a:prstGeom>
        <a:ln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</xdr:colOff>
      <xdr:row>2</xdr:row>
      <xdr:rowOff>83820</xdr:rowOff>
    </xdr:from>
    <xdr:to>
      <xdr:col>4</xdr:col>
      <xdr:colOff>960120</xdr:colOff>
      <xdr:row>9</xdr:row>
      <xdr:rowOff>91440</xdr:rowOff>
    </xdr:to>
    <xdr:sp macro="[0]!back" textlink="">
      <xdr:nvSpPr>
        <xdr:cNvPr id="2" name="Oval 1"/>
        <xdr:cNvSpPr/>
      </xdr:nvSpPr>
      <xdr:spPr>
        <a:xfrm>
          <a:off x="7909560" y="342900"/>
          <a:ext cx="914400" cy="914400"/>
        </a:xfrm>
        <a:prstGeom prst="ellipse">
          <a:avLst/>
        </a:prstGeom>
        <a:ln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350520</xdr:colOff>
      <xdr:row>3</xdr:row>
      <xdr:rowOff>15240</xdr:rowOff>
    </xdr:from>
    <xdr:to>
      <xdr:col>12</xdr:col>
      <xdr:colOff>15240</xdr:colOff>
      <xdr:row>9</xdr:row>
      <xdr:rowOff>99060</xdr:rowOff>
    </xdr:to>
    <xdr:sp macro="[0]!back" textlink="">
      <xdr:nvSpPr>
        <xdr:cNvPr id="2" name="Oval 1"/>
        <xdr:cNvSpPr/>
      </xdr:nvSpPr>
      <xdr:spPr>
        <a:xfrm>
          <a:off x="10782300" y="403860"/>
          <a:ext cx="914400" cy="914400"/>
        </a:xfrm>
        <a:prstGeom prst="ellipse">
          <a:avLst/>
        </a:prstGeom>
        <a:ln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  <a:latin typeface="Verdana" panose="020B0604030504040204" pitchFamily="34" charset="0"/>
              <a:ea typeface="Verdana" panose="020B0604030504040204" pitchFamily="34" charset="0"/>
            </a:rPr>
            <a:t>voltar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pontara/Desktop/outros/email%20VBA/ChecklistMai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ntuação"/>
      <sheetName val="Respostas"/>
      <sheetName val="Geral"/>
      <sheetName val="Sheet1"/>
      <sheetName val="Conciliação Div."/>
      <sheetName val="Integrity &amp; Population"/>
      <sheetName val="Selections Workbook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0"/>
  <sheetViews>
    <sheetView showGridLines="0" topLeftCell="A16" workbookViewId="0">
      <selection activeCell="B38" sqref="B38"/>
    </sheetView>
  </sheetViews>
  <sheetFormatPr defaultColWidth="9.109375" defaultRowHeight="10.199999999999999" x14ac:dyDescent="0.2"/>
  <cols>
    <col min="1" max="1" width="3.33203125" style="5" customWidth="1"/>
    <col min="2" max="2" width="55" style="5" customWidth="1"/>
    <col min="3" max="3" width="2.109375" style="5" customWidth="1"/>
    <col min="4" max="4" width="18.33203125" style="5" bestFit="1" customWidth="1"/>
    <col min="5" max="5" width="18" style="5" bestFit="1" customWidth="1"/>
    <col min="6" max="6" width="15.6640625" style="5" customWidth="1"/>
    <col min="7" max="7" width="19.44140625" style="5" customWidth="1"/>
    <col min="8" max="8" width="18.44140625" style="5" customWidth="1"/>
    <col min="9" max="9" width="20.33203125" style="5" customWidth="1"/>
    <col min="10" max="10" width="18.88671875" style="5" bestFit="1" customWidth="1"/>
    <col min="11" max="11" width="23.5546875" style="5" customWidth="1"/>
    <col min="12" max="12" width="19.88671875" style="5" customWidth="1"/>
    <col min="13" max="13" width="24.44140625" style="5" customWidth="1"/>
    <col min="14" max="16384" width="9.109375" style="5"/>
  </cols>
  <sheetData>
    <row r="1" spans="1:12" ht="51" x14ac:dyDescent="0.2">
      <c r="B1" s="11" t="s">
        <v>41</v>
      </c>
      <c r="C1" s="11"/>
      <c r="D1" s="14" t="s">
        <v>32</v>
      </c>
      <c r="E1" s="14" t="s">
        <v>33</v>
      </c>
      <c r="F1" s="14" t="s">
        <v>23</v>
      </c>
      <c r="G1" s="14" t="s">
        <v>24</v>
      </c>
      <c r="H1" s="14" t="s">
        <v>31</v>
      </c>
      <c r="I1" s="14" t="s">
        <v>35</v>
      </c>
      <c r="J1" s="14" t="s">
        <v>36</v>
      </c>
      <c r="K1" s="14" t="s">
        <v>37</v>
      </c>
      <c r="L1" s="14" t="s">
        <v>38</v>
      </c>
    </row>
    <row r="2" spans="1:12" x14ac:dyDescent="0.2">
      <c r="B2" s="10" t="s">
        <v>40</v>
      </c>
      <c r="C2" s="10"/>
      <c r="D2" s="5" t="e">
        <f>#REF!</f>
        <v>#REF!</v>
      </c>
      <c r="E2" s="5" t="e">
        <f>#REF!</f>
        <v>#REF!</v>
      </c>
      <c r="F2" s="5" t="e">
        <f>#REF!</f>
        <v>#REF!</v>
      </c>
      <c r="G2" s="5" t="e">
        <f>#REF!</f>
        <v>#REF!</v>
      </c>
      <c r="H2" s="5" t="e">
        <f>COUNTIF(#REF!,"sim")</f>
        <v>#REF!</v>
      </c>
      <c r="I2" s="5" t="e">
        <f>#REF!</f>
        <v>#REF!</v>
      </c>
      <c r="J2" s="5" t="e">
        <f>#REF!</f>
        <v>#REF!</v>
      </c>
      <c r="K2" s="5" t="e">
        <f>#REF!</f>
        <v>#REF!</v>
      </c>
      <c r="L2" s="5" t="e">
        <f>COUNTIF(#REF!,"sim")</f>
        <v>#REF!</v>
      </c>
    </row>
    <row r="3" spans="1:12" x14ac:dyDescent="0.2">
      <c r="B3" s="10"/>
      <c r="C3" s="10"/>
    </row>
    <row r="4" spans="1:12" x14ac:dyDescent="0.2">
      <c r="B4" s="17" t="s">
        <v>47</v>
      </c>
      <c r="C4" s="18">
        <v>0</v>
      </c>
      <c r="D4" s="5" t="e">
        <f>#REF!</f>
        <v>#REF!</v>
      </c>
      <c r="E4" s="12" t="s">
        <v>1</v>
      </c>
      <c r="F4" s="12" t="s">
        <v>53</v>
      </c>
      <c r="G4" s="19" t="s">
        <v>58</v>
      </c>
      <c r="H4" s="20">
        <v>0</v>
      </c>
      <c r="I4" s="17" t="s">
        <v>0</v>
      </c>
      <c r="J4" s="12" t="s">
        <v>3</v>
      </c>
      <c r="K4" s="12" t="s">
        <v>3</v>
      </c>
      <c r="L4" s="21">
        <v>0</v>
      </c>
    </row>
    <row r="5" spans="1:12" x14ac:dyDescent="0.2">
      <c r="B5" s="17" t="s">
        <v>48</v>
      </c>
      <c r="C5" s="18">
        <v>1</v>
      </c>
      <c r="D5" s="5" t="e">
        <f>#REF!</f>
        <v>#REF!</v>
      </c>
      <c r="E5" s="12" t="s">
        <v>0</v>
      </c>
      <c r="F5" s="12" t="s">
        <v>54</v>
      </c>
      <c r="G5" s="12" t="s">
        <v>59</v>
      </c>
      <c r="H5" s="20" t="s">
        <v>60</v>
      </c>
      <c r="I5" s="17" t="s">
        <v>1</v>
      </c>
      <c r="J5" s="12" t="s">
        <v>52</v>
      </c>
      <c r="K5" s="12" t="s">
        <v>52</v>
      </c>
      <c r="L5" s="17" t="s">
        <v>50</v>
      </c>
    </row>
    <row r="6" spans="1:12" x14ac:dyDescent="0.2">
      <c r="B6" s="17" t="s">
        <v>49</v>
      </c>
      <c r="C6" s="18">
        <v>3</v>
      </c>
      <c r="D6" s="12" t="s">
        <v>22</v>
      </c>
      <c r="E6" s="12"/>
      <c r="F6" s="12"/>
      <c r="G6" s="12" t="s">
        <v>57</v>
      </c>
      <c r="H6" s="20" t="s">
        <v>61</v>
      </c>
      <c r="J6" s="12"/>
      <c r="K6" s="12"/>
      <c r="L6" s="17" t="s">
        <v>51</v>
      </c>
    </row>
    <row r="7" spans="1:12" x14ac:dyDescent="0.2">
      <c r="B7" s="17" t="s">
        <v>56</v>
      </c>
      <c r="C7" s="18"/>
      <c r="D7" s="65" t="s">
        <v>55</v>
      </c>
      <c r="E7" s="65"/>
      <c r="F7" s="65"/>
      <c r="G7" s="65"/>
      <c r="H7" s="65"/>
      <c r="I7" s="65"/>
      <c r="J7" s="65"/>
      <c r="K7" s="65"/>
      <c r="L7" s="65"/>
    </row>
    <row r="9" spans="1:12" x14ac:dyDescent="0.2">
      <c r="B9" s="8" t="s">
        <v>39</v>
      </c>
      <c r="C9" s="8"/>
      <c r="D9" s="9" t="s">
        <v>62</v>
      </c>
      <c r="E9" s="9" t="s">
        <v>67</v>
      </c>
      <c r="F9" s="9" t="s">
        <v>34</v>
      </c>
      <c r="G9" s="12"/>
    </row>
    <row r="10" spans="1:12" x14ac:dyDescent="0.2">
      <c r="B10" s="5" t="s">
        <v>32</v>
      </c>
      <c r="D10" s="6" t="e">
        <f>IF(D2=$D$4,$C$4,IF(D2=$D$5,$C$5,C6))</f>
        <v>#REF!</v>
      </c>
      <c r="E10" s="6">
        <v>5</v>
      </c>
      <c r="F10" s="6" t="e">
        <f>D10*E10</f>
        <v>#REF!</v>
      </c>
      <c r="I10" s="5">
        <v>0</v>
      </c>
    </row>
    <row r="11" spans="1:12" x14ac:dyDescent="0.2">
      <c r="B11" s="5" t="s">
        <v>33</v>
      </c>
      <c r="D11" s="6" t="e">
        <f>IF($E$2=$E$4,$C$4,$C$5)</f>
        <v>#REF!</v>
      </c>
      <c r="E11" s="6">
        <v>1</v>
      </c>
      <c r="F11" s="6" t="e">
        <f t="shared" ref="F11:F16" si="0">D11*E11</f>
        <v>#REF!</v>
      </c>
    </row>
    <row r="12" spans="1:12" x14ac:dyDescent="0.2">
      <c r="A12" s="12"/>
      <c r="B12" s="5" t="s">
        <v>23</v>
      </c>
      <c r="D12" s="6" t="e">
        <f>IF($F$2="excel",$C$4,IF($F$2="tempjoin",$C$4,$C$5))</f>
        <v>#REF!</v>
      </c>
      <c r="E12" s="6">
        <v>2</v>
      </c>
      <c r="F12" s="6" t="e">
        <f t="shared" si="0"/>
        <v>#REF!</v>
      </c>
    </row>
    <row r="13" spans="1:12" x14ac:dyDescent="0.2">
      <c r="B13" s="5" t="s">
        <v>24</v>
      </c>
      <c r="D13" s="6" t="e">
        <f>IF(G2&lt;1000000,$C$4,IF(G2&lt;20000000,$C$5,$C$6))</f>
        <v>#REF!</v>
      </c>
      <c r="E13" s="6">
        <v>2</v>
      </c>
      <c r="F13" s="6" t="e">
        <f t="shared" si="0"/>
        <v>#REF!</v>
      </c>
    </row>
    <row r="14" spans="1:12" x14ac:dyDescent="0.2">
      <c r="B14" s="5" t="s">
        <v>31</v>
      </c>
      <c r="D14" s="6" t="e">
        <f>IF($H$2=0,$C$4,IF($H$2&lt;6,$C$5,$C$6))</f>
        <v>#REF!</v>
      </c>
      <c r="E14" s="6">
        <v>1</v>
      </c>
      <c r="F14" s="6" t="e">
        <f t="shared" si="0"/>
        <v>#REF!</v>
      </c>
    </row>
    <row r="15" spans="1:12" x14ac:dyDescent="0.2">
      <c r="B15" s="12" t="s">
        <v>71</v>
      </c>
      <c r="C15" s="12"/>
      <c r="D15" s="6" t="e">
        <f>IF($K$2=$K$4,$C$4,$C$5)</f>
        <v>#REF!</v>
      </c>
      <c r="E15" s="6">
        <v>4</v>
      </c>
      <c r="F15" s="6" t="e">
        <f t="shared" si="0"/>
        <v>#REF!</v>
      </c>
    </row>
    <row r="16" spans="1:12" x14ac:dyDescent="0.2">
      <c r="B16" s="12" t="s">
        <v>72</v>
      </c>
      <c r="D16" s="6" t="e">
        <f>IF($L$2=0,$C$4,IF($L$2&lt;4,$C$5,$C$6))</f>
        <v>#REF!</v>
      </c>
      <c r="E16" s="6">
        <v>5</v>
      </c>
      <c r="F16" s="6" t="e">
        <f t="shared" si="0"/>
        <v>#REF!</v>
      </c>
    </row>
    <row r="17" spans="2:7" x14ac:dyDescent="0.2">
      <c r="F17" s="7" t="e">
        <f>SUM(F10:F16)</f>
        <v>#REF!</v>
      </c>
      <c r="G17" s="5" t="e">
        <f>IF(F17&lt;21,"Operador",IF(F17&lt;=31,"Revisor","Team Leader"))</f>
        <v>#REF!</v>
      </c>
    </row>
    <row r="22" spans="2:7" s="15" customFormat="1" ht="30.6" x14ac:dyDescent="0.2">
      <c r="D22" s="16" t="s">
        <v>69</v>
      </c>
      <c r="F22" s="16" t="s">
        <v>68</v>
      </c>
    </row>
    <row r="23" spans="2:7" x14ac:dyDescent="0.2">
      <c r="B23" s="4">
        <v>1</v>
      </c>
      <c r="C23" s="4"/>
      <c r="D23" s="12" t="s">
        <v>47</v>
      </c>
      <c r="E23" s="4">
        <v>1</v>
      </c>
      <c r="F23" s="12" t="s">
        <v>63</v>
      </c>
    </row>
    <row r="24" spans="2:7" x14ac:dyDescent="0.2">
      <c r="B24" s="4">
        <f>B23+1</f>
        <v>2</v>
      </c>
      <c r="C24" s="4"/>
      <c r="D24" s="12" t="s">
        <v>48</v>
      </c>
      <c r="E24" s="4">
        <f>E23+1</f>
        <v>2</v>
      </c>
      <c r="F24" s="12" t="s">
        <v>64</v>
      </c>
    </row>
    <row r="25" spans="2:7" x14ac:dyDescent="0.2">
      <c r="B25" s="4">
        <f t="shared" ref="B25" si="1">B24+1</f>
        <v>3</v>
      </c>
      <c r="C25" s="4"/>
      <c r="D25" s="12" t="s">
        <v>49</v>
      </c>
      <c r="E25" s="4">
        <f t="shared" ref="E25:E27" si="2">E24+1</f>
        <v>3</v>
      </c>
      <c r="F25" s="12" t="s">
        <v>65</v>
      </c>
    </row>
    <row r="26" spans="2:7" x14ac:dyDescent="0.2">
      <c r="B26" s="4"/>
      <c r="C26" s="4"/>
      <c r="D26" s="12"/>
      <c r="E26" s="4">
        <f t="shared" si="2"/>
        <v>4</v>
      </c>
      <c r="F26" s="12" t="s">
        <v>66</v>
      </c>
    </row>
    <row r="27" spans="2:7" x14ac:dyDescent="0.2">
      <c r="B27" s="4"/>
      <c r="C27" s="4"/>
      <c r="D27" s="12"/>
      <c r="E27" s="4">
        <f t="shared" si="2"/>
        <v>5</v>
      </c>
      <c r="F27" s="12" t="s">
        <v>70</v>
      </c>
    </row>
    <row r="35" spans="2:17" x14ac:dyDescent="0.2">
      <c r="B35" s="12" t="s">
        <v>84</v>
      </c>
      <c r="D35" s="12"/>
      <c r="E35" s="12"/>
      <c r="F35" s="12"/>
      <c r="G35" s="12"/>
      <c r="H35" s="12"/>
      <c r="I35" s="12"/>
      <c r="J35" s="12"/>
      <c r="K35" s="12" t="s">
        <v>95</v>
      </c>
      <c r="L35" s="12"/>
      <c r="M35" s="12"/>
      <c r="N35" s="12"/>
      <c r="O35" s="12"/>
      <c r="P35" s="12"/>
      <c r="Q35" s="12"/>
    </row>
    <row r="36" spans="2:17" ht="13.2" x14ac:dyDescent="0.25">
      <c r="B36" s="12" t="s">
        <v>238</v>
      </c>
      <c r="D36" s="25" t="s">
        <v>73</v>
      </c>
      <c r="E36" s="12"/>
      <c r="F36" s="12" t="s">
        <v>85</v>
      </c>
      <c r="G36" s="12"/>
      <c r="H36" s="12" t="s">
        <v>0</v>
      </c>
      <c r="I36" s="12"/>
      <c r="J36" s="12" t="s">
        <v>2</v>
      </c>
      <c r="K36" s="12" t="s">
        <v>76</v>
      </c>
      <c r="L36" s="12">
        <f>[1]Geral!H56</f>
        <v>0</v>
      </c>
      <c r="M36" s="12"/>
      <c r="N36" s="12" t="s">
        <v>3</v>
      </c>
      <c r="O36" s="12"/>
      <c r="P36" s="12"/>
      <c r="Q36" s="12" t="s">
        <v>86</v>
      </c>
    </row>
    <row r="37" spans="2:17" ht="13.2" x14ac:dyDescent="0.25">
      <c r="B37" s="12" t="s">
        <v>239</v>
      </c>
      <c r="D37" s="25" t="s">
        <v>203</v>
      </c>
      <c r="E37" s="12"/>
      <c r="F37" s="12" t="s">
        <v>87</v>
      </c>
      <c r="G37" s="12"/>
      <c r="H37" s="12" t="s">
        <v>1</v>
      </c>
      <c r="I37" s="12"/>
      <c r="J37" s="12" t="s">
        <v>88</v>
      </c>
      <c r="K37" s="12" t="s">
        <v>97</v>
      </c>
      <c r="L37" s="12">
        <f>[1]Geral!I56</f>
        <v>0</v>
      </c>
      <c r="M37" s="12"/>
      <c r="N37" s="12" t="s">
        <v>4</v>
      </c>
      <c r="O37" s="12"/>
      <c r="P37" s="12"/>
      <c r="Q37" s="12" t="s">
        <v>89</v>
      </c>
    </row>
    <row r="38" spans="2:17" ht="13.2" x14ac:dyDescent="0.25">
      <c r="B38" s="12" t="s">
        <v>82</v>
      </c>
      <c r="D38" s="25" t="s">
        <v>202</v>
      </c>
      <c r="E38" s="12"/>
      <c r="F38" s="12" t="s">
        <v>22</v>
      </c>
      <c r="G38" s="12"/>
      <c r="H38" s="12"/>
      <c r="I38" s="12"/>
      <c r="J38" s="12" t="s">
        <v>90</v>
      </c>
      <c r="K38" s="12"/>
      <c r="L38" s="12"/>
      <c r="M38" s="12"/>
      <c r="N38" s="12" t="s">
        <v>99</v>
      </c>
      <c r="O38" s="12"/>
      <c r="P38" s="12"/>
      <c r="Q38" s="12" t="s">
        <v>91</v>
      </c>
    </row>
    <row r="39" spans="2:17" ht="13.2" x14ac:dyDescent="0.25">
      <c r="B39" s="12" t="s">
        <v>240</v>
      </c>
      <c r="D39" s="25" t="s">
        <v>96</v>
      </c>
      <c r="E39" s="12"/>
      <c r="F39" s="12"/>
      <c r="G39" s="12"/>
      <c r="H39" s="12"/>
      <c r="I39" s="12"/>
      <c r="J39" s="12" t="s">
        <v>92</v>
      </c>
      <c r="K39" s="12"/>
      <c r="L39" s="12"/>
      <c r="M39" s="12"/>
      <c r="N39" s="12"/>
      <c r="O39" s="12"/>
      <c r="P39" s="12"/>
      <c r="Q39" s="12"/>
    </row>
    <row r="40" spans="2:17" ht="13.2" x14ac:dyDescent="0.25">
      <c r="B40" s="12" t="s">
        <v>241</v>
      </c>
      <c r="D40" s="25" t="s">
        <v>98</v>
      </c>
      <c r="E40" s="12"/>
      <c r="F40" s="12"/>
      <c r="G40" s="12"/>
      <c r="H40" s="12"/>
      <c r="I40" s="12"/>
      <c r="J40" s="12" t="s">
        <v>93</v>
      </c>
      <c r="K40" s="12"/>
      <c r="L40" s="12"/>
      <c r="M40" s="12"/>
      <c r="N40" s="12"/>
      <c r="O40" s="12"/>
      <c r="P40" s="12"/>
      <c r="Q40" s="12"/>
    </row>
    <row r="41" spans="2:17" ht="13.2" x14ac:dyDescent="0.25">
      <c r="B41" s="12" t="s">
        <v>79</v>
      </c>
      <c r="D41" s="25" t="s">
        <v>100</v>
      </c>
      <c r="E41" s="12"/>
      <c r="F41" s="12"/>
      <c r="G41" s="12"/>
      <c r="H41" s="12"/>
      <c r="I41" s="12"/>
      <c r="J41" s="12" t="s">
        <v>94</v>
      </c>
      <c r="K41" s="12"/>
      <c r="L41" s="12"/>
      <c r="M41" s="12"/>
      <c r="N41" s="12"/>
      <c r="O41" s="12"/>
      <c r="P41" s="12"/>
      <c r="Q41" s="12"/>
    </row>
    <row r="42" spans="2:17" x14ac:dyDescent="0.2">
      <c r="B42" s="12" t="s">
        <v>77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2:17" x14ac:dyDescent="0.2">
      <c r="B43" s="12" t="s">
        <v>242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2:17" x14ac:dyDescent="0.2">
      <c r="B44" s="12" t="s">
        <v>83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2:17" x14ac:dyDescent="0.2">
      <c r="B45" s="12" t="s">
        <v>80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2:17" x14ac:dyDescent="0.2">
      <c r="B46" s="12" t="s">
        <v>81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2:17" x14ac:dyDescent="0.2">
      <c r="B47" s="12" t="s">
        <v>74</v>
      </c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2:17" x14ac:dyDescent="0.2">
      <c r="B48" s="12" t="s">
        <v>243</v>
      </c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2:2" x14ac:dyDescent="0.2">
      <c r="B49" s="12" t="s">
        <v>78</v>
      </c>
    </row>
    <row r="50" spans="2:2" x14ac:dyDescent="0.2">
      <c r="B50" s="12"/>
    </row>
  </sheetData>
  <sortState ref="B35:B50">
    <sortCondition ref="B50"/>
  </sortState>
  <mergeCells count="1">
    <mergeCell ref="D7:L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68"/>
  <sheetViews>
    <sheetView showGridLines="0" tabSelected="1" zoomScale="90" zoomScaleNormal="90" workbookViewId="0">
      <selection activeCell="K5" sqref="K5:Q19"/>
    </sheetView>
  </sheetViews>
  <sheetFormatPr defaultColWidth="0" defaultRowHeight="13.2" zeroHeight="1" x14ac:dyDescent="0.25"/>
  <cols>
    <col min="1" max="1" width="3" style="25" customWidth="1"/>
    <col min="2" max="5" width="8.88671875" style="25" customWidth="1"/>
    <col min="6" max="6" width="14.6640625" style="25" customWidth="1"/>
    <col min="7" max="7" width="5.21875" style="25" customWidth="1"/>
    <col min="8" max="8" width="39.44140625" style="25" customWidth="1"/>
    <col min="9" max="9" width="22.5546875" style="25" customWidth="1"/>
    <col min="10" max="10" width="3.33203125" style="25" customWidth="1"/>
    <col min="11" max="11" width="8.44140625" style="25" customWidth="1"/>
    <col min="12" max="20" width="8.88671875" style="25" customWidth="1"/>
    <col min="21" max="21" width="12.5546875" style="25" customWidth="1"/>
    <col min="22" max="32" width="0" style="25" hidden="1" customWidth="1"/>
    <col min="33" max="16384" width="8.88671875" style="25" hidden="1"/>
  </cols>
  <sheetData>
    <row r="1" spans="1:32" ht="23.4" customHeight="1" x14ac:dyDescent="0.25">
      <c r="A1" s="34"/>
      <c r="B1" s="34"/>
      <c r="C1" s="36"/>
      <c r="D1" s="37"/>
      <c r="E1" s="37"/>
      <c r="F1" s="37"/>
      <c r="G1" s="37"/>
      <c r="H1" s="84" t="s">
        <v>204</v>
      </c>
      <c r="I1" s="84"/>
      <c r="J1" s="84"/>
      <c r="K1" s="84"/>
      <c r="L1" s="84"/>
      <c r="M1" s="84"/>
      <c r="N1" s="84"/>
      <c r="O1" s="37"/>
      <c r="P1" s="37"/>
      <c r="Q1" s="37"/>
      <c r="R1" s="37"/>
      <c r="S1" s="37"/>
      <c r="T1" s="37"/>
      <c r="U1" s="37"/>
      <c r="V1" s="37"/>
      <c r="W1" s="35"/>
      <c r="X1" s="35"/>
      <c r="Y1" s="35"/>
      <c r="Z1" s="35"/>
      <c r="AA1" s="35"/>
      <c r="AB1" s="35"/>
      <c r="AC1" s="35"/>
      <c r="AD1" s="35"/>
      <c r="AE1" s="35"/>
      <c r="AF1" s="35"/>
    </row>
    <row r="2" spans="1:32" ht="23.4" x14ac:dyDescent="0.25">
      <c r="A2" s="34"/>
      <c r="B2" s="34"/>
      <c r="C2" s="37"/>
      <c r="D2" s="37"/>
      <c r="E2" s="37"/>
      <c r="F2" s="37"/>
      <c r="G2" s="37"/>
      <c r="H2" s="84"/>
      <c r="I2" s="84"/>
      <c r="J2" s="84"/>
      <c r="K2" s="84"/>
      <c r="L2" s="84"/>
      <c r="M2" s="84"/>
      <c r="N2" s="84"/>
      <c r="O2" s="37"/>
      <c r="P2" s="37"/>
      <c r="Q2" s="37"/>
      <c r="R2" s="37"/>
      <c r="S2" s="37"/>
      <c r="T2" s="37"/>
      <c r="U2" s="37"/>
      <c r="V2" s="37"/>
      <c r="W2" s="35"/>
      <c r="X2" s="35"/>
      <c r="Y2" s="35"/>
      <c r="Z2" s="35"/>
      <c r="AA2" s="35"/>
      <c r="AB2" s="35"/>
      <c r="AC2" s="35"/>
      <c r="AD2" s="35"/>
      <c r="AE2" s="35"/>
      <c r="AF2" s="35"/>
    </row>
    <row r="3" spans="1:32" x14ac:dyDescent="0.25"/>
    <row r="4" spans="1:32" x14ac:dyDescent="0.25">
      <c r="G4" s="49" t="s">
        <v>216</v>
      </c>
      <c r="H4" s="48" t="s">
        <v>232</v>
      </c>
      <c r="K4" s="94" t="s">
        <v>244</v>
      </c>
    </row>
    <row r="5" spans="1:32" ht="14.4" customHeight="1" x14ac:dyDescent="0.25">
      <c r="B5" s="66" t="s">
        <v>209</v>
      </c>
      <c r="C5" s="67"/>
      <c r="D5" s="67"/>
      <c r="E5" s="67"/>
      <c r="F5" s="68"/>
      <c r="G5" s="1"/>
      <c r="H5" s="41" t="s">
        <v>6</v>
      </c>
      <c r="I5" s="51"/>
      <c r="K5" s="85" t="s">
        <v>248</v>
      </c>
      <c r="L5" s="86"/>
      <c r="M5" s="86"/>
      <c r="N5" s="86"/>
      <c r="O5" s="86"/>
      <c r="P5" s="86"/>
      <c r="Q5" s="87"/>
    </row>
    <row r="6" spans="1:32" ht="14.4" customHeight="1" x14ac:dyDescent="0.25">
      <c r="B6" s="69" t="s">
        <v>231</v>
      </c>
      <c r="C6" s="70"/>
      <c r="D6" s="70"/>
      <c r="E6" s="70"/>
      <c r="F6" s="71"/>
      <c r="G6" s="1"/>
      <c r="H6" s="41" t="s">
        <v>5</v>
      </c>
      <c r="I6" s="51"/>
      <c r="K6" s="88"/>
      <c r="L6" s="83"/>
      <c r="M6" s="83"/>
      <c r="N6" s="83"/>
      <c r="O6" s="83"/>
      <c r="P6" s="83"/>
      <c r="Q6" s="89"/>
    </row>
    <row r="7" spans="1:32" ht="14.4" customHeight="1" x14ac:dyDescent="0.25">
      <c r="B7" s="72"/>
      <c r="C7" s="73"/>
      <c r="D7" s="73"/>
      <c r="E7" s="73"/>
      <c r="F7" s="74"/>
      <c r="G7" s="1"/>
      <c r="H7" s="41" t="s">
        <v>75</v>
      </c>
      <c r="I7" s="51"/>
      <c r="K7" s="88"/>
      <c r="L7" s="83"/>
      <c r="M7" s="83"/>
      <c r="N7" s="83"/>
      <c r="O7" s="83"/>
      <c r="P7" s="83"/>
      <c r="Q7" s="89"/>
    </row>
    <row r="8" spans="1:32" ht="14.4" customHeight="1" x14ac:dyDescent="0.25">
      <c r="B8" s="72"/>
      <c r="C8" s="73"/>
      <c r="D8" s="73"/>
      <c r="E8" s="73"/>
      <c r="F8" s="74"/>
      <c r="G8" s="1"/>
      <c r="H8" s="41" t="s">
        <v>211</v>
      </c>
      <c r="I8" s="40"/>
      <c r="K8" s="88"/>
      <c r="L8" s="83"/>
      <c r="M8" s="83"/>
      <c r="N8" s="83"/>
      <c r="O8" s="83"/>
      <c r="P8" s="83"/>
      <c r="Q8" s="89"/>
    </row>
    <row r="9" spans="1:32" ht="14.4" customHeight="1" x14ac:dyDescent="0.25">
      <c r="B9" s="72"/>
      <c r="C9" s="73"/>
      <c r="D9" s="73"/>
      <c r="E9" s="73"/>
      <c r="F9" s="74"/>
      <c r="G9" s="1"/>
      <c r="H9" s="50" t="str">
        <f xml:space="preserve"> " \\brcafs01\Auditoria\ADCBR\Geral\processing\"&amp;I6</f>
        <v xml:space="preserve"> \\brcafs01\Auditoria\ADCBR\Geral\processing\</v>
      </c>
      <c r="K9" s="88"/>
      <c r="L9" s="83"/>
      <c r="M9" s="83"/>
      <c r="N9" s="83"/>
      <c r="O9" s="83"/>
      <c r="P9" s="83"/>
      <c r="Q9" s="89"/>
    </row>
    <row r="10" spans="1:32" ht="14.4" customHeight="1" x14ac:dyDescent="0.25">
      <c r="B10" s="72"/>
      <c r="C10" s="73"/>
      <c r="D10" s="73"/>
      <c r="E10" s="73"/>
      <c r="F10" s="74"/>
      <c r="G10" s="1"/>
      <c r="H10" s="50" t="str">
        <f xml:space="preserve"> " \\brspaudash01\E\Dados\Processing_0402\"&amp;I6</f>
        <v xml:space="preserve"> \\brspaudash01\E\Dados\Processing_0402\</v>
      </c>
      <c r="K10" s="88"/>
      <c r="L10" s="83"/>
      <c r="M10" s="83"/>
      <c r="N10" s="83"/>
      <c r="O10" s="83"/>
      <c r="P10" s="83"/>
      <c r="Q10" s="89"/>
    </row>
    <row r="11" spans="1:32" ht="14.4" customHeight="1" x14ac:dyDescent="0.25">
      <c r="B11" s="72"/>
      <c r="C11" s="73"/>
      <c r="D11" s="73"/>
      <c r="E11" s="73"/>
      <c r="F11" s="74"/>
      <c r="G11" s="49" t="s">
        <v>217</v>
      </c>
      <c r="H11" s="52" t="s">
        <v>233</v>
      </c>
      <c r="I11" s="52"/>
      <c r="K11" s="88"/>
      <c r="L11" s="83"/>
      <c r="M11" s="83"/>
      <c r="N11" s="83"/>
      <c r="O11" s="83"/>
      <c r="P11" s="83"/>
      <c r="Q11" s="89"/>
    </row>
    <row r="12" spans="1:32" ht="14.4" customHeight="1" x14ac:dyDescent="0.25">
      <c r="B12" s="72"/>
      <c r="C12" s="73"/>
      <c r="D12" s="73"/>
      <c r="E12" s="73"/>
      <c r="F12" s="74"/>
      <c r="G12" s="49"/>
      <c r="H12" s="41" t="s">
        <v>205</v>
      </c>
      <c r="I12" s="40"/>
      <c r="K12" s="88"/>
      <c r="L12" s="83"/>
      <c r="M12" s="83"/>
      <c r="N12" s="83"/>
      <c r="O12" s="83"/>
      <c r="P12" s="83"/>
      <c r="Q12" s="89"/>
    </row>
    <row r="13" spans="1:32" ht="14.4" customHeight="1" x14ac:dyDescent="0.25">
      <c r="B13" s="72"/>
      <c r="C13" s="73"/>
      <c r="D13" s="73"/>
      <c r="E13" s="73"/>
      <c r="F13" s="74"/>
      <c r="G13" s="49"/>
      <c r="H13" s="41" t="s">
        <v>230</v>
      </c>
      <c r="I13" s="51"/>
      <c r="K13" s="88"/>
      <c r="L13" s="83"/>
      <c r="M13" s="83"/>
      <c r="N13" s="83"/>
      <c r="O13" s="83"/>
      <c r="P13" s="83"/>
      <c r="Q13" s="89"/>
    </row>
    <row r="14" spans="1:32" ht="14.4" customHeight="1" x14ac:dyDescent="0.25">
      <c r="B14" s="72"/>
      <c r="C14" s="73"/>
      <c r="D14" s="73"/>
      <c r="E14" s="73"/>
      <c r="F14" s="74"/>
      <c r="G14" s="49"/>
      <c r="H14" s="41" t="s">
        <v>206</v>
      </c>
      <c r="I14" s="51"/>
      <c r="K14" s="88"/>
      <c r="L14" s="83"/>
      <c r="M14" s="83"/>
      <c r="N14" s="83"/>
      <c r="O14" s="83"/>
      <c r="P14" s="83"/>
      <c r="Q14" s="89"/>
    </row>
    <row r="15" spans="1:32" ht="14.4" customHeight="1" x14ac:dyDescent="0.25">
      <c r="B15" s="72"/>
      <c r="C15" s="73"/>
      <c r="D15" s="73"/>
      <c r="E15" s="73"/>
      <c r="F15" s="74"/>
      <c r="G15" s="49"/>
      <c r="H15" s="41" t="s">
        <v>208</v>
      </c>
      <c r="I15" s="40"/>
      <c r="K15" s="88"/>
      <c r="L15" s="83"/>
      <c r="M15" s="83"/>
      <c r="N15" s="83"/>
      <c r="O15" s="83"/>
      <c r="P15" s="83"/>
      <c r="Q15" s="89"/>
    </row>
    <row r="16" spans="1:32" ht="14.4" customHeight="1" x14ac:dyDescent="0.25">
      <c r="B16" s="72"/>
      <c r="C16" s="73"/>
      <c r="D16" s="73"/>
      <c r="E16" s="73"/>
      <c r="F16" s="74"/>
      <c r="G16" s="49"/>
      <c r="K16" s="88"/>
      <c r="L16" s="83"/>
      <c r="M16" s="83"/>
      <c r="N16" s="83"/>
      <c r="O16" s="83"/>
      <c r="P16" s="83"/>
      <c r="Q16" s="89"/>
    </row>
    <row r="17" spans="2:17" ht="14.4" customHeight="1" x14ac:dyDescent="0.25">
      <c r="B17" s="72"/>
      <c r="C17" s="73"/>
      <c r="D17" s="73"/>
      <c r="E17" s="73"/>
      <c r="F17" s="74"/>
      <c r="G17" s="49"/>
      <c r="H17" s="41" t="s">
        <v>207</v>
      </c>
      <c r="I17" s="51"/>
      <c r="K17" s="88"/>
      <c r="L17" s="83"/>
      <c r="M17" s="83"/>
      <c r="N17" s="83"/>
      <c r="O17" s="83"/>
      <c r="P17" s="83"/>
      <c r="Q17" s="89"/>
    </row>
    <row r="18" spans="2:17" ht="14.4" customHeight="1" x14ac:dyDescent="0.25">
      <c r="B18" s="72"/>
      <c r="C18" s="73"/>
      <c r="D18" s="73"/>
      <c r="E18" s="73"/>
      <c r="F18" s="74"/>
      <c r="G18" s="49"/>
      <c r="H18" s="41" t="s">
        <v>210</v>
      </c>
      <c r="I18" s="51"/>
      <c r="K18" s="88"/>
      <c r="L18" s="83"/>
      <c r="M18" s="83"/>
      <c r="N18" s="83"/>
      <c r="O18" s="83"/>
      <c r="P18" s="83"/>
      <c r="Q18" s="89"/>
    </row>
    <row r="19" spans="2:17" ht="14.4" customHeight="1" x14ac:dyDescent="0.25">
      <c r="B19" s="72"/>
      <c r="C19" s="73"/>
      <c r="D19" s="73"/>
      <c r="E19" s="73"/>
      <c r="F19" s="74"/>
      <c r="G19" s="49"/>
      <c r="H19" s="41" t="s">
        <v>224</v>
      </c>
      <c r="I19" s="51"/>
      <c r="K19" s="90"/>
      <c r="L19" s="91"/>
      <c r="M19" s="91"/>
      <c r="N19" s="91"/>
      <c r="O19" s="91"/>
      <c r="P19" s="91"/>
      <c r="Q19" s="92"/>
    </row>
    <row r="20" spans="2:17" x14ac:dyDescent="0.25">
      <c r="B20" s="72"/>
      <c r="C20" s="73"/>
      <c r="D20" s="73"/>
      <c r="E20" s="73"/>
      <c r="F20" s="74"/>
      <c r="G20" s="1"/>
    </row>
    <row r="21" spans="2:17" x14ac:dyDescent="0.25">
      <c r="B21" s="72"/>
      <c r="C21" s="73"/>
      <c r="D21" s="73"/>
      <c r="E21" s="73"/>
      <c r="F21" s="74"/>
      <c r="G21" s="49" t="s">
        <v>218</v>
      </c>
      <c r="H21" s="48" t="s">
        <v>234</v>
      </c>
      <c r="K21" s="93" t="s">
        <v>247</v>
      </c>
    </row>
    <row r="22" spans="2:17" ht="14.4" customHeight="1" x14ac:dyDescent="0.25">
      <c r="B22" s="72"/>
      <c r="C22" s="73"/>
      <c r="D22" s="73"/>
      <c r="E22" s="73"/>
      <c r="F22" s="74"/>
      <c r="G22" s="49"/>
      <c r="H22" s="41" t="s">
        <v>30</v>
      </c>
      <c r="I22" s="40"/>
      <c r="K22" s="85" t="s">
        <v>248</v>
      </c>
      <c r="L22" s="86"/>
      <c r="M22" s="86"/>
      <c r="N22" s="86"/>
      <c r="O22" s="86"/>
      <c r="P22" s="86"/>
      <c r="Q22" s="87"/>
    </row>
    <row r="23" spans="2:17" ht="14.4" customHeight="1" x14ac:dyDescent="0.25">
      <c r="B23" s="72"/>
      <c r="C23" s="73"/>
      <c r="D23" s="73"/>
      <c r="E23" s="73"/>
      <c r="F23" s="74"/>
      <c r="G23" s="49"/>
      <c r="H23" s="41" t="s">
        <v>25</v>
      </c>
      <c r="I23" s="40"/>
      <c r="K23" s="88"/>
      <c r="L23" s="83"/>
      <c r="M23" s="83"/>
      <c r="N23" s="83"/>
      <c r="O23" s="83"/>
      <c r="P23" s="83"/>
      <c r="Q23" s="89"/>
    </row>
    <row r="24" spans="2:17" ht="14.4" customHeight="1" x14ac:dyDescent="0.25">
      <c r="B24" s="72"/>
      <c r="C24" s="73"/>
      <c r="D24" s="73"/>
      <c r="E24" s="73"/>
      <c r="F24" s="74"/>
      <c r="G24" s="49"/>
      <c r="H24" s="41" t="s">
        <v>26</v>
      </c>
      <c r="I24" s="40"/>
      <c r="K24" s="88"/>
      <c r="L24" s="83"/>
      <c r="M24" s="83"/>
      <c r="N24" s="83"/>
      <c r="O24" s="83"/>
      <c r="P24" s="83"/>
      <c r="Q24" s="89"/>
    </row>
    <row r="25" spans="2:17" ht="14.4" customHeight="1" x14ac:dyDescent="0.25">
      <c r="B25" s="72"/>
      <c r="C25" s="73"/>
      <c r="D25" s="73"/>
      <c r="E25" s="73"/>
      <c r="F25" s="74"/>
      <c r="G25" s="49"/>
      <c r="H25" s="41" t="s">
        <v>7</v>
      </c>
      <c r="I25" s="40"/>
      <c r="K25" s="88"/>
      <c r="L25" s="83"/>
      <c r="M25" s="83"/>
      <c r="N25" s="83"/>
      <c r="O25" s="83"/>
      <c r="P25" s="83"/>
      <c r="Q25" s="89"/>
    </row>
    <row r="26" spans="2:17" ht="14.4" customHeight="1" x14ac:dyDescent="0.25">
      <c r="B26" s="72"/>
      <c r="C26" s="73"/>
      <c r="D26" s="73"/>
      <c r="E26" s="73"/>
      <c r="F26" s="74"/>
      <c r="G26" s="49"/>
      <c r="H26" s="41" t="s">
        <v>8</v>
      </c>
      <c r="I26" s="40"/>
      <c r="K26" s="88"/>
      <c r="L26" s="83"/>
      <c r="M26" s="83"/>
      <c r="N26" s="83"/>
      <c r="O26" s="83"/>
      <c r="P26" s="83"/>
      <c r="Q26" s="89"/>
    </row>
    <row r="27" spans="2:17" ht="14.4" customHeight="1" x14ac:dyDescent="0.25">
      <c r="B27" s="72"/>
      <c r="C27" s="73"/>
      <c r="D27" s="73"/>
      <c r="E27" s="73"/>
      <c r="F27" s="74"/>
      <c r="G27" s="49"/>
      <c r="H27" s="41" t="s">
        <v>9</v>
      </c>
      <c r="I27" s="40"/>
      <c r="K27" s="88"/>
      <c r="L27" s="83"/>
      <c r="M27" s="83"/>
      <c r="N27" s="83"/>
      <c r="O27" s="83"/>
      <c r="P27" s="83"/>
      <c r="Q27" s="89"/>
    </row>
    <row r="28" spans="2:17" ht="14.4" customHeight="1" x14ac:dyDescent="0.25">
      <c r="B28" s="72"/>
      <c r="C28" s="73"/>
      <c r="D28" s="73"/>
      <c r="E28" s="73"/>
      <c r="F28" s="74"/>
      <c r="G28" s="49"/>
      <c r="H28" s="41" t="s">
        <v>27</v>
      </c>
      <c r="I28" s="40"/>
      <c r="K28" s="88"/>
      <c r="L28" s="83"/>
      <c r="M28" s="83"/>
      <c r="N28" s="83"/>
      <c r="O28" s="83"/>
      <c r="P28" s="83"/>
      <c r="Q28" s="89"/>
    </row>
    <row r="29" spans="2:17" ht="14.4" customHeight="1" x14ac:dyDescent="0.25">
      <c r="B29" s="72"/>
      <c r="C29" s="73"/>
      <c r="D29" s="73"/>
      <c r="E29" s="73"/>
      <c r="F29" s="74"/>
      <c r="G29" s="49"/>
      <c r="H29" s="41" t="s">
        <v>28</v>
      </c>
      <c r="I29" s="40"/>
      <c r="K29" s="88"/>
      <c r="L29" s="83"/>
      <c r="M29" s="83"/>
      <c r="N29" s="83"/>
      <c r="O29" s="83"/>
      <c r="P29" s="83"/>
      <c r="Q29" s="89"/>
    </row>
    <row r="30" spans="2:17" ht="14.4" customHeight="1" x14ac:dyDescent="0.25">
      <c r="B30" s="72"/>
      <c r="C30" s="73"/>
      <c r="D30" s="73"/>
      <c r="E30" s="73"/>
      <c r="F30" s="74"/>
      <c r="G30" s="49"/>
      <c r="H30" s="41" t="s">
        <v>29</v>
      </c>
      <c r="I30" s="40"/>
      <c r="K30" s="88"/>
      <c r="L30" s="83"/>
      <c r="M30" s="83"/>
      <c r="N30" s="83"/>
      <c r="O30" s="83"/>
      <c r="P30" s="83"/>
      <c r="Q30" s="89"/>
    </row>
    <row r="31" spans="2:17" ht="14.4" customHeight="1" x14ac:dyDescent="0.25">
      <c r="B31" s="72"/>
      <c r="C31" s="73"/>
      <c r="D31" s="73"/>
      <c r="E31" s="73"/>
      <c r="F31" s="74"/>
      <c r="G31" s="49"/>
      <c r="H31" s="41" t="s">
        <v>10</v>
      </c>
      <c r="I31" s="40"/>
      <c r="K31" s="88"/>
      <c r="L31" s="83"/>
      <c r="M31" s="83"/>
      <c r="N31" s="83"/>
      <c r="O31" s="83"/>
      <c r="P31" s="83"/>
      <c r="Q31" s="89"/>
    </row>
    <row r="32" spans="2:17" ht="14.4" customHeight="1" x14ac:dyDescent="0.25">
      <c r="B32" s="72"/>
      <c r="C32" s="73"/>
      <c r="D32" s="73"/>
      <c r="E32" s="73"/>
      <c r="F32" s="74"/>
      <c r="G32" s="49"/>
      <c r="K32" s="88"/>
      <c r="L32" s="83"/>
      <c r="M32" s="83"/>
      <c r="N32" s="83"/>
      <c r="O32" s="83"/>
      <c r="P32" s="83"/>
      <c r="Q32" s="89"/>
    </row>
    <row r="33" spans="2:17" ht="14.4" customHeight="1" x14ac:dyDescent="0.25">
      <c r="B33" s="72"/>
      <c r="C33" s="73"/>
      <c r="D33" s="73"/>
      <c r="E33" s="73"/>
      <c r="F33" s="74"/>
      <c r="G33" s="49" t="s">
        <v>219</v>
      </c>
      <c r="H33" s="48" t="s">
        <v>235</v>
      </c>
      <c r="K33" s="88"/>
      <c r="L33" s="83"/>
      <c r="M33" s="83"/>
      <c r="N33" s="83"/>
      <c r="O33" s="83"/>
      <c r="P33" s="83"/>
      <c r="Q33" s="89"/>
    </row>
    <row r="34" spans="2:17" ht="14.4" customHeight="1" x14ac:dyDescent="0.25">
      <c r="B34" s="72"/>
      <c r="C34" s="73"/>
      <c r="D34" s="73"/>
      <c r="E34" s="73"/>
      <c r="F34" s="74"/>
      <c r="G34" s="49"/>
      <c r="H34" s="41" t="s">
        <v>215</v>
      </c>
      <c r="I34" s="40"/>
      <c r="K34" s="88"/>
      <c r="L34" s="83"/>
      <c r="M34" s="83"/>
      <c r="N34" s="83"/>
      <c r="O34" s="83"/>
      <c r="P34" s="83"/>
      <c r="Q34" s="89"/>
    </row>
    <row r="35" spans="2:17" ht="14.4" customHeight="1" x14ac:dyDescent="0.25">
      <c r="B35" s="72"/>
      <c r="C35" s="73"/>
      <c r="D35" s="73"/>
      <c r="E35" s="73"/>
      <c r="F35" s="74"/>
      <c r="G35" s="49"/>
      <c r="H35" s="39" t="s">
        <v>227</v>
      </c>
      <c r="I35" s="38"/>
      <c r="K35" s="88"/>
      <c r="L35" s="83"/>
      <c r="M35" s="83"/>
      <c r="N35" s="83"/>
      <c r="O35" s="83"/>
      <c r="P35" s="83"/>
      <c r="Q35" s="89"/>
    </row>
    <row r="36" spans="2:17" ht="14.4" customHeight="1" x14ac:dyDescent="0.25">
      <c r="B36" s="72"/>
      <c r="C36" s="73"/>
      <c r="D36" s="73"/>
      <c r="E36" s="73"/>
      <c r="F36" s="74"/>
      <c r="G36" s="1"/>
      <c r="K36" s="90"/>
      <c r="L36" s="91"/>
      <c r="M36" s="91"/>
      <c r="N36" s="91"/>
      <c r="O36" s="91"/>
      <c r="P36" s="91"/>
      <c r="Q36" s="92"/>
    </row>
    <row r="37" spans="2:17" x14ac:dyDescent="0.25">
      <c r="B37" s="72"/>
      <c r="C37" s="73"/>
      <c r="D37" s="73"/>
      <c r="E37" s="73"/>
      <c r="F37" s="74"/>
      <c r="G37" s="49" t="s">
        <v>220</v>
      </c>
      <c r="H37" s="48" t="s">
        <v>236</v>
      </c>
      <c r="I37" s="38"/>
    </row>
    <row r="38" spans="2:17" x14ac:dyDescent="0.25">
      <c r="B38" s="72"/>
      <c r="C38" s="73"/>
      <c r="D38" s="73"/>
      <c r="E38" s="73"/>
      <c r="F38" s="74"/>
      <c r="G38" s="49"/>
      <c r="H38" s="41" t="s">
        <v>42</v>
      </c>
      <c r="I38" s="40"/>
      <c r="K38" s="93" t="s">
        <v>245</v>
      </c>
    </row>
    <row r="39" spans="2:17" ht="14.4" customHeight="1" x14ac:dyDescent="0.25">
      <c r="B39" s="72"/>
      <c r="C39" s="73"/>
      <c r="D39" s="73"/>
      <c r="E39" s="73"/>
      <c r="F39" s="74"/>
      <c r="G39" s="49"/>
      <c r="H39" s="41" t="s">
        <v>43</v>
      </c>
      <c r="I39" s="40"/>
      <c r="K39" s="85" t="s">
        <v>248</v>
      </c>
      <c r="L39" s="86"/>
      <c r="M39" s="86"/>
      <c r="N39" s="86"/>
      <c r="O39" s="86"/>
      <c r="P39" s="86"/>
      <c r="Q39" s="87"/>
    </row>
    <row r="40" spans="2:17" ht="14.4" customHeight="1" x14ac:dyDescent="0.25">
      <c r="B40" s="72"/>
      <c r="C40" s="73"/>
      <c r="D40" s="73"/>
      <c r="E40" s="73"/>
      <c r="F40" s="74"/>
      <c r="G40" s="49"/>
      <c r="H40" s="41" t="s">
        <v>46</v>
      </c>
      <c r="I40" s="40"/>
      <c r="K40" s="88"/>
      <c r="L40" s="83"/>
      <c r="M40" s="83"/>
      <c r="N40" s="83"/>
      <c r="O40" s="83"/>
      <c r="P40" s="83"/>
      <c r="Q40" s="89"/>
    </row>
    <row r="41" spans="2:17" ht="20.399999999999999" x14ac:dyDescent="0.25">
      <c r="B41" s="72"/>
      <c r="C41" s="73"/>
      <c r="D41" s="73"/>
      <c r="E41" s="73"/>
      <c r="F41" s="74"/>
      <c r="G41" s="49"/>
      <c r="H41" s="42" t="s">
        <v>228</v>
      </c>
      <c r="I41" s="40"/>
      <c r="K41" s="88"/>
      <c r="L41" s="83"/>
      <c r="M41" s="83"/>
      <c r="N41" s="83"/>
      <c r="O41" s="83"/>
      <c r="P41" s="83"/>
      <c r="Q41" s="89"/>
    </row>
    <row r="42" spans="2:17" ht="14.4" customHeight="1" x14ac:dyDescent="0.25">
      <c r="B42" s="72"/>
      <c r="C42" s="73"/>
      <c r="D42" s="73"/>
      <c r="E42" s="73"/>
      <c r="F42" s="74"/>
      <c r="G42" s="49"/>
      <c r="H42" s="41" t="s">
        <v>44</v>
      </c>
      <c r="I42" s="40"/>
      <c r="K42" s="88"/>
      <c r="L42" s="83"/>
      <c r="M42" s="83"/>
      <c r="N42" s="83"/>
      <c r="O42" s="83"/>
      <c r="P42" s="83"/>
      <c r="Q42" s="89"/>
    </row>
    <row r="43" spans="2:17" ht="14.4" customHeight="1" x14ac:dyDescent="0.25">
      <c r="B43" s="72"/>
      <c r="C43" s="73"/>
      <c r="D43" s="73"/>
      <c r="E43" s="73"/>
      <c r="F43" s="74"/>
      <c r="G43" s="49"/>
      <c r="H43" s="41" t="s">
        <v>45</v>
      </c>
      <c r="I43" s="40"/>
      <c r="K43" s="88"/>
      <c r="L43" s="83"/>
      <c r="M43" s="83"/>
      <c r="N43" s="83"/>
      <c r="O43" s="83"/>
      <c r="P43" s="83"/>
      <c r="Q43" s="89"/>
    </row>
    <row r="44" spans="2:17" ht="14.4" customHeight="1" x14ac:dyDescent="0.25">
      <c r="B44" s="75"/>
      <c r="C44" s="76"/>
      <c r="D44" s="76"/>
      <c r="E44" s="76"/>
      <c r="F44" s="77"/>
      <c r="G44" s="49"/>
      <c r="H44" s="39" t="s">
        <v>11</v>
      </c>
      <c r="I44" s="38"/>
      <c r="K44" s="88"/>
      <c r="L44" s="83"/>
      <c r="M44" s="83"/>
      <c r="N44" s="83"/>
      <c r="O44" s="83"/>
      <c r="P44" s="83"/>
      <c r="Q44" s="89"/>
    </row>
    <row r="45" spans="2:17" ht="14.4" customHeight="1" x14ac:dyDescent="0.25">
      <c r="G45" s="1"/>
      <c r="K45" s="88"/>
      <c r="L45" s="83"/>
      <c r="M45" s="83"/>
      <c r="N45" s="83"/>
      <c r="O45" s="83"/>
      <c r="P45" s="83"/>
      <c r="Q45" s="89"/>
    </row>
    <row r="46" spans="2:17" ht="14.4" customHeight="1" x14ac:dyDescent="0.25">
      <c r="G46" s="49" t="s">
        <v>221</v>
      </c>
      <c r="H46" s="48" t="s">
        <v>237</v>
      </c>
      <c r="K46" s="88"/>
      <c r="L46" s="83"/>
      <c r="M46" s="83"/>
      <c r="N46" s="83"/>
      <c r="O46" s="83"/>
      <c r="P46" s="83"/>
      <c r="Q46" s="89"/>
    </row>
    <row r="47" spans="2:17" ht="14.4" customHeight="1" x14ac:dyDescent="0.25">
      <c r="B47" s="66" t="s">
        <v>214</v>
      </c>
      <c r="C47" s="67"/>
      <c r="D47" s="67"/>
      <c r="E47" s="67"/>
      <c r="F47" s="68"/>
      <c r="G47" s="49"/>
      <c r="H47" s="41" t="s">
        <v>225</v>
      </c>
      <c r="I47" s="40"/>
      <c r="K47" s="88"/>
      <c r="L47" s="83"/>
      <c r="M47" s="83"/>
      <c r="N47" s="83"/>
      <c r="O47" s="83"/>
      <c r="P47" s="83"/>
      <c r="Q47" s="89"/>
    </row>
    <row r="48" spans="2:17" ht="13.2" customHeight="1" x14ac:dyDescent="0.25">
      <c r="B48" s="69" t="s">
        <v>229</v>
      </c>
      <c r="C48" s="70"/>
      <c r="D48" s="70"/>
      <c r="E48" s="70"/>
      <c r="F48" s="71"/>
      <c r="G48" s="49"/>
      <c r="H48" s="41" t="s">
        <v>226</v>
      </c>
      <c r="I48" s="40"/>
      <c r="K48" s="88"/>
      <c r="L48" s="83"/>
      <c r="M48" s="83"/>
      <c r="N48" s="83"/>
      <c r="O48" s="83"/>
      <c r="P48" s="83"/>
      <c r="Q48" s="89"/>
    </row>
    <row r="49" spans="1:32" ht="14.4" customHeight="1" x14ac:dyDescent="0.25">
      <c r="B49" s="72"/>
      <c r="C49" s="73"/>
      <c r="D49" s="73"/>
      <c r="E49" s="73"/>
      <c r="F49" s="74"/>
      <c r="G49" s="49"/>
      <c r="H49" s="41" t="str">
        <f>IF(I47&lt;&gt;I48,"Justifique a mudança de rede","")</f>
        <v/>
      </c>
      <c r="I49" s="40"/>
      <c r="K49" s="88"/>
      <c r="L49" s="83"/>
      <c r="M49" s="83"/>
      <c r="N49" s="83"/>
      <c r="O49" s="83"/>
      <c r="P49" s="83"/>
      <c r="Q49" s="89"/>
    </row>
    <row r="50" spans="1:32" ht="14.4" customHeight="1" x14ac:dyDescent="0.25">
      <c r="B50" s="72"/>
      <c r="C50" s="73"/>
      <c r="D50" s="73"/>
      <c r="E50" s="73"/>
      <c r="F50" s="74"/>
      <c r="G50" s="49"/>
      <c r="I50" s="38"/>
      <c r="K50" s="88"/>
      <c r="L50" s="83"/>
      <c r="M50" s="83"/>
      <c r="N50" s="83"/>
      <c r="O50" s="83"/>
      <c r="P50" s="83"/>
      <c r="Q50" s="89"/>
    </row>
    <row r="51" spans="1:32" ht="14.4" customHeight="1" x14ac:dyDescent="0.25">
      <c r="B51" s="72"/>
      <c r="C51" s="73"/>
      <c r="D51" s="73"/>
      <c r="E51" s="73"/>
      <c r="F51" s="74"/>
      <c r="G51" s="49" t="s">
        <v>222</v>
      </c>
      <c r="H51" s="48" t="s">
        <v>223</v>
      </c>
      <c r="I51" s="38"/>
      <c r="K51" s="88"/>
      <c r="L51" s="83"/>
      <c r="M51" s="83"/>
      <c r="N51" s="83"/>
      <c r="O51" s="83"/>
      <c r="P51" s="83"/>
      <c r="Q51" s="89"/>
    </row>
    <row r="52" spans="1:32" ht="20.399999999999999" x14ac:dyDescent="0.25">
      <c r="B52" s="72"/>
      <c r="C52" s="73"/>
      <c r="D52" s="73"/>
      <c r="E52" s="73"/>
      <c r="F52" s="74"/>
      <c r="H52" s="42" t="s">
        <v>212</v>
      </c>
      <c r="I52" s="40"/>
      <c r="K52" s="88"/>
      <c r="L52" s="83"/>
      <c r="M52" s="83"/>
      <c r="N52" s="83"/>
      <c r="O52" s="83"/>
      <c r="P52" s="83"/>
      <c r="Q52" s="89"/>
    </row>
    <row r="53" spans="1:32" ht="20.399999999999999" x14ac:dyDescent="0.25">
      <c r="B53" s="75"/>
      <c r="C53" s="76"/>
      <c r="D53" s="76"/>
      <c r="E53" s="76"/>
      <c r="F53" s="77"/>
      <c r="H53" s="42" t="s">
        <v>213</v>
      </c>
      <c r="I53" s="40"/>
      <c r="K53" s="90"/>
      <c r="L53" s="91"/>
      <c r="M53" s="91"/>
      <c r="N53" s="91"/>
      <c r="O53" s="91"/>
      <c r="P53" s="91"/>
      <c r="Q53" s="92"/>
    </row>
    <row r="54" spans="1:32" x14ac:dyDescent="0.25"/>
    <row r="55" spans="1:32" x14ac:dyDescent="0.25"/>
    <row r="56" spans="1:32" x14ac:dyDescent="0.25"/>
    <row r="57" spans="1:32" s="47" customFormat="1" ht="13.8" x14ac:dyDescent="0.25">
      <c r="A57" s="43"/>
      <c r="B57" s="43"/>
      <c r="C57" s="44"/>
      <c r="D57" s="45"/>
      <c r="E57" s="44"/>
      <c r="F57" s="45"/>
      <c r="G57" s="44"/>
      <c r="H57" s="44"/>
      <c r="I57" s="44"/>
      <c r="J57" s="44"/>
      <c r="K57" s="44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6"/>
      <c r="X57" s="46"/>
      <c r="Y57" s="46"/>
      <c r="Z57" s="46"/>
      <c r="AA57" s="46"/>
      <c r="AB57" s="46"/>
      <c r="AC57" s="46"/>
      <c r="AD57" s="46"/>
      <c r="AE57" s="46"/>
      <c r="AF57" s="46"/>
    </row>
    <row r="58" spans="1:32" s="47" customFormat="1" ht="13.8" x14ac:dyDescent="0.25">
      <c r="A58" s="43"/>
      <c r="B58" s="43"/>
      <c r="C58" s="45"/>
      <c r="D58" s="45"/>
      <c r="E58" s="44"/>
      <c r="F58" s="44"/>
      <c r="G58" s="44"/>
      <c r="H58" s="44"/>
      <c r="I58" s="44"/>
      <c r="J58" s="44"/>
      <c r="K58" s="44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6"/>
      <c r="X58" s="46"/>
      <c r="Y58" s="46"/>
      <c r="Z58" s="46"/>
      <c r="AA58" s="46"/>
      <c r="AB58" s="46"/>
      <c r="AC58" s="46"/>
      <c r="AD58" s="46"/>
      <c r="AE58" s="46"/>
      <c r="AF58" s="46"/>
    </row>
    <row r="59" spans="1:32" s="47" customFormat="1" ht="13.8" x14ac:dyDescent="0.25">
      <c r="A59" s="43"/>
      <c r="B59" s="43"/>
      <c r="C59" s="44"/>
      <c r="D59" s="45"/>
      <c r="E59" s="44"/>
      <c r="F59" s="45"/>
      <c r="G59" s="44"/>
      <c r="H59" s="44"/>
      <c r="I59" s="44"/>
      <c r="J59" s="44"/>
      <c r="K59" s="44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6"/>
      <c r="X59" s="46"/>
      <c r="Y59" s="46"/>
      <c r="Z59" s="46"/>
      <c r="AA59" s="46"/>
      <c r="AB59" s="46"/>
      <c r="AC59" s="46"/>
      <c r="AD59" s="46"/>
      <c r="AE59" s="46"/>
      <c r="AF59" s="46"/>
    </row>
    <row r="60" spans="1:32" s="47" customFormat="1" ht="13.8" x14ac:dyDescent="0.25">
      <c r="A60" s="43"/>
      <c r="B60" s="43"/>
      <c r="C60" s="44"/>
      <c r="D60" s="45"/>
      <c r="E60" s="44"/>
      <c r="F60" s="45"/>
      <c r="G60" s="44"/>
      <c r="H60" s="44"/>
      <c r="I60" s="44"/>
      <c r="J60" s="44"/>
      <c r="K60" s="44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6"/>
      <c r="X60" s="46"/>
      <c r="Y60" s="46"/>
      <c r="Z60" s="46"/>
      <c r="AA60" s="46"/>
      <c r="AB60" s="46"/>
      <c r="AC60" s="46"/>
      <c r="AD60" s="46"/>
      <c r="AE60" s="46"/>
      <c r="AF60" s="46"/>
    </row>
    <row r="61" spans="1:32" s="47" customFormat="1" ht="13.8" x14ac:dyDescent="0.25">
      <c r="A61" s="43"/>
      <c r="B61" s="43"/>
      <c r="C61" s="44"/>
      <c r="D61" s="45"/>
      <c r="E61" s="44"/>
      <c r="F61" s="45"/>
      <c r="G61" s="44"/>
      <c r="H61" s="44"/>
      <c r="I61" s="44"/>
      <c r="J61" s="44"/>
      <c r="K61" s="44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6"/>
      <c r="X61" s="46"/>
      <c r="Y61" s="46"/>
      <c r="Z61" s="46"/>
      <c r="AA61" s="46"/>
      <c r="AB61" s="46"/>
      <c r="AC61" s="46"/>
      <c r="AD61" s="46"/>
      <c r="AE61" s="46"/>
      <c r="AF61" s="46"/>
    </row>
    <row r="62" spans="1:32" s="47" customFormat="1" ht="13.8" x14ac:dyDescent="0.25">
      <c r="A62" s="43"/>
      <c r="B62" s="43"/>
      <c r="C62" s="44"/>
      <c r="D62" s="45"/>
      <c r="E62" s="44"/>
      <c r="F62" s="45"/>
      <c r="G62" s="44"/>
      <c r="H62" s="44"/>
      <c r="I62" s="44"/>
      <c r="J62" s="44"/>
      <c r="K62" s="44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6"/>
      <c r="X62" s="46"/>
      <c r="Y62" s="46"/>
      <c r="Z62" s="46"/>
      <c r="AA62" s="46"/>
      <c r="AB62" s="46"/>
      <c r="AC62" s="46"/>
      <c r="AD62" s="46"/>
      <c r="AE62" s="46"/>
      <c r="AF62" s="46"/>
    </row>
    <row r="63" spans="1:32" s="47" customFormat="1" ht="13.8" x14ac:dyDescent="0.25">
      <c r="A63" s="43"/>
      <c r="B63" s="43"/>
      <c r="C63" s="44"/>
      <c r="D63" s="45"/>
      <c r="E63" s="44"/>
      <c r="F63" s="45"/>
      <c r="G63" s="44"/>
      <c r="H63" s="44"/>
      <c r="I63" s="44"/>
      <c r="J63" s="44"/>
      <c r="K63" s="44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6"/>
      <c r="X63" s="46"/>
      <c r="Y63" s="46"/>
      <c r="Z63" s="46"/>
      <c r="AA63" s="46"/>
      <c r="AB63" s="46"/>
      <c r="AC63" s="46"/>
      <c r="AD63" s="46"/>
      <c r="AE63" s="46"/>
      <c r="AF63" s="46"/>
    </row>
    <row r="64" spans="1:32" s="47" customFormat="1" ht="13.8" x14ac:dyDescent="0.25">
      <c r="A64" s="43"/>
      <c r="B64" s="43"/>
      <c r="C64" s="44"/>
      <c r="D64" s="45"/>
      <c r="E64" s="44"/>
      <c r="F64" s="45"/>
      <c r="G64" s="44"/>
      <c r="H64" s="44"/>
      <c r="I64" s="44"/>
      <c r="J64" s="44"/>
      <c r="K64" s="44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6"/>
      <c r="X64" s="46"/>
      <c r="Y64" s="46"/>
      <c r="Z64" s="46"/>
      <c r="AA64" s="46"/>
      <c r="AB64" s="46"/>
      <c r="AC64" s="46"/>
      <c r="AD64" s="46"/>
      <c r="AE64" s="46"/>
      <c r="AF64" s="46"/>
    </row>
    <row r="65" spans="1:32" s="47" customFormat="1" ht="13.8" x14ac:dyDescent="0.25">
      <c r="A65" s="43"/>
      <c r="B65" s="43"/>
      <c r="C65" s="44"/>
      <c r="D65" s="45"/>
      <c r="E65" s="44"/>
      <c r="F65" s="45"/>
      <c r="G65" s="44"/>
      <c r="H65" s="44"/>
      <c r="I65" s="44"/>
      <c r="J65" s="44"/>
      <c r="K65" s="44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6"/>
      <c r="X65" s="46"/>
      <c r="Y65" s="46"/>
      <c r="Z65" s="46"/>
      <c r="AA65" s="46"/>
      <c r="AB65" s="46"/>
      <c r="AC65" s="46"/>
      <c r="AD65" s="46"/>
      <c r="AE65" s="46"/>
      <c r="AF65" s="46"/>
    </row>
    <row r="66" spans="1:32" s="47" customFormat="1" ht="13.8" x14ac:dyDescent="0.25">
      <c r="A66" s="43"/>
      <c r="B66" s="43"/>
      <c r="C66" s="44"/>
      <c r="D66" s="45"/>
      <c r="E66" s="44"/>
      <c r="F66" s="45"/>
      <c r="G66" s="44"/>
      <c r="H66" s="44"/>
      <c r="I66" s="44"/>
      <c r="J66" s="44"/>
      <c r="K66" s="44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6"/>
      <c r="X66" s="46"/>
      <c r="Y66" s="46"/>
      <c r="Z66" s="46"/>
      <c r="AA66" s="46"/>
      <c r="AB66" s="46"/>
      <c r="AC66" s="46"/>
      <c r="AD66" s="46"/>
      <c r="AE66" s="46"/>
      <c r="AF66" s="46"/>
    </row>
    <row r="67" spans="1:32" s="47" customFormat="1" ht="13.8" x14ac:dyDescent="0.25">
      <c r="A67" s="43"/>
      <c r="B67" s="43"/>
      <c r="C67" s="44"/>
      <c r="D67" s="45"/>
      <c r="E67" s="44"/>
      <c r="F67" s="45"/>
      <c r="G67" s="44"/>
      <c r="H67" s="44"/>
      <c r="I67" s="44"/>
      <c r="J67" s="44"/>
      <c r="K67" s="44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6"/>
      <c r="X67" s="46"/>
      <c r="Y67" s="46"/>
      <c r="Z67" s="46"/>
      <c r="AA67" s="46"/>
      <c r="AB67" s="46"/>
      <c r="AC67" s="46"/>
      <c r="AD67" s="46"/>
      <c r="AE67" s="46"/>
      <c r="AF67" s="46"/>
    </row>
    <row r="68" spans="1:32" s="47" customFormat="1" ht="13.8" x14ac:dyDescent="0.25">
      <c r="A68" s="43"/>
      <c r="B68" s="43"/>
      <c r="C68" s="44"/>
      <c r="D68" s="45"/>
      <c r="E68" s="44"/>
      <c r="F68" s="45"/>
      <c r="G68" s="44"/>
      <c r="H68" s="44"/>
      <c r="I68" s="44"/>
      <c r="J68" s="44"/>
      <c r="K68" s="44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6"/>
      <c r="X68" s="46"/>
      <c r="Y68" s="46"/>
      <c r="Z68" s="46"/>
      <c r="AA68" s="46"/>
      <c r="AB68" s="46"/>
      <c r="AC68" s="46"/>
      <c r="AD68" s="46"/>
      <c r="AE68" s="46"/>
      <c r="AF68" s="46"/>
    </row>
  </sheetData>
  <mergeCells count="8">
    <mergeCell ref="H1:N2"/>
    <mergeCell ref="B47:F47"/>
    <mergeCell ref="B48:F53"/>
    <mergeCell ref="B6:F44"/>
    <mergeCell ref="B5:F5"/>
    <mergeCell ref="K5:Q19"/>
    <mergeCell ref="K22:Q36"/>
    <mergeCell ref="K39:Q53"/>
  </mergeCells>
  <pageMargins left="0.75" right="0.75" top="1" bottom="1" header="0.5" footer="0.5"/>
  <pageSetup paperSize="9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Pontuação!$B$35:$B$49</xm:f>
          </x14:formula1>
          <xm:sqref>I5</xm:sqref>
        </x14:dataValidation>
        <x14:dataValidation type="list" allowBlank="1" showInputMessage="1" showErrorMessage="1">
          <x14:formula1>
            <xm:f>Pontuação!$D$36:$D$41</xm:f>
          </x14:formula1>
          <xm:sqref>I7</xm:sqref>
        </x14:dataValidation>
        <x14:dataValidation type="list" allowBlank="1" showInputMessage="1" showErrorMessage="1">
          <x14:formula1>
            <xm:f>Pontuação!$F$36:$F$38</xm:f>
          </x14:formula1>
          <xm:sqref>I15</xm:sqref>
        </x14:dataValidation>
        <x14:dataValidation type="list" allowBlank="1" showInputMessage="1" showErrorMessage="1">
          <x14:formula1>
            <xm:f>Pontuação!$H$36:$H$37</xm:f>
          </x14:formula1>
          <xm:sqref>I22:I31 I38:I43 I12</xm:sqref>
        </x14:dataValidation>
        <x14:dataValidation type="list" allowBlank="1" showInputMessage="1" showErrorMessage="1">
          <x14:formula1>
            <xm:f>Pontuação!$J$36:$J$41</xm:f>
          </x14:formula1>
          <xm:sqref>I14</xm:sqref>
        </x14:dataValidation>
        <x14:dataValidation type="list" allowBlank="1" showInputMessage="1" showErrorMessage="1">
          <x14:formula1>
            <xm:f>Pontuação!$N$36:$N$38</xm:f>
          </x14:formula1>
          <xm:sqref>I34</xm:sqref>
        </x14:dataValidation>
        <x14:dataValidation type="list" allowBlank="1" showInputMessage="1" showErrorMessage="1">
          <x14:formula1>
            <xm:f>Pontuação!$K$35:$K$36</xm:f>
          </x14:formula1>
          <xm:sqref>I47</xm:sqref>
        </x14:dataValidation>
        <x14:dataValidation type="list" allowBlank="1" showInputMessage="1" showErrorMessage="1">
          <x14:formula1>
            <xm:f>Pontuação!$K$35:$K$37</xm:f>
          </x14:formula1>
          <xm:sqref>I48 I52:I53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38"/>
  <sheetViews>
    <sheetView showGridLines="0" zoomScale="70" zoomScaleNormal="70" workbookViewId="0">
      <selection activeCell="B2" sqref="B2:Y6"/>
    </sheetView>
  </sheetViews>
  <sheetFormatPr defaultColWidth="0" defaultRowHeight="12.6" zeroHeight="1" x14ac:dyDescent="0.2"/>
  <cols>
    <col min="1" max="1" width="2.33203125" style="53" customWidth="1"/>
    <col min="2" max="11" width="10.77734375" style="53" customWidth="1"/>
    <col min="12" max="12" width="1.88671875" style="53" customWidth="1"/>
    <col min="13" max="22" width="10.77734375" style="53" customWidth="1"/>
    <col min="23" max="23" width="1.6640625" style="53" customWidth="1"/>
    <col min="24" max="33" width="10.77734375" style="53" customWidth="1"/>
    <col min="34" max="34" width="2.44140625" style="53" customWidth="1"/>
    <col min="35" max="16384" width="8.88671875" style="53" hidden="1"/>
  </cols>
  <sheetData>
    <row r="1" spans="2:33" x14ac:dyDescent="0.2"/>
    <row r="2" spans="2:33" ht="12.6" customHeight="1" x14ac:dyDescent="0.2">
      <c r="B2" s="78" t="s">
        <v>246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64"/>
      <c r="AA2" s="64"/>
    </row>
    <row r="3" spans="2:33" x14ac:dyDescent="0.2"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64"/>
      <c r="AA3" s="64"/>
    </row>
    <row r="4" spans="2:33" x14ac:dyDescent="0.2"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64"/>
      <c r="AA4" s="64"/>
    </row>
    <row r="5" spans="2:33" x14ac:dyDescent="0.2"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64"/>
      <c r="AA5" s="64"/>
    </row>
    <row r="6" spans="2:33" x14ac:dyDescent="0.2">
      <c r="B6" s="78"/>
      <c r="C6" s="78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</row>
    <row r="7" spans="2:33" x14ac:dyDescent="0.2"/>
    <row r="8" spans="2:33" x14ac:dyDescent="0.2"/>
    <row r="9" spans="2:33" x14ac:dyDescent="0.2"/>
    <row r="10" spans="2:33" x14ac:dyDescent="0.2"/>
    <row r="11" spans="2:33" x14ac:dyDescent="0.2"/>
    <row r="12" spans="2:33" x14ac:dyDescent="0.2"/>
    <row r="13" spans="2:33" ht="13.2" thickBot="1" x14ac:dyDescent="0.25">
      <c r="B13" s="63" t="s">
        <v>244</v>
      </c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 t="s">
        <v>247</v>
      </c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 t="s">
        <v>245</v>
      </c>
    </row>
    <row r="14" spans="2:33" x14ac:dyDescent="0.2">
      <c r="B14" s="54"/>
      <c r="C14" s="55"/>
      <c r="D14" s="55"/>
      <c r="E14" s="55"/>
      <c r="F14" s="55"/>
      <c r="G14" s="55"/>
      <c r="H14" s="55"/>
      <c r="I14" s="55"/>
      <c r="J14" s="55"/>
      <c r="K14" s="56"/>
      <c r="M14" s="54"/>
      <c r="N14" s="55"/>
      <c r="O14" s="55"/>
      <c r="P14" s="55"/>
      <c r="Q14" s="55"/>
      <c r="R14" s="55"/>
      <c r="S14" s="55"/>
      <c r="T14" s="55"/>
      <c r="U14" s="55"/>
      <c r="V14" s="56"/>
      <c r="X14" s="54"/>
      <c r="Y14" s="55"/>
      <c r="Z14" s="55"/>
      <c r="AA14" s="55"/>
      <c r="AB14" s="55"/>
      <c r="AC14" s="55"/>
      <c r="AD14" s="55"/>
      <c r="AE14" s="55"/>
      <c r="AF14" s="55"/>
      <c r="AG14" s="56"/>
    </row>
    <row r="15" spans="2:33" x14ac:dyDescent="0.2">
      <c r="B15" s="57"/>
      <c r="C15" s="58"/>
      <c r="D15" s="58"/>
      <c r="E15" s="58"/>
      <c r="F15" s="58"/>
      <c r="G15" s="58"/>
      <c r="H15" s="58"/>
      <c r="I15" s="58"/>
      <c r="J15" s="58"/>
      <c r="K15" s="59"/>
      <c r="M15" s="57"/>
      <c r="N15" s="58"/>
      <c r="O15" s="58"/>
      <c r="P15" s="58"/>
      <c r="Q15" s="58"/>
      <c r="R15" s="58"/>
      <c r="S15" s="58"/>
      <c r="T15" s="58"/>
      <c r="U15" s="58"/>
      <c r="V15" s="59"/>
      <c r="X15" s="57"/>
      <c r="Y15" s="58"/>
      <c r="Z15" s="58"/>
      <c r="AA15" s="58"/>
      <c r="AB15" s="58"/>
      <c r="AC15" s="58"/>
      <c r="AD15" s="58"/>
      <c r="AE15" s="58"/>
      <c r="AF15" s="58"/>
      <c r="AG15" s="59"/>
    </row>
    <row r="16" spans="2:33" x14ac:dyDescent="0.2">
      <c r="B16" s="57"/>
      <c r="C16" s="58"/>
      <c r="D16" s="58"/>
      <c r="E16" s="58"/>
      <c r="F16" s="58"/>
      <c r="G16" s="58"/>
      <c r="H16" s="58"/>
      <c r="I16" s="58"/>
      <c r="J16" s="58"/>
      <c r="K16" s="59"/>
      <c r="M16" s="57"/>
      <c r="N16" s="58"/>
      <c r="O16" s="58"/>
      <c r="P16" s="58"/>
      <c r="Q16" s="58"/>
      <c r="R16" s="58"/>
      <c r="S16" s="58"/>
      <c r="T16" s="58"/>
      <c r="U16" s="58"/>
      <c r="V16" s="59"/>
      <c r="X16" s="57"/>
      <c r="Y16" s="58"/>
      <c r="Z16" s="58"/>
      <c r="AA16" s="58"/>
      <c r="AB16" s="58"/>
      <c r="AC16" s="58"/>
      <c r="AD16" s="58"/>
      <c r="AE16" s="58"/>
      <c r="AF16" s="58"/>
      <c r="AG16" s="59"/>
    </row>
    <row r="17" spans="2:33" x14ac:dyDescent="0.2">
      <c r="B17" s="57"/>
      <c r="C17" s="58"/>
      <c r="D17" s="58"/>
      <c r="E17" s="58"/>
      <c r="F17" s="58"/>
      <c r="G17" s="58"/>
      <c r="H17" s="58"/>
      <c r="I17" s="58"/>
      <c r="J17" s="58"/>
      <c r="K17" s="59"/>
      <c r="M17" s="57"/>
      <c r="N17" s="58"/>
      <c r="O17" s="58"/>
      <c r="P17" s="58"/>
      <c r="Q17" s="58"/>
      <c r="R17" s="58"/>
      <c r="S17" s="58"/>
      <c r="T17" s="58"/>
      <c r="U17" s="58"/>
      <c r="V17" s="59"/>
      <c r="X17" s="57"/>
      <c r="Y17" s="58"/>
      <c r="Z17" s="58"/>
      <c r="AA17" s="58"/>
      <c r="AB17" s="58"/>
      <c r="AC17" s="58"/>
      <c r="AD17" s="58"/>
      <c r="AE17" s="58"/>
      <c r="AF17" s="58"/>
      <c r="AG17" s="59"/>
    </row>
    <row r="18" spans="2:33" x14ac:dyDescent="0.2">
      <c r="B18" s="57"/>
      <c r="C18" s="58"/>
      <c r="D18" s="58"/>
      <c r="E18" s="58"/>
      <c r="F18" s="58"/>
      <c r="G18" s="58"/>
      <c r="H18" s="58"/>
      <c r="I18" s="58"/>
      <c r="J18" s="58"/>
      <c r="K18" s="59"/>
      <c r="M18" s="57"/>
      <c r="N18" s="58"/>
      <c r="O18" s="58"/>
      <c r="P18" s="58"/>
      <c r="Q18" s="58"/>
      <c r="R18" s="58"/>
      <c r="S18" s="58"/>
      <c r="T18" s="58"/>
      <c r="U18" s="58"/>
      <c r="V18" s="59"/>
      <c r="X18" s="57"/>
      <c r="Y18" s="58"/>
      <c r="Z18" s="58"/>
      <c r="AA18" s="58"/>
      <c r="AB18" s="58"/>
      <c r="AC18" s="58"/>
      <c r="AD18" s="58"/>
      <c r="AE18" s="58"/>
      <c r="AF18" s="58"/>
      <c r="AG18" s="59"/>
    </row>
    <row r="19" spans="2:33" x14ac:dyDescent="0.2">
      <c r="B19" s="57"/>
      <c r="C19" s="58"/>
      <c r="D19" s="58"/>
      <c r="E19" s="58"/>
      <c r="F19" s="58"/>
      <c r="G19" s="58"/>
      <c r="H19" s="58"/>
      <c r="I19" s="58"/>
      <c r="J19" s="58"/>
      <c r="K19" s="59"/>
      <c r="M19" s="57"/>
      <c r="N19" s="58"/>
      <c r="O19" s="58"/>
      <c r="P19" s="58"/>
      <c r="Q19" s="58"/>
      <c r="R19" s="58"/>
      <c r="S19" s="58"/>
      <c r="T19" s="58"/>
      <c r="U19" s="58"/>
      <c r="V19" s="59"/>
      <c r="X19" s="57"/>
      <c r="Y19" s="58"/>
      <c r="Z19" s="58"/>
      <c r="AA19" s="58"/>
      <c r="AB19" s="58"/>
      <c r="AC19" s="58"/>
      <c r="AD19" s="58"/>
      <c r="AE19" s="58"/>
      <c r="AF19" s="58"/>
      <c r="AG19" s="59"/>
    </row>
    <row r="20" spans="2:33" x14ac:dyDescent="0.2">
      <c r="B20" s="57"/>
      <c r="C20" s="58"/>
      <c r="D20" s="58"/>
      <c r="E20" s="58"/>
      <c r="F20" s="58"/>
      <c r="G20" s="58"/>
      <c r="H20" s="58"/>
      <c r="I20" s="58"/>
      <c r="J20" s="58"/>
      <c r="K20" s="59"/>
      <c r="M20" s="57"/>
      <c r="N20" s="58"/>
      <c r="O20" s="58"/>
      <c r="P20" s="58"/>
      <c r="Q20" s="58"/>
      <c r="R20" s="58"/>
      <c r="S20" s="58"/>
      <c r="T20" s="58"/>
      <c r="U20" s="58"/>
      <c r="V20" s="59"/>
      <c r="X20" s="57"/>
      <c r="Y20" s="58"/>
      <c r="Z20" s="58"/>
      <c r="AA20" s="58"/>
      <c r="AB20" s="58"/>
      <c r="AC20" s="58"/>
      <c r="AD20" s="58"/>
      <c r="AE20" s="58"/>
      <c r="AF20" s="58"/>
      <c r="AG20" s="59"/>
    </row>
    <row r="21" spans="2:33" x14ac:dyDescent="0.2">
      <c r="B21" s="57"/>
      <c r="C21" s="58"/>
      <c r="D21" s="58"/>
      <c r="E21" s="58"/>
      <c r="F21" s="58"/>
      <c r="G21" s="58"/>
      <c r="H21" s="58"/>
      <c r="I21" s="58"/>
      <c r="J21" s="58"/>
      <c r="K21" s="59"/>
      <c r="M21" s="57"/>
      <c r="N21" s="58"/>
      <c r="O21" s="58"/>
      <c r="P21" s="58"/>
      <c r="Q21" s="58"/>
      <c r="R21" s="58"/>
      <c r="S21" s="58"/>
      <c r="T21" s="58"/>
      <c r="U21" s="58"/>
      <c r="V21" s="59"/>
      <c r="X21" s="57"/>
      <c r="Y21" s="58"/>
      <c r="Z21" s="58"/>
      <c r="AA21" s="58"/>
      <c r="AB21" s="58"/>
      <c r="AC21" s="58"/>
      <c r="AD21" s="58"/>
      <c r="AE21" s="58"/>
      <c r="AF21" s="58"/>
      <c r="AG21" s="59"/>
    </row>
    <row r="22" spans="2:33" x14ac:dyDescent="0.2">
      <c r="B22" s="57"/>
      <c r="C22" s="58"/>
      <c r="D22" s="58"/>
      <c r="E22" s="58"/>
      <c r="F22" s="58"/>
      <c r="G22" s="58"/>
      <c r="H22" s="58"/>
      <c r="I22" s="58"/>
      <c r="J22" s="58"/>
      <c r="K22" s="59"/>
      <c r="M22" s="57"/>
      <c r="N22" s="58"/>
      <c r="O22" s="58"/>
      <c r="P22" s="58"/>
      <c r="Q22" s="58"/>
      <c r="R22" s="58"/>
      <c r="S22" s="58"/>
      <c r="T22" s="58"/>
      <c r="U22" s="58"/>
      <c r="V22" s="59"/>
      <c r="X22" s="57"/>
      <c r="Y22" s="58"/>
      <c r="Z22" s="58"/>
      <c r="AA22" s="58"/>
      <c r="AB22" s="58"/>
      <c r="AC22" s="58"/>
      <c r="AD22" s="58"/>
      <c r="AE22" s="58"/>
      <c r="AF22" s="58"/>
      <c r="AG22" s="59"/>
    </row>
    <row r="23" spans="2:33" x14ac:dyDescent="0.2">
      <c r="B23" s="57"/>
      <c r="C23" s="58"/>
      <c r="D23" s="58"/>
      <c r="E23" s="58"/>
      <c r="F23" s="58"/>
      <c r="G23" s="58"/>
      <c r="H23" s="58"/>
      <c r="I23" s="58"/>
      <c r="J23" s="58"/>
      <c r="K23" s="59"/>
      <c r="M23" s="57"/>
      <c r="N23" s="58"/>
      <c r="O23" s="58"/>
      <c r="P23" s="58"/>
      <c r="Q23" s="58"/>
      <c r="R23" s="58"/>
      <c r="S23" s="58"/>
      <c r="T23" s="58"/>
      <c r="U23" s="58"/>
      <c r="V23" s="59"/>
      <c r="X23" s="57"/>
      <c r="Y23" s="58"/>
      <c r="Z23" s="58"/>
      <c r="AA23" s="58"/>
      <c r="AB23" s="58"/>
      <c r="AC23" s="58"/>
      <c r="AD23" s="58"/>
      <c r="AE23" s="58"/>
      <c r="AF23" s="58"/>
      <c r="AG23" s="59"/>
    </row>
    <row r="24" spans="2:33" x14ac:dyDescent="0.2">
      <c r="B24" s="57"/>
      <c r="C24" s="58"/>
      <c r="D24" s="58"/>
      <c r="E24" s="58"/>
      <c r="F24" s="58"/>
      <c r="G24" s="58"/>
      <c r="H24" s="58"/>
      <c r="I24" s="58"/>
      <c r="J24" s="58"/>
      <c r="K24" s="59"/>
      <c r="M24" s="57"/>
      <c r="N24" s="58"/>
      <c r="O24" s="58"/>
      <c r="P24" s="58"/>
      <c r="Q24" s="58"/>
      <c r="R24" s="58"/>
      <c r="S24" s="58"/>
      <c r="T24" s="58"/>
      <c r="U24" s="58"/>
      <c r="V24" s="59"/>
      <c r="X24" s="57"/>
      <c r="Y24" s="58"/>
      <c r="Z24" s="58"/>
      <c r="AA24" s="58"/>
      <c r="AB24" s="58"/>
      <c r="AC24" s="58"/>
      <c r="AD24" s="58"/>
      <c r="AE24" s="58"/>
      <c r="AF24" s="58"/>
      <c r="AG24" s="59"/>
    </row>
    <row r="25" spans="2:33" x14ac:dyDescent="0.2">
      <c r="B25" s="57"/>
      <c r="C25" s="58"/>
      <c r="D25" s="58"/>
      <c r="E25" s="58"/>
      <c r="F25" s="58"/>
      <c r="G25" s="58"/>
      <c r="H25" s="58"/>
      <c r="I25" s="58"/>
      <c r="J25" s="58"/>
      <c r="K25" s="59"/>
      <c r="M25" s="57"/>
      <c r="N25" s="58"/>
      <c r="O25" s="58"/>
      <c r="P25" s="58"/>
      <c r="Q25" s="58"/>
      <c r="R25" s="58"/>
      <c r="S25" s="58"/>
      <c r="T25" s="58"/>
      <c r="U25" s="58"/>
      <c r="V25" s="59"/>
      <c r="X25" s="57"/>
      <c r="Y25" s="58"/>
      <c r="Z25" s="58"/>
      <c r="AA25" s="58"/>
      <c r="AB25" s="58"/>
      <c r="AC25" s="58"/>
      <c r="AD25" s="58"/>
      <c r="AE25" s="58"/>
      <c r="AF25" s="58"/>
      <c r="AG25" s="59"/>
    </row>
    <row r="26" spans="2:33" x14ac:dyDescent="0.2">
      <c r="B26" s="57"/>
      <c r="C26" s="58"/>
      <c r="D26" s="58"/>
      <c r="E26" s="58"/>
      <c r="F26" s="58"/>
      <c r="G26" s="58"/>
      <c r="H26" s="58"/>
      <c r="I26" s="58"/>
      <c r="J26" s="58"/>
      <c r="K26" s="59"/>
      <c r="M26" s="57"/>
      <c r="N26" s="58"/>
      <c r="O26" s="58"/>
      <c r="P26" s="58"/>
      <c r="Q26" s="58"/>
      <c r="R26" s="58"/>
      <c r="S26" s="58"/>
      <c r="T26" s="58"/>
      <c r="U26" s="58"/>
      <c r="V26" s="59"/>
      <c r="X26" s="57"/>
      <c r="Y26" s="58"/>
      <c r="Z26" s="58"/>
      <c r="AA26" s="58"/>
      <c r="AB26" s="58"/>
      <c r="AC26" s="58"/>
      <c r="AD26" s="58"/>
      <c r="AE26" s="58"/>
      <c r="AF26" s="58"/>
      <c r="AG26" s="59"/>
    </row>
    <row r="27" spans="2:33" x14ac:dyDescent="0.2">
      <c r="B27" s="57"/>
      <c r="C27" s="58"/>
      <c r="D27" s="58"/>
      <c r="E27" s="58"/>
      <c r="F27" s="58"/>
      <c r="G27" s="58"/>
      <c r="H27" s="58"/>
      <c r="I27" s="58"/>
      <c r="J27" s="58"/>
      <c r="K27" s="59"/>
      <c r="M27" s="57"/>
      <c r="N27" s="58"/>
      <c r="O27" s="58"/>
      <c r="P27" s="58"/>
      <c r="Q27" s="58"/>
      <c r="R27" s="58"/>
      <c r="S27" s="58"/>
      <c r="T27" s="58"/>
      <c r="U27" s="58"/>
      <c r="V27" s="59"/>
      <c r="X27" s="57"/>
      <c r="Y27" s="58"/>
      <c r="Z27" s="58"/>
      <c r="AA27" s="58"/>
      <c r="AB27" s="58"/>
      <c r="AC27" s="58"/>
      <c r="AD27" s="58"/>
      <c r="AE27" s="58"/>
      <c r="AF27" s="58"/>
      <c r="AG27" s="59"/>
    </row>
    <row r="28" spans="2:33" x14ac:dyDescent="0.2">
      <c r="B28" s="57"/>
      <c r="C28" s="58"/>
      <c r="D28" s="58"/>
      <c r="E28" s="58"/>
      <c r="F28" s="58"/>
      <c r="G28" s="58"/>
      <c r="H28" s="58"/>
      <c r="I28" s="58"/>
      <c r="J28" s="58"/>
      <c r="K28" s="59"/>
      <c r="M28" s="57"/>
      <c r="N28" s="58"/>
      <c r="O28" s="58"/>
      <c r="P28" s="58"/>
      <c r="Q28" s="58"/>
      <c r="R28" s="58"/>
      <c r="S28" s="58"/>
      <c r="T28" s="58"/>
      <c r="U28" s="58"/>
      <c r="V28" s="59"/>
      <c r="X28" s="57"/>
      <c r="Y28" s="58"/>
      <c r="Z28" s="58"/>
      <c r="AA28" s="58"/>
      <c r="AB28" s="58"/>
      <c r="AC28" s="58"/>
      <c r="AD28" s="58"/>
      <c r="AE28" s="58"/>
      <c r="AF28" s="58"/>
      <c r="AG28" s="59"/>
    </row>
    <row r="29" spans="2:33" x14ac:dyDescent="0.2">
      <c r="B29" s="57"/>
      <c r="C29" s="58"/>
      <c r="D29" s="58"/>
      <c r="E29" s="58"/>
      <c r="F29" s="58"/>
      <c r="G29" s="58"/>
      <c r="H29" s="58"/>
      <c r="I29" s="58"/>
      <c r="J29" s="58"/>
      <c r="K29" s="59"/>
      <c r="M29" s="57"/>
      <c r="N29" s="58"/>
      <c r="O29" s="58"/>
      <c r="P29" s="58"/>
      <c r="Q29" s="58"/>
      <c r="R29" s="58"/>
      <c r="S29" s="58"/>
      <c r="T29" s="58"/>
      <c r="U29" s="58"/>
      <c r="V29" s="59"/>
      <c r="X29" s="57"/>
      <c r="Y29" s="58"/>
      <c r="Z29" s="58"/>
      <c r="AA29" s="58"/>
      <c r="AB29" s="58"/>
      <c r="AC29" s="58"/>
      <c r="AD29" s="58"/>
      <c r="AE29" s="58"/>
      <c r="AF29" s="58"/>
      <c r="AG29" s="59"/>
    </row>
    <row r="30" spans="2:33" x14ac:dyDescent="0.2">
      <c r="B30" s="57"/>
      <c r="C30" s="58"/>
      <c r="D30" s="58"/>
      <c r="E30" s="58"/>
      <c r="F30" s="58"/>
      <c r="G30" s="58"/>
      <c r="H30" s="58"/>
      <c r="I30" s="58"/>
      <c r="J30" s="58"/>
      <c r="K30" s="59"/>
      <c r="M30" s="57"/>
      <c r="N30" s="58"/>
      <c r="O30" s="58"/>
      <c r="P30" s="58"/>
      <c r="Q30" s="58"/>
      <c r="R30" s="58"/>
      <c r="S30" s="58"/>
      <c r="T30" s="58"/>
      <c r="U30" s="58"/>
      <c r="V30" s="59"/>
      <c r="X30" s="57"/>
      <c r="Y30" s="58"/>
      <c r="Z30" s="58"/>
      <c r="AA30" s="58"/>
      <c r="AB30" s="58"/>
      <c r="AC30" s="58"/>
      <c r="AD30" s="58"/>
      <c r="AE30" s="58"/>
      <c r="AF30" s="58"/>
      <c r="AG30" s="59"/>
    </row>
    <row r="31" spans="2:33" x14ac:dyDescent="0.2">
      <c r="B31" s="57"/>
      <c r="C31" s="58"/>
      <c r="D31" s="58"/>
      <c r="E31" s="58"/>
      <c r="F31" s="58"/>
      <c r="G31" s="58"/>
      <c r="H31" s="58"/>
      <c r="I31" s="58"/>
      <c r="J31" s="58"/>
      <c r="K31" s="59"/>
      <c r="M31" s="57"/>
      <c r="N31" s="58"/>
      <c r="O31" s="58"/>
      <c r="P31" s="58"/>
      <c r="Q31" s="58"/>
      <c r="R31" s="58"/>
      <c r="S31" s="58"/>
      <c r="T31" s="58"/>
      <c r="U31" s="58"/>
      <c r="V31" s="59"/>
      <c r="X31" s="57"/>
      <c r="Y31" s="58"/>
      <c r="Z31" s="58"/>
      <c r="AA31" s="58"/>
      <c r="AB31" s="58"/>
      <c r="AC31" s="58"/>
      <c r="AD31" s="58"/>
      <c r="AE31" s="58"/>
      <c r="AF31" s="58"/>
      <c r="AG31" s="59"/>
    </row>
    <row r="32" spans="2:33" x14ac:dyDescent="0.2">
      <c r="B32" s="57"/>
      <c r="C32" s="58"/>
      <c r="D32" s="58"/>
      <c r="E32" s="58"/>
      <c r="F32" s="58"/>
      <c r="G32" s="58"/>
      <c r="H32" s="58"/>
      <c r="I32" s="58"/>
      <c r="J32" s="58"/>
      <c r="K32" s="59"/>
      <c r="M32" s="57"/>
      <c r="N32" s="58"/>
      <c r="O32" s="58"/>
      <c r="P32" s="58"/>
      <c r="Q32" s="58"/>
      <c r="R32" s="58"/>
      <c r="S32" s="58"/>
      <c r="T32" s="58"/>
      <c r="U32" s="58"/>
      <c r="V32" s="59"/>
      <c r="X32" s="57"/>
      <c r="Y32" s="58"/>
      <c r="Z32" s="58"/>
      <c r="AA32" s="58"/>
      <c r="AB32" s="58"/>
      <c r="AC32" s="58"/>
      <c r="AD32" s="58"/>
      <c r="AE32" s="58"/>
      <c r="AF32" s="58"/>
      <c r="AG32" s="59"/>
    </row>
    <row r="33" spans="2:33" x14ac:dyDescent="0.2">
      <c r="B33" s="57"/>
      <c r="C33" s="58"/>
      <c r="D33" s="58"/>
      <c r="E33" s="58"/>
      <c r="F33" s="58"/>
      <c r="G33" s="58"/>
      <c r="H33" s="58"/>
      <c r="I33" s="58"/>
      <c r="J33" s="58"/>
      <c r="K33" s="59"/>
      <c r="M33" s="57"/>
      <c r="N33" s="58"/>
      <c r="O33" s="58"/>
      <c r="P33" s="58"/>
      <c r="Q33" s="58"/>
      <c r="R33" s="58"/>
      <c r="S33" s="58"/>
      <c r="T33" s="58"/>
      <c r="U33" s="58"/>
      <c r="V33" s="59"/>
      <c r="X33" s="57"/>
      <c r="Y33" s="58"/>
      <c r="Z33" s="58"/>
      <c r="AA33" s="58"/>
      <c r="AB33" s="58"/>
      <c r="AC33" s="58"/>
      <c r="AD33" s="58"/>
      <c r="AE33" s="58"/>
      <c r="AF33" s="58"/>
      <c r="AG33" s="59"/>
    </row>
    <row r="34" spans="2:33" x14ac:dyDescent="0.2">
      <c r="B34" s="57"/>
      <c r="C34" s="58"/>
      <c r="D34" s="58"/>
      <c r="E34" s="58"/>
      <c r="F34" s="58"/>
      <c r="G34" s="58"/>
      <c r="H34" s="58"/>
      <c r="I34" s="58"/>
      <c r="J34" s="58"/>
      <c r="K34" s="59"/>
      <c r="M34" s="57"/>
      <c r="N34" s="58"/>
      <c r="O34" s="58"/>
      <c r="P34" s="58"/>
      <c r="Q34" s="58"/>
      <c r="R34" s="58"/>
      <c r="S34" s="58"/>
      <c r="T34" s="58"/>
      <c r="U34" s="58"/>
      <c r="V34" s="59"/>
      <c r="X34" s="57"/>
      <c r="Y34" s="58"/>
      <c r="Z34" s="58"/>
      <c r="AA34" s="58"/>
      <c r="AB34" s="58"/>
      <c r="AC34" s="58"/>
      <c r="AD34" s="58"/>
      <c r="AE34" s="58"/>
      <c r="AF34" s="58"/>
      <c r="AG34" s="59"/>
    </row>
    <row r="35" spans="2:33" x14ac:dyDescent="0.2">
      <c r="B35" s="57"/>
      <c r="C35" s="58"/>
      <c r="D35" s="58"/>
      <c r="E35" s="58"/>
      <c r="F35" s="58"/>
      <c r="G35" s="58"/>
      <c r="H35" s="58"/>
      <c r="I35" s="58"/>
      <c r="J35" s="58"/>
      <c r="K35" s="59"/>
      <c r="M35" s="57"/>
      <c r="N35" s="58"/>
      <c r="O35" s="58"/>
      <c r="P35" s="58"/>
      <c r="Q35" s="58"/>
      <c r="R35" s="58"/>
      <c r="S35" s="58"/>
      <c r="T35" s="58"/>
      <c r="U35" s="58"/>
      <c r="V35" s="59"/>
      <c r="X35" s="57"/>
      <c r="Y35" s="58"/>
      <c r="Z35" s="58"/>
      <c r="AA35" s="58"/>
      <c r="AB35" s="58"/>
      <c r="AC35" s="58"/>
      <c r="AD35" s="58"/>
      <c r="AE35" s="58"/>
      <c r="AF35" s="58"/>
      <c r="AG35" s="59"/>
    </row>
    <row r="36" spans="2:33" ht="13.2" thickBot="1" x14ac:dyDescent="0.25">
      <c r="B36" s="60"/>
      <c r="C36" s="61"/>
      <c r="D36" s="61"/>
      <c r="E36" s="61"/>
      <c r="F36" s="61"/>
      <c r="G36" s="61"/>
      <c r="H36" s="61"/>
      <c r="I36" s="61"/>
      <c r="J36" s="61"/>
      <c r="K36" s="62"/>
      <c r="M36" s="60"/>
      <c r="N36" s="61"/>
      <c r="O36" s="61"/>
      <c r="P36" s="61"/>
      <c r="Q36" s="61"/>
      <c r="R36" s="61"/>
      <c r="S36" s="61"/>
      <c r="T36" s="61"/>
      <c r="U36" s="61"/>
      <c r="V36" s="62"/>
      <c r="X36" s="60"/>
      <c r="Y36" s="61"/>
      <c r="Z36" s="61"/>
      <c r="AA36" s="61"/>
      <c r="AB36" s="61"/>
      <c r="AC36" s="61"/>
      <c r="AD36" s="61"/>
      <c r="AE36" s="61"/>
      <c r="AF36" s="61"/>
      <c r="AG36" s="62"/>
    </row>
    <row r="37" spans="2:33" x14ac:dyDescent="0.2"/>
    <row r="38" spans="2:33" x14ac:dyDescent="0.2"/>
  </sheetData>
  <mergeCells count="1">
    <mergeCell ref="B2:Y6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49"/>
  <sheetViews>
    <sheetView showGridLines="0" workbookViewId="0">
      <selection activeCell="E8" sqref="E7:E8"/>
    </sheetView>
  </sheetViews>
  <sheetFormatPr defaultColWidth="9.109375" defaultRowHeight="10.199999999999999" x14ac:dyDescent="0.2"/>
  <cols>
    <col min="1" max="1" width="2.44140625" style="1" customWidth="1"/>
    <col min="2" max="2" width="3.44140625" style="2" customWidth="1"/>
    <col min="3" max="3" width="6.5546875" style="1" bestFit="1" customWidth="1"/>
    <col min="4" max="4" width="114.44140625" style="1" customWidth="1"/>
    <col min="5" max="16384" width="9.109375" style="1"/>
  </cols>
  <sheetData>
    <row r="2" spans="2:4" x14ac:dyDescent="0.2">
      <c r="B2" s="13" t="s">
        <v>20</v>
      </c>
      <c r="C2" s="2"/>
    </row>
    <row r="3" spans="2:4" x14ac:dyDescent="0.2">
      <c r="B3" s="2" t="s">
        <v>101</v>
      </c>
      <c r="C3" s="2"/>
    </row>
    <row r="4" spans="2:4" x14ac:dyDescent="0.2">
      <c r="C4" s="2"/>
    </row>
    <row r="5" spans="2:4" x14ac:dyDescent="0.2">
      <c r="B5" s="2" t="s">
        <v>21</v>
      </c>
      <c r="C5" s="2"/>
    </row>
    <row r="6" spans="2:4" x14ac:dyDescent="0.2">
      <c r="C6" s="2"/>
    </row>
    <row r="7" spans="2:4" x14ac:dyDescent="0.2">
      <c r="B7" s="79"/>
      <c r="C7" s="3"/>
      <c r="D7" s="23" t="s">
        <v>12</v>
      </c>
    </row>
    <row r="8" spans="2:4" x14ac:dyDescent="0.2">
      <c r="B8" s="79"/>
      <c r="C8" s="3"/>
      <c r="D8" s="23" t="s">
        <v>13</v>
      </c>
    </row>
    <row r="9" spans="2:4" x14ac:dyDescent="0.2">
      <c r="B9" s="79"/>
      <c r="C9" s="3"/>
      <c r="D9" s="23" t="s">
        <v>14</v>
      </c>
    </row>
    <row r="10" spans="2:4" x14ac:dyDescent="0.2">
      <c r="B10" s="79"/>
      <c r="C10" s="3"/>
      <c r="D10" s="23" t="s">
        <v>15</v>
      </c>
    </row>
    <row r="11" spans="2:4" x14ac:dyDescent="0.2">
      <c r="B11" s="79"/>
      <c r="C11" s="3"/>
      <c r="D11" s="23" t="s">
        <v>16</v>
      </c>
    </row>
    <row r="12" spans="2:4" x14ac:dyDescent="0.2">
      <c r="B12" s="79"/>
      <c r="C12" s="3"/>
      <c r="D12" s="23" t="s">
        <v>17</v>
      </c>
    </row>
    <row r="13" spans="2:4" x14ac:dyDescent="0.2">
      <c r="B13" s="79"/>
      <c r="C13" s="3"/>
      <c r="D13" s="23" t="s">
        <v>18</v>
      </c>
    </row>
    <row r="14" spans="2:4" x14ac:dyDescent="0.2">
      <c r="B14" s="79"/>
      <c r="C14" s="3"/>
      <c r="D14" s="23" t="s">
        <v>19</v>
      </c>
    </row>
    <row r="15" spans="2:4" x14ac:dyDescent="0.2">
      <c r="B15" s="79"/>
      <c r="C15" s="3"/>
      <c r="D15" s="80" t="s">
        <v>102</v>
      </c>
    </row>
    <row r="16" spans="2:4" x14ac:dyDescent="0.2">
      <c r="D16" s="80"/>
    </row>
    <row r="17" spans="2:4" x14ac:dyDescent="0.2">
      <c r="B17" s="2" t="s">
        <v>103</v>
      </c>
    </row>
    <row r="18" spans="2:4" x14ac:dyDescent="0.2">
      <c r="C18" s="3"/>
      <c r="D18" s="1" t="s">
        <v>104</v>
      </c>
    </row>
    <row r="19" spans="2:4" x14ac:dyDescent="0.2">
      <c r="C19" s="3"/>
      <c r="D19" s="1" t="s">
        <v>105</v>
      </c>
    </row>
    <row r="20" spans="2:4" x14ac:dyDescent="0.2">
      <c r="C20" s="3"/>
      <c r="D20" s="1" t="s">
        <v>106</v>
      </c>
    </row>
    <row r="21" spans="2:4" x14ac:dyDescent="0.2">
      <c r="C21" s="3"/>
      <c r="D21" s="1" t="s">
        <v>107</v>
      </c>
    </row>
    <row r="22" spans="2:4" x14ac:dyDescent="0.2">
      <c r="C22" s="3"/>
      <c r="D22" s="1" t="s">
        <v>108</v>
      </c>
    </row>
    <row r="23" spans="2:4" x14ac:dyDescent="0.2">
      <c r="C23" s="3"/>
      <c r="D23" s="1" t="s">
        <v>109</v>
      </c>
    </row>
    <row r="24" spans="2:4" x14ac:dyDescent="0.2">
      <c r="C24" s="3"/>
      <c r="D24" s="1" t="s">
        <v>110</v>
      </c>
    </row>
    <row r="25" spans="2:4" x14ac:dyDescent="0.2">
      <c r="C25" s="3"/>
      <c r="D25" s="1" t="s">
        <v>111</v>
      </c>
    </row>
    <row r="26" spans="2:4" x14ac:dyDescent="0.2">
      <c r="C26" s="3"/>
      <c r="D26" s="1" t="s">
        <v>112</v>
      </c>
    </row>
    <row r="28" spans="2:4" x14ac:dyDescent="0.2">
      <c r="B28" s="2" t="s">
        <v>113</v>
      </c>
    </row>
    <row r="29" spans="2:4" x14ac:dyDescent="0.2">
      <c r="B29" s="2">
        <v>1</v>
      </c>
      <c r="C29" s="2" t="s">
        <v>114</v>
      </c>
    </row>
    <row r="30" spans="2:4" x14ac:dyDescent="0.2">
      <c r="B30" s="1"/>
      <c r="C30" s="3"/>
      <c r="D30" s="1" t="s">
        <v>115</v>
      </c>
    </row>
    <row r="31" spans="2:4" x14ac:dyDescent="0.2">
      <c r="B31" s="1"/>
      <c r="C31" s="3"/>
      <c r="D31" s="1" t="s">
        <v>116</v>
      </c>
    </row>
    <row r="32" spans="2:4" x14ac:dyDescent="0.2">
      <c r="B32" s="2">
        <v>2</v>
      </c>
      <c r="C32" s="2" t="s">
        <v>117</v>
      </c>
    </row>
    <row r="33" spans="2:4" x14ac:dyDescent="0.2">
      <c r="C33" s="3"/>
      <c r="D33" s="1" t="s">
        <v>118</v>
      </c>
    </row>
    <row r="34" spans="2:4" x14ac:dyDescent="0.2">
      <c r="C34" s="3"/>
      <c r="D34" s="1" t="s">
        <v>119</v>
      </c>
    </row>
    <row r="35" spans="2:4" x14ac:dyDescent="0.2">
      <c r="B35" s="2">
        <v>3</v>
      </c>
      <c r="C35" s="2" t="s">
        <v>120</v>
      </c>
    </row>
    <row r="36" spans="2:4" x14ac:dyDescent="0.2">
      <c r="C36" s="3"/>
      <c r="D36" s="1" t="s">
        <v>121</v>
      </c>
    </row>
    <row r="37" spans="2:4" x14ac:dyDescent="0.2">
      <c r="B37" s="2">
        <v>4</v>
      </c>
      <c r="C37" s="2" t="s">
        <v>122</v>
      </c>
    </row>
    <row r="38" spans="2:4" x14ac:dyDescent="0.2">
      <c r="C38" s="3"/>
      <c r="D38" s="1" t="s">
        <v>123</v>
      </c>
    </row>
    <row r="39" spans="2:4" x14ac:dyDescent="0.2">
      <c r="B39" s="2">
        <v>5</v>
      </c>
      <c r="C39" s="2" t="s">
        <v>124</v>
      </c>
    </row>
    <row r="40" spans="2:4" s="2" customFormat="1" x14ac:dyDescent="0.2">
      <c r="C40" s="3"/>
      <c r="D40" s="1" t="s">
        <v>125</v>
      </c>
    </row>
    <row r="41" spans="2:4" x14ac:dyDescent="0.2">
      <c r="B41" s="2">
        <v>6</v>
      </c>
      <c r="C41" s="2" t="s">
        <v>126</v>
      </c>
    </row>
    <row r="42" spans="2:4" x14ac:dyDescent="0.2">
      <c r="C42" s="3"/>
      <c r="D42" s="1" t="s">
        <v>127</v>
      </c>
    </row>
    <row r="43" spans="2:4" x14ac:dyDescent="0.2">
      <c r="C43" s="3"/>
      <c r="D43" s="81" t="s">
        <v>128</v>
      </c>
    </row>
    <row r="44" spans="2:4" x14ac:dyDescent="0.2">
      <c r="D44" s="81"/>
    </row>
    <row r="45" spans="2:4" x14ac:dyDescent="0.2">
      <c r="B45" s="2">
        <v>7</v>
      </c>
      <c r="C45" s="2" t="s">
        <v>129</v>
      </c>
    </row>
    <row r="46" spans="2:4" x14ac:dyDescent="0.2">
      <c r="C46" s="3"/>
      <c r="D46" s="1" t="s">
        <v>130</v>
      </c>
    </row>
    <row r="49" spans="4:4" x14ac:dyDescent="0.2">
      <c r="D49" s="22"/>
    </row>
  </sheetData>
  <mergeCells count="3">
    <mergeCell ref="B7:B15"/>
    <mergeCell ref="D15:D16"/>
    <mergeCell ref="D43:D44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D63"/>
  <sheetViews>
    <sheetView showGridLines="0" workbookViewId="0">
      <selection activeCell="D15" sqref="D15"/>
    </sheetView>
  </sheetViews>
  <sheetFormatPr defaultColWidth="9.109375" defaultRowHeight="10.199999999999999" x14ac:dyDescent="0.2"/>
  <cols>
    <col min="1" max="1" width="2.5546875" style="1" customWidth="1"/>
    <col min="2" max="2" width="3.33203125" style="28" customWidth="1"/>
    <col min="3" max="3" width="6.6640625" style="27" customWidth="1"/>
    <col min="4" max="4" width="102.109375" style="1" customWidth="1"/>
    <col min="5" max="5" width="34.33203125" style="1" customWidth="1"/>
    <col min="6" max="16384" width="9.109375" style="1"/>
  </cols>
  <sheetData>
    <row r="1" spans="2:4" x14ac:dyDescent="0.2">
      <c r="B1" s="26"/>
    </row>
    <row r="2" spans="2:4" x14ac:dyDescent="0.2">
      <c r="B2" s="26" t="s">
        <v>20</v>
      </c>
    </row>
    <row r="3" spans="2:4" x14ac:dyDescent="0.2">
      <c r="B3" s="26" t="s">
        <v>131</v>
      </c>
    </row>
    <row r="4" spans="2:4" x14ac:dyDescent="0.2">
      <c r="B4" s="26"/>
    </row>
    <row r="5" spans="2:4" x14ac:dyDescent="0.2">
      <c r="B5" s="26" t="s">
        <v>132</v>
      </c>
    </row>
    <row r="6" spans="2:4" x14ac:dyDescent="0.2">
      <c r="B6" s="26"/>
    </row>
    <row r="7" spans="2:4" x14ac:dyDescent="0.2">
      <c r="B7" s="28">
        <v>1</v>
      </c>
      <c r="C7" s="26" t="s">
        <v>133</v>
      </c>
    </row>
    <row r="8" spans="2:4" x14ac:dyDescent="0.2">
      <c r="C8" s="29"/>
      <c r="D8" s="1" t="s">
        <v>134</v>
      </c>
    </row>
    <row r="9" spans="2:4" x14ac:dyDescent="0.2">
      <c r="C9" s="1"/>
    </row>
    <row r="10" spans="2:4" x14ac:dyDescent="0.2">
      <c r="B10" s="28">
        <v>2</v>
      </c>
      <c r="C10" s="26" t="s">
        <v>135</v>
      </c>
    </row>
    <row r="11" spans="2:4" x14ac:dyDescent="0.2">
      <c r="C11" s="29"/>
      <c r="D11" s="1" t="s">
        <v>136</v>
      </c>
    </row>
    <row r="12" spans="2:4" x14ac:dyDescent="0.2">
      <c r="C12" s="1"/>
    </row>
    <row r="13" spans="2:4" s="2" customFormat="1" x14ac:dyDescent="0.2">
      <c r="B13" s="2">
        <v>3</v>
      </c>
      <c r="C13" s="26" t="s">
        <v>137</v>
      </c>
      <c r="D13" s="1"/>
    </row>
    <row r="14" spans="2:4" x14ac:dyDescent="0.2">
      <c r="B14" s="2"/>
      <c r="C14" s="29"/>
      <c r="D14" s="1" t="s">
        <v>138</v>
      </c>
    </row>
    <row r="15" spans="2:4" x14ac:dyDescent="0.2">
      <c r="B15" s="2"/>
      <c r="C15" s="29"/>
      <c r="D15" s="1" t="s">
        <v>139</v>
      </c>
    </row>
    <row r="16" spans="2:4" x14ac:dyDescent="0.2">
      <c r="B16" s="2"/>
      <c r="C16" s="29"/>
      <c r="D16" s="1" t="s">
        <v>140</v>
      </c>
    </row>
    <row r="17" spans="2:4" x14ac:dyDescent="0.2">
      <c r="B17" s="2"/>
      <c r="C17" s="29"/>
      <c r="D17" s="1" t="s">
        <v>141</v>
      </c>
    </row>
    <row r="19" spans="2:4" x14ac:dyDescent="0.2">
      <c r="B19" s="26" t="s">
        <v>142</v>
      </c>
      <c r="C19" s="1"/>
    </row>
    <row r="20" spans="2:4" x14ac:dyDescent="0.2">
      <c r="B20" s="26"/>
      <c r="C20" s="29"/>
      <c r="D20" s="1" t="s">
        <v>143</v>
      </c>
    </row>
    <row r="21" spans="2:4" x14ac:dyDescent="0.2">
      <c r="C21" s="29"/>
      <c r="D21" s="23" t="s">
        <v>144</v>
      </c>
    </row>
    <row r="22" spans="2:4" x14ac:dyDescent="0.2">
      <c r="C22" s="29"/>
      <c r="D22" s="23" t="s">
        <v>145</v>
      </c>
    </row>
    <row r="24" spans="2:4" x14ac:dyDescent="0.2">
      <c r="B24" s="26" t="s">
        <v>146</v>
      </c>
    </row>
    <row r="25" spans="2:4" x14ac:dyDescent="0.2">
      <c r="B25" s="26"/>
    </row>
    <row r="26" spans="2:4" x14ac:dyDescent="0.2">
      <c r="B26" s="26" t="s">
        <v>147</v>
      </c>
    </row>
    <row r="27" spans="2:4" x14ac:dyDescent="0.2">
      <c r="B27" s="26"/>
      <c r="C27" s="29"/>
      <c r="D27" s="1" t="s">
        <v>148</v>
      </c>
    </row>
    <row r="28" spans="2:4" x14ac:dyDescent="0.2">
      <c r="B28" s="26"/>
    </row>
    <row r="29" spans="2:4" x14ac:dyDescent="0.2">
      <c r="B29" s="28">
        <v>1</v>
      </c>
      <c r="C29" s="26" t="s">
        <v>149</v>
      </c>
    </row>
    <row r="30" spans="2:4" x14ac:dyDescent="0.2">
      <c r="C30" s="29"/>
      <c r="D30" s="23" t="s">
        <v>150</v>
      </c>
    </row>
    <row r="31" spans="2:4" x14ac:dyDescent="0.2">
      <c r="C31" s="1"/>
    </row>
    <row r="32" spans="2:4" x14ac:dyDescent="0.2">
      <c r="B32" s="28">
        <v>2</v>
      </c>
      <c r="C32" s="26" t="s">
        <v>151</v>
      </c>
    </row>
    <row r="33" spans="2:4" x14ac:dyDescent="0.2">
      <c r="C33" s="29"/>
      <c r="D33" s="30" t="s">
        <v>152</v>
      </c>
    </row>
    <row r="34" spans="2:4" x14ac:dyDescent="0.2">
      <c r="D34" s="23" t="s">
        <v>153</v>
      </c>
    </row>
    <row r="35" spans="2:4" x14ac:dyDescent="0.2">
      <c r="C35" s="29"/>
      <c r="D35" s="30" t="s">
        <v>154</v>
      </c>
    </row>
    <row r="36" spans="2:4" x14ac:dyDescent="0.2">
      <c r="C36" s="26"/>
      <c r="D36" s="23" t="s">
        <v>155</v>
      </c>
    </row>
    <row r="37" spans="2:4" x14ac:dyDescent="0.2">
      <c r="C37" s="29"/>
      <c r="D37" s="30" t="s">
        <v>156</v>
      </c>
    </row>
    <row r="38" spans="2:4" x14ac:dyDescent="0.2">
      <c r="D38" s="23" t="s">
        <v>155</v>
      </c>
    </row>
    <row r="39" spans="2:4" x14ac:dyDescent="0.2">
      <c r="C39" s="29"/>
      <c r="D39" s="30" t="s">
        <v>157</v>
      </c>
    </row>
    <row r="40" spans="2:4" x14ac:dyDescent="0.2">
      <c r="D40" s="23" t="s">
        <v>158</v>
      </c>
    </row>
    <row r="41" spans="2:4" x14ac:dyDescent="0.2">
      <c r="C41" s="29"/>
      <c r="D41" s="30" t="s">
        <v>159</v>
      </c>
    </row>
    <row r="42" spans="2:4" x14ac:dyDescent="0.2">
      <c r="D42" s="23" t="s">
        <v>160</v>
      </c>
    </row>
    <row r="43" spans="2:4" x14ac:dyDescent="0.2">
      <c r="C43" s="29"/>
      <c r="D43" s="30" t="s">
        <v>161</v>
      </c>
    </row>
    <row r="44" spans="2:4" x14ac:dyDescent="0.2">
      <c r="D44" s="23" t="s">
        <v>162</v>
      </c>
    </row>
    <row r="47" spans="2:4" x14ac:dyDescent="0.2">
      <c r="B47" s="26" t="s">
        <v>163</v>
      </c>
    </row>
    <row r="49" spans="2:4" x14ac:dyDescent="0.2">
      <c r="C49" s="29"/>
      <c r="D49" s="23" t="s">
        <v>164</v>
      </c>
    </row>
    <row r="50" spans="2:4" customFormat="1" ht="14.4" x14ac:dyDescent="0.3"/>
    <row r="51" spans="2:4" x14ac:dyDescent="0.2">
      <c r="B51" s="28">
        <v>1</v>
      </c>
      <c r="C51" s="26" t="s">
        <v>165</v>
      </c>
    </row>
    <row r="52" spans="2:4" x14ac:dyDescent="0.2">
      <c r="C52" s="29"/>
      <c r="D52" s="1" t="s">
        <v>166</v>
      </c>
    </row>
    <row r="53" spans="2:4" x14ac:dyDescent="0.2">
      <c r="C53" s="29"/>
      <c r="D53" s="1" t="s">
        <v>167</v>
      </c>
    </row>
    <row r="54" spans="2:4" x14ac:dyDescent="0.2">
      <c r="C54" s="29"/>
      <c r="D54" s="23" t="s">
        <v>168</v>
      </c>
    </row>
    <row r="55" spans="2:4" ht="14.4" x14ac:dyDescent="0.3">
      <c r="C55"/>
    </row>
    <row r="56" spans="2:4" x14ac:dyDescent="0.2">
      <c r="B56" s="28">
        <v>2</v>
      </c>
      <c r="C56" s="2" t="s">
        <v>169</v>
      </c>
    </row>
    <row r="57" spans="2:4" x14ac:dyDescent="0.2">
      <c r="C57" s="29"/>
      <c r="D57" s="1" t="s">
        <v>170</v>
      </c>
    </row>
    <row r="58" spans="2:4" x14ac:dyDescent="0.2">
      <c r="C58" s="29"/>
      <c r="D58" s="1" t="s">
        <v>171</v>
      </c>
    </row>
    <row r="59" spans="2:4" ht="9.9" customHeight="1" x14ac:dyDescent="0.2">
      <c r="C59" s="29"/>
      <c r="D59" s="1" t="s">
        <v>172</v>
      </c>
    </row>
    <row r="60" spans="2:4" x14ac:dyDescent="0.2">
      <c r="C60" s="29"/>
      <c r="D60" s="81" t="s">
        <v>173</v>
      </c>
    </row>
    <row r="61" spans="2:4" ht="16.5" customHeight="1" x14ac:dyDescent="0.2">
      <c r="D61" s="81"/>
    </row>
    <row r="62" spans="2:4" x14ac:dyDescent="0.2">
      <c r="C62" s="29"/>
      <c r="D62" s="1" t="s">
        <v>174</v>
      </c>
    </row>
    <row r="63" spans="2:4" x14ac:dyDescent="0.2">
      <c r="C63" s="29"/>
      <c r="D63" s="1" t="s">
        <v>175</v>
      </c>
    </row>
  </sheetData>
  <mergeCells count="1">
    <mergeCell ref="D60:D61"/>
  </mergeCell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42"/>
  <sheetViews>
    <sheetView showGridLines="0" workbookViewId="0">
      <selection activeCell="L16" sqref="L16"/>
    </sheetView>
  </sheetViews>
  <sheetFormatPr defaultColWidth="9.109375" defaultRowHeight="10.199999999999999" x14ac:dyDescent="0.2"/>
  <cols>
    <col min="1" max="1" width="2.6640625" style="12" customWidth="1"/>
    <col min="2" max="2" width="2.88671875" style="12" customWidth="1"/>
    <col min="3" max="3" width="5.88671875" style="12" customWidth="1"/>
    <col min="4" max="4" width="86" style="12" customWidth="1"/>
    <col min="5" max="16384" width="9.109375" style="12"/>
  </cols>
  <sheetData>
    <row r="2" spans="2:5" x14ac:dyDescent="0.2">
      <c r="B2" s="26" t="s">
        <v>20</v>
      </c>
    </row>
    <row r="3" spans="2:5" x14ac:dyDescent="0.2">
      <c r="B3" s="26" t="s">
        <v>176</v>
      </c>
    </row>
    <row r="5" spans="2:5" x14ac:dyDescent="0.2">
      <c r="B5" s="4" t="s">
        <v>177</v>
      </c>
    </row>
    <row r="7" spans="2:5" x14ac:dyDescent="0.2">
      <c r="C7" s="4" t="s">
        <v>178</v>
      </c>
    </row>
    <row r="8" spans="2:5" x14ac:dyDescent="0.2">
      <c r="C8" s="29"/>
      <c r="D8" s="12" t="s">
        <v>179</v>
      </c>
    </row>
    <row r="9" spans="2:5" ht="14.4" x14ac:dyDescent="0.3">
      <c r="C9"/>
    </row>
    <row r="10" spans="2:5" x14ac:dyDescent="0.2">
      <c r="C10" s="4" t="s">
        <v>180</v>
      </c>
    </row>
    <row r="11" spans="2:5" x14ac:dyDescent="0.2">
      <c r="C11" s="29"/>
      <c r="D11" s="82" t="s">
        <v>181</v>
      </c>
    </row>
    <row r="12" spans="2:5" x14ac:dyDescent="0.2">
      <c r="D12" s="82"/>
    </row>
    <row r="13" spans="2:5" x14ac:dyDescent="0.2">
      <c r="D13" s="82"/>
    </row>
    <row r="14" spans="2:5" x14ac:dyDescent="0.2">
      <c r="B14" s="4" t="s">
        <v>182</v>
      </c>
    </row>
    <row r="15" spans="2:5" x14ac:dyDescent="0.2">
      <c r="C15" s="29"/>
      <c r="D15" s="12" t="s">
        <v>183</v>
      </c>
    </row>
    <row r="16" spans="2:5" ht="30.6" x14ac:dyDescent="0.2">
      <c r="D16" s="31" t="s">
        <v>184</v>
      </c>
      <c r="E16" s="24"/>
    </row>
    <row r="18" spans="2:4" x14ac:dyDescent="0.2">
      <c r="B18" s="4" t="s">
        <v>185</v>
      </c>
    </row>
    <row r="20" spans="2:4" x14ac:dyDescent="0.2">
      <c r="C20" s="4" t="s">
        <v>186</v>
      </c>
    </row>
    <row r="21" spans="2:4" x14ac:dyDescent="0.2">
      <c r="C21" s="29"/>
      <c r="D21" s="12" t="s">
        <v>187</v>
      </c>
    </row>
    <row r="23" spans="2:4" x14ac:dyDescent="0.2">
      <c r="C23" s="4" t="s">
        <v>188</v>
      </c>
    </row>
    <row r="24" spans="2:4" x14ac:dyDescent="0.2">
      <c r="C24" s="29"/>
      <c r="D24" s="12" t="s">
        <v>189</v>
      </c>
    </row>
    <row r="25" spans="2:4" ht="14.4" x14ac:dyDescent="0.3">
      <c r="C25"/>
    </row>
    <row r="26" spans="2:4" x14ac:dyDescent="0.2">
      <c r="C26" s="29"/>
      <c r="D26" s="12" t="s">
        <v>190</v>
      </c>
    </row>
    <row r="27" spans="2:4" x14ac:dyDescent="0.2">
      <c r="D27" s="32" t="s">
        <v>191</v>
      </c>
    </row>
    <row r="29" spans="2:4" x14ac:dyDescent="0.2">
      <c r="C29" s="4" t="s">
        <v>192</v>
      </c>
    </row>
    <row r="30" spans="2:4" x14ac:dyDescent="0.2">
      <c r="C30" s="4"/>
    </row>
    <row r="31" spans="2:4" x14ac:dyDescent="0.2">
      <c r="C31" s="12" t="s">
        <v>193</v>
      </c>
    </row>
    <row r="33" spans="3:4" x14ac:dyDescent="0.2">
      <c r="C33" s="29"/>
      <c r="D33" s="33" t="s">
        <v>194</v>
      </c>
    </row>
    <row r="34" spans="3:4" x14ac:dyDescent="0.2">
      <c r="C34" s="29"/>
      <c r="D34" s="33" t="s">
        <v>195</v>
      </c>
    </row>
    <row r="35" spans="3:4" x14ac:dyDescent="0.2">
      <c r="C35" s="29"/>
      <c r="D35" s="33" t="s">
        <v>196</v>
      </c>
    </row>
    <row r="36" spans="3:4" x14ac:dyDescent="0.2">
      <c r="C36" s="29"/>
      <c r="D36" s="33" t="s">
        <v>197</v>
      </c>
    </row>
    <row r="37" spans="3:4" x14ac:dyDescent="0.2">
      <c r="C37" s="29"/>
      <c r="D37" s="33" t="s">
        <v>198</v>
      </c>
    </row>
    <row r="38" spans="3:4" x14ac:dyDescent="0.2">
      <c r="C38" s="29"/>
      <c r="D38" s="33" t="s">
        <v>199</v>
      </c>
    </row>
    <row r="39" spans="3:4" x14ac:dyDescent="0.2">
      <c r="C39" s="29"/>
      <c r="D39" s="33" t="s">
        <v>200</v>
      </c>
    </row>
    <row r="42" spans="3:4" x14ac:dyDescent="0.2">
      <c r="C42" s="29"/>
      <c r="D42" s="12" t="s">
        <v>201</v>
      </c>
    </row>
  </sheetData>
  <mergeCells count="1">
    <mergeCell ref="D11:D13"/>
  </mergeCells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Pontuação</vt:lpstr>
      <vt:lpstr>Geral</vt:lpstr>
      <vt:lpstr>Prints</vt:lpstr>
      <vt:lpstr>Conciliação Div.</vt:lpstr>
      <vt:lpstr>Integrity &amp; Population</vt:lpstr>
      <vt:lpstr>Selections</vt:lpstr>
    </vt:vector>
  </TitlesOfParts>
  <Company>Deloitte Touche Tohmatsu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Pontara, Matheus Arantes Peres (BR - Sao Paulo)</dc:creator>
  <cp:lastModifiedBy>Pontara, Matheus Arantes Peres (BR - Sao Paulo)</cp:lastModifiedBy>
  <dcterms:created xsi:type="dcterms:W3CDTF">2019-10-22T16:53:53Z</dcterms:created>
  <dcterms:modified xsi:type="dcterms:W3CDTF">2021-03-03T19:57:20Z</dcterms:modified>
</cp:coreProperties>
</file>