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w1maccs.sharepoint.com/sites/SLRforABM/Freigegebene Dokumente/General/2_Analysis/R-code_git_project/SLR_ABMs_Ecology/data/"/>
    </mc:Choice>
  </mc:AlternateContent>
  <xr:revisionPtr revIDLastSave="324" documentId="8_{2099326E-875D-3E4C-A3E3-B697708697E6}" xr6:coauthVersionLast="47" xr6:coauthVersionMax="47" xr10:uidLastSave="{694CA73C-ABC2-43F4-97D8-8538914A57A0}"/>
  <bookViews>
    <workbookView xWindow="-108" yWindow="-108" windowWidth="23256" windowHeight="13896" xr2:uid="{00000000-000D-0000-FFFF-FFFF00000000}"/>
  </bookViews>
  <sheets>
    <sheet name="Coding_results" sheetId="13" r:id="rId1"/>
    <sheet name="Graphs --&gt;" sheetId="10" r:id="rId2"/>
    <sheet name="#SampleSize" sheetId="9" r:id="rId3"/>
    <sheet name="#databases" sheetId="15" r:id="rId4"/>
    <sheet name="#SampleApproach" sheetId="17" r:id="rId5"/>
    <sheet name="#TheoDim" sheetId="18" r:id="rId6"/>
    <sheet name="#TheoDim (2)" sheetId="19" r:id="rId7"/>
    <sheet name="Input (dont change)--&gt;" sheetId="16" r:id="rId8"/>
    <sheet name="Control" sheetId="1" r:id="rId9"/>
    <sheet name="Agg_Answers" sheetId="2" r:id="rId10"/>
    <sheet name="Agg_Comments" sheetId="3" r:id="rId11"/>
    <sheet name="Formatvorlage" sheetId="12" r:id="rId12"/>
  </sheets>
  <definedNames>
    <definedName name="_xlnm._FilterDatabase" localSheetId="3" hidden="1">'#databases'!$C$3:$E$3</definedName>
    <definedName name="_xlnm._FilterDatabase" localSheetId="2" hidden="1">'#SampleSize'!$C$3:$E$3</definedName>
    <definedName name="_xlnm._FilterDatabase" localSheetId="5" hidden="1">'#TheoDim'!$B$3:$L$3</definedName>
    <definedName name="_xlnm._FilterDatabase" localSheetId="6" hidden="1">'#TheoDim (2)'!$AM$19:$AW$19</definedName>
    <definedName name="_xlnm._FilterDatabase" localSheetId="0" hidden="1">Coding_results!$B$3:$GI$46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3" roundtripDataSignature="AMtx7mhzq2wNfd3PIO72AlnxYwq+3UM0XQ=="/>
    </ext>
  </extLst>
</workbook>
</file>

<file path=xl/calcChain.xml><?xml version="1.0" encoding="utf-8"?>
<calcChain xmlns="http://schemas.openxmlformats.org/spreadsheetml/2006/main">
  <c r="AZ62" i="19" l="1"/>
  <c r="BA62" i="19"/>
  <c r="AY62" i="19"/>
  <c r="AY21" i="19"/>
  <c r="AZ21" i="19"/>
  <c r="BA21" i="19"/>
  <c r="AY22" i="19"/>
  <c r="AZ22" i="19"/>
  <c r="BA22" i="19"/>
  <c r="AY23" i="19"/>
  <c r="AZ23" i="19"/>
  <c r="BA23" i="19"/>
  <c r="AY24" i="19"/>
  <c r="AZ24" i="19"/>
  <c r="BA24" i="19"/>
  <c r="AY25" i="19"/>
  <c r="AZ25" i="19"/>
  <c r="BA25" i="19"/>
  <c r="AY26" i="19"/>
  <c r="AZ26" i="19"/>
  <c r="BA26" i="19"/>
  <c r="AY27" i="19"/>
  <c r="AZ27" i="19"/>
  <c r="BA27" i="19"/>
  <c r="AY28" i="19"/>
  <c r="AZ28" i="19"/>
  <c r="BA28" i="19"/>
  <c r="AY29" i="19"/>
  <c r="AZ29" i="19"/>
  <c r="BA29" i="19"/>
  <c r="AY30" i="19"/>
  <c r="AZ30" i="19"/>
  <c r="BA30" i="19"/>
  <c r="AY31" i="19"/>
  <c r="AZ31" i="19"/>
  <c r="BA31" i="19"/>
  <c r="AY32" i="19"/>
  <c r="AZ32" i="19"/>
  <c r="BA32" i="19"/>
  <c r="AY33" i="19"/>
  <c r="AZ33" i="19"/>
  <c r="BA33" i="19"/>
  <c r="AY34" i="19"/>
  <c r="AZ34" i="19"/>
  <c r="BA34" i="19"/>
  <c r="AY35" i="19"/>
  <c r="AZ35" i="19"/>
  <c r="BA35" i="19"/>
  <c r="AY36" i="19"/>
  <c r="AZ36" i="19"/>
  <c r="BA36" i="19"/>
  <c r="AY37" i="19"/>
  <c r="AZ37" i="19"/>
  <c r="BA37" i="19"/>
  <c r="AY38" i="19"/>
  <c r="AZ38" i="19"/>
  <c r="BA38" i="19"/>
  <c r="AY39" i="19"/>
  <c r="AZ39" i="19"/>
  <c r="BA39" i="19"/>
  <c r="AY40" i="19"/>
  <c r="AZ40" i="19"/>
  <c r="BA40" i="19"/>
  <c r="AY41" i="19"/>
  <c r="AZ41" i="19"/>
  <c r="BA41" i="19"/>
  <c r="AY42" i="19"/>
  <c r="AZ42" i="19"/>
  <c r="BA42" i="19"/>
  <c r="AY43" i="19"/>
  <c r="AZ43" i="19"/>
  <c r="BA43" i="19"/>
  <c r="AY44" i="19"/>
  <c r="AZ44" i="19"/>
  <c r="BA44" i="19"/>
  <c r="AY45" i="19"/>
  <c r="AZ45" i="19"/>
  <c r="BA45" i="19"/>
  <c r="AY46" i="19"/>
  <c r="AZ46" i="19"/>
  <c r="BA46" i="19"/>
  <c r="AY47" i="19"/>
  <c r="AZ47" i="19"/>
  <c r="BA47" i="19"/>
  <c r="AY48" i="19"/>
  <c r="AZ48" i="19"/>
  <c r="BA48" i="19"/>
  <c r="AY49" i="19"/>
  <c r="AZ49" i="19"/>
  <c r="BA49" i="19"/>
  <c r="AY50" i="19"/>
  <c r="AZ50" i="19"/>
  <c r="BA50" i="19"/>
  <c r="AY51" i="19"/>
  <c r="AZ51" i="19"/>
  <c r="BA51" i="19"/>
  <c r="AY52" i="19"/>
  <c r="AZ52" i="19"/>
  <c r="BA52" i="19"/>
  <c r="AY53" i="19"/>
  <c r="AZ53" i="19"/>
  <c r="BA53" i="19"/>
  <c r="AY54" i="19"/>
  <c r="AZ54" i="19"/>
  <c r="BA54" i="19"/>
  <c r="AY55" i="19"/>
  <c r="AZ55" i="19"/>
  <c r="BA55" i="19"/>
  <c r="AY56" i="19"/>
  <c r="AZ56" i="19"/>
  <c r="BA56" i="19"/>
  <c r="AY57" i="19"/>
  <c r="AZ57" i="19"/>
  <c r="BA57" i="19"/>
  <c r="AY58" i="19"/>
  <c r="AZ58" i="19"/>
  <c r="BA58" i="19"/>
  <c r="AY59" i="19"/>
  <c r="AZ59" i="19"/>
  <c r="BA59" i="19"/>
  <c r="AY60" i="19"/>
  <c r="AZ60" i="19"/>
  <c r="BA60" i="19"/>
  <c r="AY61" i="19"/>
  <c r="AZ61" i="19"/>
  <c r="BA61" i="19"/>
  <c r="BA20" i="19"/>
  <c r="AZ20" i="19"/>
  <c r="AY20" i="19"/>
  <c r="P52" i="19"/>
  <c r="O52" i="19"/>
  <c r="P51" i="19"/>
  <c r="O51" i="19"/>
  <c r="P50" i="19"/>
  <c r="O50" i="19"/>
  <c r="P49" i="19"/>
  <c r="O49" i="19"/>
  <c r="P48" i="19"/>
  <c r="O48" i="19"/>
  <c r="P47" i="19"/>
  <c r="O47" i="19"/>
  <c r="O48" i="18"/>
  <c r="O49" i="18"/>
  <c r="O50" i="18"/>
  <c r="O51" i="18"/>
  <c r="O52" i="18"/>
  <c r="P48" i="18"/>
  <c r="P49" i="18"/>
  <c r="P50" i="18"/>
  <c r="P51" i="18"/>
  <c r="P52" i="18"/>
  <c r="P47" i="18"/>
  <c r="O47" i="18"/>
  <c r="AF7" i="17"/>
  <c r="AF8" i="17"/>
  <c r="AF9" i="17"/>
  <c r="AF10" i="17"/>
  <c r="AF11" i="17"/>
  <c r="AF12" i="17"/>
  <c r="AF13" i="17"/>
  <c r="AF14" i="17"/>
  <c r="AF15" i="17"/>
  <c r="AF6" i="17"/>
  <c r="AE7" i="17"/>
  <c r="AE8" i="17"/>
  <c r="AE9" i="17"/>
  <c r="AE10" i="17"/>
  <c r="AE11" i="17"/>
  <c r="AE12" i="17"/>
  <c r="AE13" i="17"/>
  <c r="AE14" i="17"/>
  <c r="AE15" i="17"/>
  <c r="AE6" i="17"/>
  <c r="AQ7" i="17"/>
  <c r="AQ8" i="17"/>
  <c r="AQ9" i="17"/>
  <c r="AQ10" i="17"/>
  <c r="AQ11" i="17"/>
  <c r="AQ12" i="17"/>
  <c r="AQ13" i="17"/>
  <c r="AQ14" i="17"/>
  <c r="AQ15" i="17"/>
  <c r="AQ16" i="17"/>
  <c r="AQ17" i="17"/>
  <c r="AQ18" i="17"/>
  <c r="AQ19" i="17"/>
  <c r="AQ20" i="17"/>
  <c r="AQ21" i="17"/>
  <c r="AQ22" i="17"/>
  <c r="AQ23" i="17"/>
  <c r="AQ24" i="17"/>
  <c r="AQ25" i="17"/>
  <c r="AQ6" i="17"/>
  <c r="AO7" i="17"/>
  <c r="AO8" i="17"/>
  <c r="AO9" i="17"/>
  <c r="AO10" i="17"/>
  <c r="AO11" i="17"/>
  <c r="AO12" i="17"/>
  <c r="AO13" i="17"/>
  <c r="AO14" i="17"/>
  <c r="AO15" i="17"/>
  <c r="AO16" i="17"/>
  <c r="AO17" i="17"/>
  <c r="AO18" i="17"/>
  <c r="AO19" i="17"/>
  <c r="AO20" i="17"/>
  <c r="AO21" i="17"/>
  <c r="AO22" i="17"/>
  <c r="AO23" i="17"/>
  <c r="AO24" i="17"/>
  <c r="AO25" i="17"/>
  <c r="AO6" i="17"/>
  <c r="G3" i="17"/>
  <c r="F3" i="17"/>
  <c r="G2" i="17"/>
  <c r="F2" i="17"/>
  <c r="F6" i="17" l="1"/>
  <c r="G9" i="17"/>
  <c r="G6" i="17"/>
  <c r="F9" i="17"/>
  <c r="G8" i="17"/>
  <c r="F20" i="17"/>
  <c r="G13" i="17"/>
  <c r="F8" i="17"/>
  <c r="G11" i="17"/>
  <c r="G7" i="17"/>
  <c r="F11" i="17"/>
  <c r="F7" i="17"/>
  <c r="G10" i="17"/>
  <c r="F10" i="17"/>
  <c r="F34" i="17"/>
  <c r="F30" i="17"/>
  <c r="F35" i="17"/>
  <c r="F27" i="17"/>
  <c r="F19" i="17"/>
  <c r="F26" i="17"/>
  <c r="F18" i="17"/>
  <c r="F33" i="17"/>
  <c r="F25" i="17"/>
  <c r="F17" i="17"/>
  <c r="F32" i="17"/>
  <c r="F24" i="17"/>
  <c r="F16" i="17"/>
  <c r="F31" i="17"/>
  <c r="F23" i="17"/>
  <c r="F15" i="17"/>
  <c r="F22" i="17"/>
  <c r="F14" i="17"/>
  <c r="F29" i="17"/>
  <c r="F21" i="17"/>
  <c r="F13" i="17"/>
  <c r="F12" i="17"/>
  <c r="F28" i="17"/>
  <c r="G18" i="17"/>
  <c r="G25" i="17"/>
  <c r="G32" i="17"/>
  <c r="G16" i="17"/>
  <c r="G15" i="17"/>
  <c r="G14" i="17"/>
  <c r="G12" i="17"/>
  <c r="G28" i="17"/>
  <c r="G20" i="17"/>
  <c r="G35" i="17"/>
  <c r="G27" i="17"/>
  <c r="G19" i="17"/>
  <c r="G34" i="17"/>
  <c r="G26" i="17"/>
  <c r="G33" i="17"/>
  <c r="G17" i="17"/>
  <c r="G24" i="17"/>
  <c r="G31" i="17"/>
  <c r="G23" i="17"/>
  <c r="G30" i="17"/>
  <c r="G22" i="17"/>
  <c r="G29" i="17"/>
  <c r="G21" i="17"/>
  <c r="CV4" i="13" a="1"/>
  <c r="CV4" i="13" s="1"/>
  <c r="H4" i="13" a="1"/>
  <c r="BH38" i="13" s="1"/>
  <c r="EO45" i="13" l="1"/>
  <c r="EU44" i="13"/>
  <c r="FV43" i="13"/>
  <c r="DJ43" i="13"/>
  <c r="CX42" i="13"/>
  <c r="GG45" i="13"/>
  <c r="FQ45" i="13"/>
  <c r="FA45" i="13"/>
  <c r="EK45" i="13"/>
  <c r="DL45" i="13"/>
  <c r="FS44" i="13"/>
  <c r="EM44" i="13"/>
  <c r="DG44" i="13"/>
  <c r="FN43" i="13"/>
  <c r="EH43" i="13"/>
  <c r="DB43" i="13"/>
  <c r="FI42" i="13"/>
  <c r="FE41" i="13"/>
  <c r="FQ39" i="13"/>
  <c r="FE45" i="13"/>
  <c r="DT45" i="13"/>
  <c r="DO44" i="13"/>
  <c r="EP43" i="13"/>
  <c r="FQ42" i="13"/>
  <c r="EP40" i="13"/>
  <c r="GC45" i="13"/>
  <c r="FM45" i="13"/>
  <c r="EW45" i="13"/>
  <c r="EG45" i="13"/>
  <c r="DD45" i="13"/>
  <c r="FK44" i="13"/>
  <c r="EE44" i="13"/>
  <c r="CY44" i="13"/>
  <c r="FF43" i="13"/>
  <c r="DZ43" i="13"/>
  <c r="GG42" i="13"/>
  <c r="FA42" i="13"/>
  <c r="DY41" i="13"/>
  <c r="DE39" i="13"/>
  <c r="FU45" i="13"/>
  <c r="GA44" i="13"/>
  <c r="FY45" i="13"/>
  <c r="FI45" i="13"/>
  <c r="ES45" i="13"/>
  <c r="EB45" i="13"/>
  <c r="CV45" i="13"/>
  <c r="FC44" i="13"/>
  <c r="DW44" i="13"/>
  <c r="GD43" i="13"/>
  <c r="EX43" i="13"/>
  <c r="DR43" i="13"/>
  <c r="FY42" i="13"/>
  <c r="ED42" i="13"/>
  <c r="GF40" i="13"/>
  <c r="DB36" i="13"/>
  <c r="GC37" i="13"/>
  <c r="GF45" i="13"/>
  <c r="FX45" i="13"/>
  <c r="FP45" i="13"/>
  <c r="FH45" i="13"/>
  <c r="EZ45" i="13"/>
  <c r="ER45" i="13"/>
  <c r="EJ45" i="13"/>
  <c r="EA45" i="13"/>
  <c r="DK45" i="13"/>
  <c r="GH44" i="13"/>
  <c r="FR44" i="13"/>
  <c r="ET44" i="13"/>
  <c r="ED44" i="13"/>
  <c r="DN44" i="13"/>
  <c r="CX44" i="13"/>
  <c r="FU43" i="13"/>
  <c r="FE43" i="13"/>
  <c r="EO43" i="13"/>
  <c r="DY43" i="13"/>
  <c r="DI43" i="13"/>
  <c r="GF42" i="13"/>
  <c r="FP42" i="13"/>
  <c r="EZ42" i="13"/>
  <c r="GG41" i="13"/>
  <c r="FA41" i="13"/>
  <c r="GB40" i="13"/>
  <c r="FI39" i="13"/>
  <c r="FH37" i="13"/>
  <c r="GE45" i="13"/>
  <c r="GA45" i="13"/>
  <c r="FW45" i="13"/>
  <c r="FS45" i="13"/>
  <c r="FO45" i="13"/>
  <c r="FK45" i="13"/>
  <c r="FG45" i="13"/>
  <c r="FC45" i="13"/>
  <c r="EY45" i="13"/>
  <c r="EU45" i="13"/>
  <c r="EQ45" i="13"/>
  <c r="EM45" i="13"/>
  <c r="EI45" i="13"/>
  <c r="EE45" i="13"/>
  <c r="DX45" i="13"/>
  <c r="DP45" i="13"/>
  <c r="DH45" i="13"/>
  <c r="CZ45" i="13"/>
  <c r="GE44" i="13"/>
  <c r="FW44" i="13"/>
  <c r="FO44" i="13"/>
  <c r="FG44" i="13"/>
  <c r="EY44" i="13"/>
  <c r="EQ44" i="13"/>
  <c r="EI44" i="13"/>
  <c r="EA44" i="13"/>
  <c r="DS44" i="13"/>
  <c r="DK44" i="13"/>
  <c r="DC44" i="13"/>
  <c r="GH43" i="13"/>
  <c r="FZ43" i="13"/>
  <c r="FR43" i="13"/>
  <c r="FJ43" i="13"/>
  <c r="FB43" i="13"/>
  <c r="ET43" i="13"/>
  <c r="EL43" i="13"/>
  <c r="ED43" i="13"/>
  <c r="DV43" i="13"/>
  <c r="DN43" i="13"/>
  <c r="DF43" i="13"/>
  <c r="CX43" i="13"/>
  <c r="GC42" i="13"/>
  <c r="FU42" i="13"/>
  <c r="FM42" i="13"/>
  <c r="FE42" i="13"/>
  <c r="ET42" i="13"/>
  <c r="DN42" i="13"/>
  <c r="FU41" i="13"/>
  <c r="EO41" i="13"/>
  <c r="DI41" i="13"/>
  <c r="FP40" i="13"/>
  <c r="DJ40" i="13"/>
  <c r="EK39" i="13"/>
  <c r="FB38" i="13"/>
  <c r="CV37" i="13"/>
  <c r="DO34" i="13"/>
  <c r="GB45" i="13"/>
  <c r="FT45" i="13"/>
  <c r="FL45" i="13"/>
  <c r="FD45" i="13"/>
  <c r="EV45" i="13"/>
  <c r="EN45" i="13"/>
  <c r="EF45" i="13"/>
  <c r="DS45" i="13"/>
  <c r="DC45" i="13"/>
  <c r="FZ44" i="13"/>
  <c r="FJ44" i="13"/>
  <c r="FB44" i="13"/>
  <c r="EL44" i="13"/>
  <c r="DV44" i="13"/>
  <c r="DF44" i="13"/>
  <c r="GC43" i="13"/>
  <c r="FM43" i="13"/>
  <c r="EW43" i="13"/>
  <c r="EG43" i="13"/>
  <c r="DQ43" i="13"/>
  <c r="DA43" i="13"/>
  <c r="FX42" i="13"/>
  <c r="FH42" i="13"/>
  <c r="DZ42" i="13"/>
  <c r="DU41" i="13"/>
  <c r="EH40" i="13"/>
  <c r="CW39" i="13"/>
  <c r="EZ35" i="13"/>
  <c r="GH45" i="13"/>
  <c r="GD45" i="13"/>
  <c r="FZ45" i="13"/>
  <c r="FV45" i="13"/>
  <c r="FR45" i="13"/>
  <c r="FN45" i="13"/>
  <c r="FJ45" i="13"/>
  <c r="FF45" i="13"/>
  <c r="FB45" i="13"/>
  <c r="EX45" i="13"/>
  <c r="ET45" i="13"/>
  <c r="EP45" i="13"/>
  <c r="EL45" i="13"/>
  <c r="EH45" i="13"/>
  <c r="ED45" i="13"/>
  <c r="DW45" i="13"/>
  <c r="DO45" i="13"/>
  <c r="DG45" i="13"/>
  <c r="CY45" i="13"/>
  <c r="GD44" i="13"/>
  <c r="FV44" i="13"/>
  <c r="FN44" i="13"/>
  <c r="FF44" i="13"/>
  <c r="EX44" i="13"/>
  <c r="EP44" i="13"/>
  <c r="EH44" i="13"/>
  <c r="DZ44" i="13"/>
  <c r="DR44" i="13"/>
  <c r="DJ44" i="13"/>
  <c r="DB44" i="13"/>
  <c r="GG43" i="13"/>
  <c r="FY43" i="13"/>
  <c r="FQ43" i="13"/>
  <c r="FI43" i="13"/>
  <c r="FA43" i="13"/>
  <c r="ES43" i="13"/>
  <c r="EK43" i="13"/>
  <c r="EC43" i="13"/>
  <c r="DU43" i="13"/>
  <c r="DM43" i="13"/>
  <c r="DE43" i="13"/>
  <c r="CW43" i="13"/>
  <c r="GB42" i="13"/>
  <c r="FT42" i="13"/>
  <c r="FL42" i="13"/>
  <c r="FD42" i="13"/>
  <c r="EP42" i="13"/>
  <c r="DJ42" i="13"/>
  <c r="FQ41" i="13"/>
  <c r="EK41" i="13"/>
  <c r="DE41" i="13"/>
  <c r="FL40" i="13"/>
  <c r="DB40" i="13"/>
  <c r="EC39" i="13"/>
  <c r="EL38" i="13"/>
  <c r="FN36" i="13"/>
  <c r="DT33" i="13"/>
  <c r="DZ45" i="13"/>
  <c r="DV45" i="13"/>
  <c r="DR45" i="13"/>
  <c r="DN45" i="13"/>
  <c r="DJ45" i="13"/>
  <c r="DF45" i="13"/>
  <c r="DB45" i="13"/>
  <c r="CX45" i="13"/>
  <c r="GG44" i="13"/>
  <c r="GC44" i="13"/>
  <c r="FY44" i="13"/>
  <c r="FU44" i="13"/>
  <c r="FQ44" i="13"/>
  <c r="FM44" i="13"/>
  <c r="FI44" i="13"/>
  <c r="FE44" i="13"/>
  <c r="FA44" i="13"/>
  <c r="EW44" i="13"/>
  <c r="ES44" i="13"/>
  <c r="EO44" i="13"/>
  <c r="EK44" i="13"/>
  <c r="EG44" i="13"/>
  <c r="EC44" i="13"/>
  <c r="DY44" i="13"/>
  <c r="DU44" i="13"/>
  <c r="DQ44" i="13"/>
  <c r="DM44" i="13"/>
  <c r="DI44" i="13"/>
  <c r="DE44" i="13"/>
  <c r="DA44" i="13"/>
  <c r="CW44" i="13"/>
  <c r="GF43" i="13"/>
  <c r="GB43" i="13"/>
  <c r="FX43" i="13"/>
  <c r="FT43" i="13"/>
  <c r="FP43" i="13"/>
  <c r="FL43" i="13"/>
  <c r="FH43" i="13"/>
  <c r="FD43" i="13"/>
  <c r="EZ43" i="13"/>
  <c r="EV43" i="13"/>
  <c r="ER43" i="13"/>
  <c r="EN43" i="13"/>
  <c r="EJ43" i="13"/>
  <c r="EF43" i="13"/>
  <c r="EB43" i="13"/>
  <c r="DX43" i="13"/>
  <c r="DT43" i="13"/>
  <c r="DP43" i="13"/>
  <c r="DL43" i="13"/>
  <c r="DH43" i="13"/>
  <c r="DD43" i="13"/>
  <c r="CZ43" i="13"/>
  <c r="CV43" i="13"/>
  <c r="GE42" i="13"/>
  <c r="GA42" i="13"/>
  <c r="FW42" i="13"/>
  <c r="FS42" i="13"/>
  <c r="FO42" i="13"/>
  <c r="FK42" i="13"/>
  <c r="FG42" i="13"/>
  <c r="FC42" i="13"/>
  <c r="EY42" i="13"/>
  <c r="EL42" i="13"/>
  <c r="DV42" i="13"/>
  <c r="DF42" i="13"/>
  <c r="GC41" i="13"/>
  <c r="FM41" i="13"/>
  <c r="EW41" i="13"/>
  <c r="EG41" i="13"/>
  <c r="DQ41" i="13"/>
  <c r="DA41" i="13"/>
  <c r="FX40" i="13"/>
  <c r="FF40" i="13"/>
  <c r="DZ40" i="13"/>
  <c r="GG39" i="13"/>
  <c r="FA39" i="13"/>
  <c r="DU39" i="13"/>
  <c r="GB38" i="13"/>
  <c r="DV38" i="13"/>
  <c r="EM37" i="13"/>
  <c r="ES36" i="13"/>
  <c r="DH35" i="13"/>
  <c r="ED32" i="13"/>
  <c r="EC45" i="13"/>
  <c r="DY45" i="13"/>
  <c r="DU45" i="13"/>
  <c r="DQ45" i="13"/>
  <c r="DM45" i="13"/>
  <c r="DI45" i="13"/>
  <c r="DE45" i="13"/>
  <c r="DA45" i="13"/>
  <c r="CW45" i="13"/>
  <c r="GF44" i="13"/>
  <c r="GB44" i="13"/>
  <c r="FX44" i="13"/>
  <c r="FT44" i="13"/>
  <c r="FP44" i="13"/>
  <c r="FL44" i="13"/>
  <c r="FH44" i="13"/>
  <c r="FD44" i="13"/>
  <c r="EZ44" i="13"/>
  <c r="EV44" i="13"/>
  <c r="ER44" i="13"/>
  <c r="EN44" i="13"/>
  <c r="EJ44" i="13"/>
  <c r="EF44" i="13"/>
  <c r="EB44" i="13"/>
  <c r="DX44" i="13"/>
  <c r="DT44" i="13"/>
  <c r="DP44" i="13"/>
  <c r="DL44" i="13"/>
  <c r="DH44" i="13"/>
  <c r="DD44" i="13"/>
  <c r="CZ44" i="13"/>
  <c r="CV44" i="13"/>
  <c r="GE43" i="13"/>
  <c r="GA43" i="13"/>
  <c r="FW43" i="13"/>
  <c r="FS43" i="13"/>
  <c r="FO43" i="13"/>
  <c r="FK43" i="13"/>
  <c r="FG43" i="13"/>
  <c r="FC43" i="13"/>
  <c r="EY43" i="13"/>
  <c r="EU43" i="13"/>
  <c r="EQ43" i="13"/>
  <c r="EM43" i="13"/>
  <c r="EI43" i="13"/>
  <c r="EE43" i="13"/>
  <c r="EA43" i="13"/>
  <c r="DW43" i="13"/>
  <c r="DS43" i="13"/>
  <c r="DO43" i="13"/>
  <c r="DK43" i="13"/>
  <c r="DG43" i="13"/>
  <c r="DC43" i="13"/>
  <c r="CY43" i="13"/>
  <c r="GH42" i="13"/>
  <c r="GD42" i="13"/>
  <c r="FZ42" i="13"/>
  <c r="FV42" i="13"/>
  <c r="FR42" i="13"/>
  <c r="FN42" i="13"/>
  <c r="FJ42" i="13"/>
  <c r="FF42" i="13"/>
  <c r="FB42" i="13"/>
  <c r="EX42" i="13"/>
  <c r="EH42" i="13"/>
  <c r="DR42" i="13"/>
  <c r="DB42" i="13"/>
  <c r="FY41" i="13"/>
  <c r="FI41" i="13"/>
  <c r="ES41" i="13"/>
  <c r="EC41" i="13"/>
  <c r="DM41" i="13"/>
  <c r="CW41" i="13"/>
  <c r="FT40" i="13"/>
  <c r="EX40" i="13"/>
  <c r="DR40" i="13"/>
  <c r="FY39" i="13"/>
  <c r="ES39" i="13"/>
  <c r="DM39" i="13"/>
  <c r="FR38" i="13"/>
  <c r="DF38" i="13"/>
  <c r="DR37" i="13"/>
  <c r="DW36" i="13"/>
  <c r="FF34" i="13"/>
  <c r="EH31" i="13"/>
  <c r="EW42" i="13"/>
  <c r="ES42" i="13"/>
  <c r="EO42" i="13"/>
  <c r="EK42" i="13"/>
  <c r="EG42" i="13"/>
  <c r="EC42" i="13"/>
  <c r="DY42" i="13"/>
  <c r="DU42" i="13"/>
  <c r="DQ42" i="13"/>
  <c r="DM42" i="13"/>
  <c r="DI42" i="13"/>
  <c r="DE42" i="13"/>
  <c r="DA42" i="13"/>
  <c r="CW42" i="13"/>
  <c r="GF41" i="13"/>
  <c r="GB41" i="13"/>
  <c r="FX41" i="13"/>
  <c r="FT41" i="13"/>
  <c r="FP41" i="13"/>
  <c r="FL41" i="13"/>
  <c r="FH41" i="13"/>
  <c r="FD41" i="13"/>
  <c r="EZ41" i="13"/>
  <c r="EV41" i="13"/>
  <c r="ER41" i="13"/>
  <c r="EN41" i="13"/>
  <c r="EJ41" i="13"/>
  <c r="EF41" i="13"/>
  <c r="EB41" i="13"/>
  <c r="DX41" i="13"/>
  <c r="DT41" i="13"/>
  <c r="DP41" i="13"/>
  <c r="DL41" i="13"/>
  <c r="DH41" i="13"/>
  <c r="DD41" i="13"/>
  <c r="CZ41" i="13"/>
  <c r="CV41" i="13"/>
  <c r="GE40" i="13"/>
  <c r="GA40" i="13"/>
  <c r="FW40" i="13"/>
  <c r="FS40" i="13"/>
  <c r="FO40" i="13"/>
  <c r="FK40" i="13"/>
  <c r="FC40" i="13"/>
  <c r="EU40" i="13"/>
  <c r="EM40" i="13"/>
  <c r="EE40" i="13"/>
  <c r="DW40" i="13"/>
  <c r="DO40" i="13"/>
  <c r="DG40" i="13"/>
  <c r="CY40" i="13"/>
  <c r="GD39" i="13"/>
  <c r="FV39" i="13"/>
  <c r="FN39" i="13"/>
  <c r="FF39" i="13"/>
  <c r="EX39" i="13"/>
  <c r="EP39" i="13"/>
  <c r="EH39" i="13"/>
  <c r="DZ39" i="13"/>
  <c r="DR39" i="13"/>
  <c r="DJ39" i="13"/>
  <c r="DB39" i="13"/>
  <c r="GG38" i="13"/>
  <c r="FY38" i="13"/>
  <c r="FK38" i="13"/>
  <c r="EU38" i="13"/>
  <c r="EE38" i="13"/>
  <c r="DO38" i="13"/>
  <c r="CY38" i="13"/>
  <c r="FT37" i="13"/>
  <c r="EY37" i="13"/>
  <c r="ED37" i="13"/>
  <c r="DH37" i="13"/>
  <c r="FZ36" i="13"/>
  <c r="FE36" i="13"/>
  <c r="EI36" i="13"/>
  <c r="DN36" i="13"/>
  <c r="FX35" i="13"/>
  <c r="EF35" i="13"/>
  <c r="GD34" i="13"/>
  <c r="EM34" i="13"/>
  <c r="FP33" i="13"/>
  <c r="FZ32" i="13"/>
  <c r="GD31" i="13"/>
  <c r="FE29" i="13"/>
  <c r="EV42" i="13"/>
  <c r="ER42" i="13"/>
  <c r="EN42" i="13"/>
  <c r="EJ42" i="13"/>
  <c r="EF42" i="13"/>
  <c r="EB42" i="13"/>
  <c r="DX42" i="13"/>
  <c r="DT42" i="13"/>
  <c r="DP42" i="13"/>
  <c r="DL42" i="13"/>
  <c r="DH42" i="13"/>
  <c r="DD42" i="13"/>
  <c r="CZ42" i="13"/>
  <c r="CV42" i="13"/>
  <c r="GE41" i="13"/>
  <c r="GA41" i="13"/>
  <c r="FW41" i="13"/>
  <c r="FS41" i="13"/>
  <c r="FO41" i="13"/>
  <c r="FK41" i="13"/>
  <c r="FG41" i="13"/>
  <c r="FC41" i="13"/>
  <c r="EY41" i="13"/>
  <c r="EU41" i="13"/>
  <c r="EQ41" i="13"/>
  <c r="EM41" i="13"/>
  <c r="EI41" i="13"/>
  <c r="EE41" i="13"/>
  <c r="EA41" i="13"/>
  <c r="DW41" i="13"/>
  <c r="DS41" i="13"/>
  <c r="DO41" i="13"/>
  <c r="DK41" i="13"/>
  <c r="DG41" i="13"/>
  <c r="DC41" i="13"/>
  <c r="CY41" i="13"/>
  <c r="GH40" i="13"/>
  <c r="GD40" i="13"/>
  <c r="FZ40" i="13"/>
  <c r="FV40" i="13"/>
  <c r="FR40" i="13"/>
  <c r="FN40" i="13"/>
  <c r="FJ40" i="13"/>
  <c r="FB40" i="13"/>
  <c r="ET40" i="13"/>
  <c r="EL40" i="13"/>
  <c r="ED40" i="13"/>
  <c r="DV40" i="13"/>
  <c r="DN40" i="13"/>
  <c r="DF40" i="13"/>
  <c r="CX40" i="13"/>
  <c r="GC39" i="13"/>
  <c r="FU39" i="13"/>
  <c r="FM39" i="13"/>
  <c r="FE39" i="13"/>
  <c r="EW39" i="13"/>
  <c r="EO39" i="13"/>
  <c r="EG39" i="13"/>
  <c r="DY39" i="13"/>
  <c r="DQ39" i="13"/>
  <c r="DI39" i="13"/>
  <c r="DA39" i="13"/>
  <c r="GF38" i="13"/>
  <c r="FX38" i="13"/>
  <c r="FJ38" i="13"/>
  <c r="ET38" i="13"/>
  <c r="ED38" i="13"/>
  <c r="DN38" i="13"/>
  <c r="CX38" i="13"/>
  <c r="FS37" i="13"/>
  <c r="EX37" i="13"/>
  <c r="EB37" i="13"/>
  <c r="DG37" i="13"/>
  <c r="FY36" i="13"/>
  <c r="FC36" i="13"/>
  <c r="EH36" i="13"/>
  <c r="DM36" i="13"/>
  <c r="FT35" i="13"/>
  <c r="EE35" i="13"/>
  <c r="GA34" i="13"/>
  <c r="EI34" i="13"/>
  <c r="FO33" i="13"/>
  <c r="FS32" i="13"/>
  <c r="FV31" i="13"/>
  <c r="FA29" i="13"/>
  <c r="EU42" i="13"/>
  <c r="EQ42" i="13"/>
  <c r="EM42" i="13"/>
  <c r="EI42" i="13"/>
  <c r="EE42" i="13"/>
  <c r="EA42" i="13"/>
  <c r="DW42" i="13"/>
  <c r="DS42" i="13"/>
  <c r="DO42" i="13"/>
  <c r="DK42" i="13"/>
  <c r="DG42" i="13"/>
  <c r="DC42" i="13"/>
  <c r="CY42" i="13"/>
  <c r="GH41" i="13"/>
  <c r="GD41" i="13"/>
  <c r="FZ41" i="13"/>
  <c r="FV41" i="13"/>
  <c r="FR41" i="13"/>
  <c r="FN41" i="13"/>
  <c r="FJ41" i="13"/>
  <c r="FF41" i="13"/>
  <c r="FB41" i="13"/>
  <c r="EX41" i="13"/>
  <c r="ET41" i="13"/>
  <c r="EP41" i="13"/>
  <c r="EL41" i="13"/>
  <c r="EH41" i="13"/>
  <c r="ED41" i="13"/>
  <c r="DZ41" i="13"/>
  <c r="DV41" i="13"/>
  <c r="DR41" i="13"/>
  <c r="DN41" i="13"/>
  <c r="DJ41" i="13"/>
  <c r="DF41" i="13"/>
  <c r="DB41" i="13"/>
  <c r="CX41" i="13"/>
  <c r="GG40" i="13"/>
  <c r="GC40" i="13"/>
  <c r="FY40" i="13"/>
  <c r="FU40" i="13"/>
  <c r="FQ40" i="13"/>
  <c r="FM40" i="13"/>
  <c r="FG40" i="13"/>
  <c r="EY40" i="13"/>
  <c r="EQ40" i="13"/>
  <c r="EI40" i="13"/>
  <c r="EA40" i="13"/>
  <c r="DS40" i="13"/>
  <c r="DK40" i="13"/>
  <c r="DC40" i="13"/>
  <c r="GH39" i="13"/>
  <c r="FZ39" i="13"/>
  <c r="FR39" i="13"/>
  <c r="FJ39" i="13"/>
  <c r="FB39" i="13"/>
  <c r="ET39" i="13"/>
  <c r="EL39" i="13"/>
  <c r="ED39" i="13"/>
  <c r="DV39" i="13"/>
  <c r="DN39" i="13"/>
  <c r="DF39" i="13"/>
  <c r="CX39" i="13"/>
  <c r="GC38" i="13"/>
  <c r="FS38" i="13"/>
  <c r="FC38" i="13"/>
  <c r="EM38" i="13"/>
  <c r="DW38" i="13"/>
  <c r="DG38" i="13"/>
  <c r="GD37" i="13"/>
  <c r="FJ37" i="13"/>
  <c r="EN37" i="13"/>
  <c r="DS37" i="13"/>
  <c r="CX37" i="13"/>
  <c r="FO36" i="13"/>
  <c r="ET36" i="13"/>
  <c r="DY36" i="13"/>
  <c r="DC36" i="13"/>
  <c r="FC35" i="13"/>
  <c r="DL35" i="13"/>
  <c r="FG34" i="13"/>
  <c r="DR34" i="13"/>
  <c r="EB33" i="13"/>
  <c r="EE32" i="13"/>
  <c r="EO31" i="13"/>
  <c r="ES21" i="13"/>
  <c r="FI40" i="13"/>
  <c r="FE40" i="13"/>
  <c r="FA40" i="13"/>
  <c r="EW40" i="13"/>
  <c r="ES40" i="13"/>
  <c r="EO40" i="13"/>
  <c r="EK40" i="13"/>
  <c r="EG40" i="13"/>
  <c r="EC40" i="13"/>
  <c r="DY40" i="13"/>
  <c r="DU40" i="13"/>
  <c r="DQ40" i="13"/>
  <c r="DM40" i="13"/>
  <c r="DI40" i="13"/>
  <c r="DE40" i="13"/>
  <c r="DA40" i="13"/>
  <c r="CW40" i="13"/>
  <c r="GF39" i="13"/>
  <c r="GB39" i="13"/>
  <c r="FX39" i="13"/>
  <c r="FT39" i="13"/>
  <c r="FP39" i="13"/>
  <c r="FL39" i="13"/>
  <c r="FH39" i="13"/>
  <c r="FD39" i="13"/>
  <c r="EZ39" i="13"/>
  <c r="EV39" i="13"/>
  <c r="ER39" i="13"/>
  <c r="EN39" i="13"/>
  <c r="EJ39" i="13"/>
  <c r="EF39" i="13"/>
  <c r="EB39" i="13"/>
  <c r="DX39" i="13"/>
  <c r="DT39" i="13"/>
  <c r="DP39" i="13"/>
  <c r="DL39" i="13"/>
  <c r="DH39" i="13"/>
  <c r="DD39" i="13"/>
  <c r="CZ39" i="13"/>
  <c r="CV39" i="13"/>
  <c r="GE38" i="13"/>
  <c r="GA38" i="13"/>
  <c r="FW38" i="13"/>
  <c r="FO38" i="13"/>
  <c r="FG38" i="13"/>
  <c r="EY38" i="13"/>
  <c r="EQ38" i="13"/>
  <c r="EI38" i="13"/>
  <c r="EA38" i="13"/>
  <c r="DS38" i="13"/>
  <c r="DK38" i="13"/>
  <c r="DC38" i="13"/>
  <c r="GH37" i="13"/>
  <c r="FZ37" i="13"/>
  <c r="FO37" i="13"/>
  <c r="FD37" i="13"/>
  <c r="ET37" i="13"/>
  <c r="EI37" i="13"/>
  <c r="DX37" i="13"/>
  <c r="DN37" i="13"/>
  <c r="DC37" i="13"/>
  <c r="GE36" i="13"/>
  <c r="FU36" i="13"/>
  <c r="FJ36" i="13"/>
  <c r="EY36" i="13"/>
  <c r="EO36" i="13"/>
  <c r="ED36" i="13"/>
  <c r="DS36" i="13"/>
  <c r="DI36" i="13"/>
  <c r="CV36" i="13"/>
  <c r="FL35" i="13"/>
  <c r="ER35" i="13"/>
  <c r="DW35" i="13"/>
  <c r="CZ35" i="13"/>
  <c r="FS34" i="13"/>
  <c r="EX34" i="13"/>
  <c r="EA34" i="13"/>
  <c r="DA34" i="13"/>
  <c r="EY33" i="13"/>
  <c r="DD33" i="13"/>
  <c r="FC32" i="13"/>
  <c r="DN32" i="13"/>
  <c r="FF31" i="13"/>
  <c r="FT30" i="13"/>
  <c r="GH27" i="13"/>
  <c r="FH40" i="13"/>
  <c r="FD40" i="13"/>
  <c r="EZ40" i="13"/>
  <c r="EV40" i="13"/>
  <c r="ER40" i="13"/>
  <c r="EN40" i="13"/>
  <c r="EJ40" i="13"/>
  <c r="EF40" i="13"/>
  <c r="EB40" i="13"/>
  <c r="DX40" i="13"/>
  <c r="DT40" i="13"/>
  <c r="DP40" i="13"/>
  <c r="DL40" i="13"/>
  <c r="DH40" i="13"/>
  <c r="DD40" i="13"/>
  <c r="CZ40" i="13"/>
  <c r="CV40" i="13"/>
  <c r="GE39" i="13"/>
  <c r="GA39" i="13"/>
  <c r="FW39" i="13"/>
  <c r="FS39" i="13"/>
  <c r="FO39" i="13"/>
  <c r="FK39" i="13"/>
  <c r="FG39" i="13"/>
  <c r="FC39" i="13"/>
  <c r="EY39" i="13"/>
  <c r="EU39" i="13"/>
  <c r="EQ39" i="13"/>
  <c r="EM39" i="13"/>
  <c r="EI39" i="13"/>
  <c r="EE39" i="13"/>
  <c r="EA39" i="13"/>
  <c r="DW39" i="13"/>
  <c r="DS39" i="13"/>
  <c r="DO39" i="13"/>
  <c r="DK39" i="13"/>
  <c r="DG39" i="13"/>
  <c r="DC39" i="13"/>
  <c r="CY39" i="13"/>
  <c r="GH38" i="13"/>
  <c r="GD38" i="13"/>
  <c r="FZ38" i="13"/>
  <c r="FV38" i="13"/>
  <c r="FN38" i="13"/>
  <c r="FF38" i="13"/>
  <c r="EX38" i="13"/>
  <c r="EP38" i="13"/>
  <c r="EH38" i="13"/>
  <c r="DZ38" i="13"/>
  <c r="DR38" i="13"/>
  <c r="DJ38" i="13"/>
  <c r="DB38" i="13"/>
  <c r="GG37" i="13"/>
  <c r="FX37" i="13"/>
  <c r="FN37" i="13"/>
  <c r="FC37" i="13"/>
  <c r="ER37" i="13"/>
  <c r="EH37" i="13"/>
  <c r="DW37" i="13"/>
  <c r="DL37" i="13"/>
  <c r="DB37" i="13"/>
  <c r="GD36" i="13"/>
  <c r="FS36" i="13"/>
  <c r="FI36" i="13"/>
  <c r="EX36" i="13"/>
  <c r="EM36" i="13"/>
  <c r="EC36" i="13"/>
  <c r="DR36" i="13"/>
  <c r="DG36" i="13"/>
  <c r="GF35" i="13"/>
  <c r="FK35" i="13"/>
  <c r="EN35" i="13"/>
  <c r="DT35" i="13"/>
  <c r="CY35" i="13"/>
  <c r="FO34" i="13"/>
  <c r="EU34" i="13"/>
  <c r="DZ34" i="13"/>
  <c r="GF33" i="13"/>
  <c r="ER33" i="13"/>
  <c r="DC33" i="13"/>
  <c r="EU32" i="13"/>
  <c r="DG32" i="13"/>
  <c r="FE31" i="13"/>
  <c r="EM30" i="13"/>
  <c r="FZ26" i="13"/>
  <c r="FU38" i="13"/>
  <c r="FQ38" i="13"/>
  <c r="FM38" i="13"/>
  <c r="FI38" i="13"/>
  <c r="FE38" i="13"/>
  <c r="FA38" i="13"/>
  <c r="EW38" i="13"/>
  <c r="ES38" i="13"/>
  <c r="EO38" i="13"/>
  <c r="EK38" i="13"/>
  <c r="EG38" i="13"/>
  <c r="EC38" i="13"/>
  <c r="DY38" i="13"/>
  <c r="DU38" i="13"/>
  <c r="DQ38" i="13"/>
  <c r="DM38" i="13"/>
  <c r="DI38" i="13"/>
  <c r="DE38" i="13"/>
  <c r="DA38" i="13"/>
  <c r="CW38" i="13"/>
  <c r="GF37" i="13"/>
  <c r="GB37" i="13"/>
  <c r="FW37" i="13"/>
  <c r="FR37" i="13"/>
  <c r="FL37" i="13"/>
  <c r="FG37" i="13"/>
  <c r="FB37" i="13"/>
  <c r="EV37" i="13"/>
  <c r="EQ37" i="13"/>
  <c r="EL37" i="13"/>
  <c r="EF37" i="13"/>
  <c r="EA37" i="13"/>
  <c r="DV37" i="13"/>
  <c r="DP37" i="13"/>
  <c r="DK37" i="13"/>
  <c r="DF37" i="13"/>
  <c r="CZ37" i="13"/>
  <c r="GH36" i="13"/>
  <c r="GC36" i="13"/>
  <c r="FW36" i="13"/>
  <c r="FR36" i="13"/>
  <c r="FM36" i="13"/>
  <c r="FG36" i="13"/>
  <c r="FB36" i="13"/>
  <c r="EW36" i="13"/>
  <c r="EQ36" i="13"/>
  <c r="EL36" i="13"/>
  <c r="EG36" i="13"/>
  <c r="EA36" i="13"/>
  <c r="DV36" i="13"/>
  <c r="DQ36" i="13"/>
  <c r="DK36" i="13"/>
  <c r="DF36" i="13"/>
  <c r="DA36" i="13"/>
  <c r="GB35" i="13"/>
  <c r="FS35" i="13"/>
  <c r="FH35" i="13"/>
  <c r="EV35" i="13"/>
  <c r="EM35" i="13"/>
  <c r="EB35" i="13"/>
  <c r="DP35" i="13"/>
  <c r="DG35" i="13"/>
  <c r="CV35" i="13"/>
  <c r="FW34" i="13"/>
  <c r="FN34" i="13"/>
  <c r="FC34" i="13"/>
  <c r="EQ34" i="13"/>
  <c r="EH34" i="13"/>
  <c r="DW34" i="13"/>
  <c r="DI34" i="13"/>
  <c r="GE33" i="13"/>
  <c r="FH33" i="13"/>
  <c r="EJ33" i="13"/>
  <c r="DS33" i="13"/>
  <c r="CV33" i="13"/>
  <c r="FK32" i="13"/>
  <c r="ET32" i="13"/>
  <c r="DW32" i="13"/>
  <c r="CY32" i="13"/>
  <c r="FU31" i="13"/>
  <c r="EX31" i="13"/>
  <c r="DM31" i="13"/>
  <c r="EI30" i="13"/>
  <c r="DB29" i="13"/>
  <c r="FK24" i="13"/>
  <c r="FT38" i="13"/>
  <c r="FP38" i="13"/>
  <c r="FL38" i="13"/>
  <c r="FH38" i="13"/>
  <c r="FD38" i="13"/>
  <c r="EZ38" i="13"/>
  <c r="EV38" i="13"/>
  <c r="ER38" i="13"/>
  <c r="EN38" i="13"/>
  <c r="EJ38" i="13"/>
  <c r="EF38" i="13"/>
  <c r="EB38" i="13"/>
  <c r="DX38" i="13"/>
  <c r="DT38" i="13"/>
  <c r="DP38" i="13"/>
  <c r="DL38" i="13"/>
  <c r="DH38" i="13"/>
  <c r="DD38" i="13"/>
  <c r="CZ38" i="13"/>
  <c r="CV38" i="13"/>
  <c r="GE37" i="13"/>
  <c r="GA37" i="13"/>
  <c r="FV37" i="13"/>
  <c r="FP37" i="13"/>
  <c r="FK37" i="13"/>
  <c r="FF37" i="13"/>
  <c r="EZ37" i="13"/>
  <c r="EU37" i="13"/>
  <c r="EP37" i="13"/>
  <c r="EJ37" i="13"/>
  <c r="EE37" i="13"/>
  <c r="DZ37" i="13"/>
  <c r="DT37" i="13"/>
  <c r="DO37" i="13"/>
  <c r="DJ37" i="13"/>
  <c r="DD37" i="13"/>
  <c r="CY37" i="13"/>
  <c r="GG36" i="13"/>
  <c r="GA36" i="13"/>
  <c r="FV36" i="13"/>
  <c r="FQ36" i="13"/>
  <c r="FK36" i="13"/>
  <c r="FF36" i="13"/>
  <c r="FA36" i="13"/>
  <c r="EU36" i="13"/>
  <c r="EP36" i="13"/>
  <c r="EK36" i="13"/>
  <c r="EE36" i="13"/>
  <c r="DZ36" i="13"/>
  <c r="DU36" i="13"/>
  <c r="DO36" i="13"/>
  <c r="DJ36" i="13"/>
  <c r="DE36" i="13"/>
  <c r="CW36" i="13"/>
  <c r="GA35" i="13"/>
  <c r="FP35" i="13"/>
  <c r="FD35" i="13"/>
  <c r="EU35" i="13"/>
  <c r="EJ35" i="13"/>
  <c r="DX35" i="13"/>
  <c r="DO35" i="13"/>
  <c r="DD35" i="13"/>
  <c r="GE34" i="13"/>
  <c r="FV34" i="13"/>
  <c r="FK34" i="13"/>
  <c r="EY34" i="13"/>
  <c r="EP34" i="13"/>
  <c r="EE34" i="13"/>
  <c r="DS34" i="13"/>
  <c r="DH34" i="13"/>
  <c r="FX33" i="13"/>
  <c r="EZ33" i="13"/>
  <c r="EI33" i="13"/>
  <c r="DL33" i="13"/>
  <c r="GA32" i="13"/>
  <c r="FJ32" i="13"/>
  <c r="EM32" i="13"/>
  <c r="DO32" i="13"/>
  <c r="CX32" i="13"/>
  <c r="FN31" i="13"/>
  <c r="EP31" i="13"/>
  <c r="DI31" i="13"/>
  <c r="DC30" i="13"/>
  <c r="DI28" i="13"/>
  <c r="EJ24" i="13"/>
  <c r="FY37" i="13"/>
  <c r="FU37" i="13"/>
  <c r="FQ37" i="13"/>
  <c r="FM37" i="13"/>
  <c r="FI37" i="13"/>
  <c r="FE37" i="13"/>
  <c r="FA37" i="13"/>
  <c r="EW37" i="13"/>
  <c r="ES37" i="13"/>
  <c r="EO37" i="13"/>
  <c r="EK37" i="13"/>
  <c r="EG37" i="13"/>
  <c r="EC37" i="13"/>
  <c r="DY37" i="13"/>
  <c r="DU37" i="13"/>
  <c r="DQ37" i="13"/>
  <c r="DM37" i="13"/>
  <c r="DI37" i="13"/>
  <c r="DE37" i="13"/>
  <c r="DA37" i="13"/>
  <c r="CW37" i="13"/>
  <c r="GF36" i="13"/>
  <c r="GB36" i="13"/>
  <c r="FX36" i="13"/>
  <c r="FT36" i="13"/>
  <c r="FP36" i="13"/>
  <c r="FL36" i="13"/>
  <c r="FH36" i="13"/>
  <c r="FD36" i="13"/>
  <c r="EZ36" i="13"/>
  <c r="EV36" i="13"/>
  <c r="ER36" i="13"/>
  <c r="EN36" i="13"/>
  <c r="EJ36" i="13"/>
  <c r="EF36" i="13"/>
  <c r="EB36" i="13"/>
  <c r="DX36" i="13"/>
  <c r="DT36" i="13"/>
  <c r="DP36" i="13"/>
  <c r="DL36" i="13"/>
  <c r="DH36" i="13"/>
  <c r="DD36" i="13"/>
  <c r="CZ36" i="13"/>
  <c r="GE35" i="13"/>
  <c r="FW35" i="13"/>
  <c r="FO35" i="13"/>
  <c r="FG35" i="13"/>
  <c r="EY35" i="13"/>
  <c r="EQ35" i="13"/>
  <c r="EI35" i="13"/>
  <c r="EA35" i="13"/>
  <c r="DS35" i="13"/>
  <c r="DK35" i="13"/>
  <c r="DC35" i="13"/>
  <c r="GH34" i="13"/>
  <c r="FZ34" i="13"/>
  <c r="FR34" i="13"/>
  <c r="FJ34" i="13"/>
  <c r="FB34" i="13"/>
  <c r="ET34" i="13"/>
  <c r="EL34" i="13"/>
  <c r="ED34" i="13"/>
  <c r="DV34" i="13"/>
  <c r="DN34" i="13"/>
  <c r="CZ34" i="13"/>
  <c r="FW33" i="13"/>
  <c r="FG33" i="13"/>
  <c r="EQ33" i="13"/>
  <c r="EA33" i="13"/>
  <c r="DK33" i="13"/>
  <c r="GH32" i="13"/>
  <c r="FR32" i="13"/>
  <c r="FB32" i="13"/>
  <c r="EL32" i="13"/>
  <c r="DV32" i="13"/>
  <c r="DF32" i="13"/>
  <c r="GC31" i="13"/>
  <c r="FM31" i="13"/>
  <c r="EW31" i="13"/>
  <c r="EG31" i="13"/>
  <c r="FP30" i="13"/>
  <c r="CX30" i="13"/>
  <c r="GE28" i="13"/>
  <c r="FL26" i="13"/>
  <c r="CW21" i="13"/>
  <c r="CY36" i="13"/>
  <c r="GH35" i="13"/>
  <c r="GD35" i="13"/>
  <c r="FZ35" i="13"/>
  <c r="FV35" i="13"/>
  <c r="FR35" i="13"/>
  <c r="FN35" i="13"/>
  <c r="FJ35" i="13"/>
  <c r="FF35" i="13"/>
  <c r="FB35" i="13"/>
  <c r="EX35" i="13"/>
  <c r="ET35" i="13"/>
  <c r="EP35" i="13"/>
  <c r="EL35" i="13"/>
  <c r="EH35" i="13"/>
  <c r="ED35" i="13"/>
  <c r="DZ35" i="13"/>
  <c r="DV35" i="13"/>
  <c r="DR35" i="13"/>
  <c r="DN35" i="13"/>
  <c r="DJ35" i="13"/>
  <c r="DF35" i="13"/>
  <c r="DB35" i="13"/>
  <c r="CX35" i="13"/>
  <c r="GG34" i="13"/>
  <c r="GC34" i="13"/>
  <c r="FY34" i="13"/>
  <c r="FU34" i="13"/>
  <c r="FQ34" i="13"/>
  <c r="FM34" i="13"/>
  <c r="FI34" i="13"/>
  <c r="FE34" i="13"/>
  <c r="FA34" i="13"/>
  <c r="EW34" i="13"/>
  <c r="ES34" i="13"/>
  <c r="EO34" i="13"/>
  <c r="EK34" i="13"/>
  <c r="EG34" i="13"/>
  <c r="EC34" i="13"/>
  <c r="DY34" i="13"/>
  <c r="DU34" i="13"/>
  <c r="DQ34" i="13"/>
  <c r="DM34" i="13"/>
  <c r="DE34" i="13"/>
  <c r="CW34" i="13"/>
  <c r="GB33" i="13"/>
  <c r="FT33" i="13"/>
  <c r="FL33" i="13"/>
  <c r="FD33" i="13"/>
  <c r="EV33" i="13"/>
  <c r="EN33" i="13"/>
  <c r="EF33" i="13"/>
  <c r="DX33" i="13"/>
  <c r="DP33" i="13"/>
  <c r="DH33" i="13"/>
  <c r="CZ33" i="13"/>
  <c r="GE32" i="13"/>
  <c r="FW32" i="13"/>
  <c r="FO32" i="13"/>
  <c r="FG32" i="13"/>
  <c r="EY32" i="13"/>
  <c r="EQ32" i="13"/>
  <c r="EI32" i="13"/>
  <c r="EA32" i="13"/>
  <c r="DS32" i="13"/>
  <c r="DK32" i="13"/>
  <c r="DC32" i="13"/>
  <c r="GH31" i="13"/>
  <c r="FZ31" i="13"/>
  <c r="FR31" i="13"/>
  <c r="FJ31" i="13"/>
  <c r="FB31" i="13"/>
  <c r="ET31" i="13"/>
  <c r="EL31" i="13"/>
  <c r="EB31" i="13"/>
  <c r="CW31" i="13"/>
  <c r="FD30" i="13"/>
  <c r="DU30" i="13"/>
  <c r="FW29" i="13"/>
  <c r="EL29" i="13"/>
  <c r="EY28" i="13"/>
  <c r="ER27" i="13"/>
  <c r="CX26" i="13"/>
  <c r="EM23" i="13"/>
  <c r="CZ19" i="13"/>
  <c r="CX36" i="13"/>
  <c r="GG35" i="13"/>
  <c r="GC35" i="13"/>
  <c r="FY35" i="13"/>
  <c r="FU35" i="13"/>
  <c r="FQ35" i="13"/>
  <c r="FM35" i="13"/>
  <c r="FI35" i="13"/>
  <c r="FE35" i="13"/>
  <c r="FA35" i="13"/>
  <c r="EW35" i="13"/>
  <c r="ES35" i="13"/>
  <c r="EO35" i="13"/>
  <c r="EK35" i="13"/>
  <c r="EG35" i="13"/>
  <c r="EC35" i="13"/>
  <c r="DY35" i="13"/>
  <c r="DU35" i="13"/>
  <c r="DQ35" i="13"/>
  <c r="DM35" i="13"/>
  <c r="DI35" i="13"/>
  <c r="DE35" i="13"/>
  <c r="DA35" i="13"/>
  <c r="CW35" i="13"/>
  <c r="GF34" i="13"/>
  <c r="GB34" i="13"/>
  <c r="FX34" i="13"/>
  <c r="FT34" i="13"/>
  <c r="FP34" i="13"/>
  <c r="FL34" i="13"/>
  <c r="FH34" i="13"/>
  <c r="FD34" i="13"/>
  <c r="EZ34" i="13"/>
  <c r="EV34" i="13"/>
  <c r="ER34" i="13"/>
  <c r="EN34" i="13"/>
  <c r="EJ34" i="13"/>
  <c r="EF34" i="13"/>
  <c r="EB34" i="13"/>
  <c r="DX34" i="13"/>
  <c r="DT34" i="13"/>
  <c r="DP34" i="13"/>
  <c r="DL34" i="13"/>
  <c r="DD34" i="13"/>
  <c r="CV34" i="13"/>
  <c r="GA33" i="13"/>
  <c r="FS33" i="13"/>
  <c r="FK33" i="13"/>
  <c r="FC33" i="13"/>
  <c r="EU33" i="13"/>
  <c r="EM33" i="13"/>
  <c r="EE33" i="13"/>
  <c r="DW33" i="13"/>
  <c r="DO33" i="13"/>
  <c r="DG33" i="13"/>
  <c r="CY33" i="13"/>
  <c r="GD32" i="13"/>
  <c r="FV32" i="13"/>
  <c r="FN32" i="13"/>
  <c r="FF32" i="13"/>
  <c r="EX32" i="13"/>
  <c r="EP32" i="13"/>
  <c r="EH32" i="13"/>
  <c r="DZ32" i="13"/>
  <c r="DR32" i="13"/>
  <c r="DJ32" i="13"/>
  <c r="DB32" i="13"/>
  <c r="GG31" i="13"/>
  <c r="FY31" i="13"/>
  <c r="FQ31" i="13"/>
  <c r="FI31" i="13"/>
  <c r="FA31" i="13"/>
  <c r="ES31" i="13"/>
  <c r="EK31" i="13"/>
  <c r="DY31" i="13"/>
  <c r="GF30" i="13"/>
  <c r="EZ30" i="13"/>
  <c r="DP30" i="13"/>
  <c r="FS29" i="13"/>
  <c r="EF29" i="13"/>
  <c r="EO28" i="13"/>
  <c r="EC27" i="13"/>
  <c r="FH25" i="13"/>
  <c r="DE23" i="13"/>
  <c r="DX18" i="13"/>
  <c r="DK34" i="13"/>
  <c r="DG34" i="13"/>
  <c r="DC34" i="13"/>
  <c r="CY34" i="13"/>
  <c r="GH33" i="13"/>
  <c r="GD33" i="13"/>
  <c r="FZ33" i="13"/>
  <c r="FV33" i="13"/>
  <c r="FR33" i="13"/>
  <c r="FN33" i="13"/>
  <c r="FJ33" i="13"/>
  <c r="FF33" i="13"/>
  <c r="FB33" i="13"/>
  <c r="EX33" i="13"/>
  <c r="ET33" i="13"/>
  <c r="EP33" i="13"/>
  <c r="EL33" i="13"/>
  <c r="EH33" i="13"/>
  <c r="ED33" i="13"/>
  <c r="DZ33" i="13"/>
  <c r="DV33" i="13"/>
  <c r="DR33" i="13"/>
  <c r="DN33" i="13"/>
  <c r="DJ33" i="13"/>
  <c r="DF33" i="13"/>
  <c r="DB33" i="13"/>
  <c r="CX33" i="13"/>
  <c r="GG32" i="13"/>
  <c r="GC32" i="13"/>
  <c r="FY32" i="13"/>
  <c r="FU32" i="13"/>
  <c r="FQ32" i="13"/>
  <c r="FM32" i="13"/>
  <c r="FI32" i="13"/>
  <c r="FE32" i="13"/>
  <c r="FA32" i="13"/>
  <c r="EW32" i="13"/>
  <c r="ES32" i="13"/>
  <c r="EO32" i="13"/>
  <c r="EK32" i="13"/>
  <c r="EG32" i="13"/>
  <c r="EC32" i="13"/>
  <c r="DY32" i="13"/>
  <c r="DU32" i="13"/>
  <c r="DQ32" i="13"/>
  <c r="DM32" i="13"/>
  <c r="DI32" i="13"/>
  <c r="DE32" i="13"/>
  <c r="DA32" i="13"/>
  <c r="CW32" i="13"/>
  <c r="GF31" i="13"/>
  <c r="GB31" i="13"/>
  <c r="FX31" i="13"/>
  <c r="FT31" i="13"/>
  <c r="FP31" i="13"/>
  <c r="FL31" i="13"/>
  <c r="FH31" i="13"/>
  <c r="FD31" i="13"/>
  <c r="EZ31" i="13"/>
  <c r="EV31" i="13"/>
  <c r="ER31" i="13"/>
  <c r="EN31" i="13"/>
  <c r="EJ31" i="13"/>
  <c r="EF31" i="13"/>
  <c r="DU31" i="13"/>
  <c r="DE31" i="13"/>
  <c r="GB30" i="13"/>
  <c r="FL30" i="13"/>
  <c r="EV30" i="13"/>
  <c r="ED30" i="13"/>
  <c r="DL30" i="13"/>
  <c r="GG29" i="13"/>
  <c r="FN29" i="13"/>
  <c r="EV29" i="13"/>
  <c r="DX29" i="13"/>
  <c r="FU28" i="13"/>
  <c r="EC28" i="13"/>
  <c r="FS27" i="13"/>
  <c r="DO27" i="13"/>
  <c r="EW26" i="13"/>
  <c r="EC25" i="13"/>
  <c r="DH24" i="13"/>
  <c r="EW22" i="13"/>
  <c r="EC20" i="13"/>
  <c r="FB17" i="13"/>
  <c r="DJ34" i="13"/>
  <c r="DF34" i="13"/>
  <c r="DB34" i="13"/>
  <c r="CX34" i="13"/>
  <c r="GG33" i="13"/>
  <c r="GC33" i="13"/>
  <c r="FY33" i="13"/>
  <c r="FU33" i="13"/>
  <c r="FQ33" i="13"/>
  <c r="FM33" i="13"/>
  <c r="FI33" i="13"/>
  <c r="FE33" i="13"/>
  <c r="FA33" i="13"/>
  <c r="EW33" i="13"/>
  <c r="ES33" i="13"/>
  <c r="EO33" i="13"/>
  <c r="EK33" i="13"/>
  <c r="EG33" i="13"/>
  <c r="EC33" i="13"/>
  <c r="DY33" i="13"/>
  <c r="DU33" i="13"/>
  <c r="DQ33" i="13"/>
  <c r="DM33" i="13"/>
  <c r="DI33" i="13"/>
  <c r="DE33" i="13"/>
  <c r="DA33" i="13"/>
  <c r="CW33" i="13"/>
  <c r="GF32" i="13"/>
  <c r="GB32" i="13"/>
  <c r="FX32" i="13"/>
  <c r="FT32" i="13"/>
  <c r="FP32" i="13"/>
  <c r="FL32" i="13"/>
  <c r="FH32" i="13"/>
  <c r="FD32" i="13"/>
  <c r="EZ32" i="13"/>
  <c r="EV32" i="13"/>
  <c r="ER32" i="13"/>
  <c r="EN32" i="13"/>
  <c r="EJ32" i="13"/>
  <c r="EF32" i="13"/>
  <c r="EB32" i="13"/>
  <c r="DX32" i="13"/>
  <c r="DT32" i="13"/>
  <c r="DP32" i="13"/>
  <c r="DL32" i="13"/>
  <c r="DH32" i="13"/>
  <c r="DD32" i="13"/>
  <c r="CZ32" i="13"/>
  <c r="CV32" i="13"/>
  <c r="GE31" i="13"/>
  <c r="GA31" i="13"/>
  <c r="FW31" i="13"/>
  <c r="FS31" i="13"/>
  <c r="FO31" i="13"/>
  <c r="FK31" i="13"/>
  <c r="FG31" i="13"/>
  <c r="FC31" i="13"/>
  <c r="EY31" i="13"/>
  <c r="EU31" i="13"/>
  <c r="EQ31" i="13"/>
  <c r="EM31" i="13"/>
  <c r="EI31" i="13"/>
  <c r="EC31" i="13"/>
  <c r="DQ31" i="13"/>
  <c r="DA31" i="13"/>
  <c r="FX30" i="13"/>
  <c r="FH30" i="13"/>
  <c r="ER30" i="13"/>
  <c r="DZ30" i="13"/>
  <c r="DG30" i="13"/>
  <c r="GB29" i="13"/>
  <c r="FJ29" i="13"/>
  <c r="EP29" i="13"/>
  <c r="DN29" i="13"/>
  <c r="FI28" i="13"/>
  <c r="DS28" i="13"/>
  <c r="FG27" i="13"/>
  <c r="CZ27" i="13"/>
  <c r="DV26" i="13"/>
  <c r="DA25" i="13"/>
  <c r="FR23" i="13"/>
  <c r="CZ22" i="13"/>
  <c r="FI19" i="13"/>
  <c r="FE16" i="13"/>
  <c r="DX31" i="13"/>
  <c r="DT31" i="13"/>
  <c r="DP31" i="13"/>
  <c r="DL31" i="13"/>
  <c r="DH31" i="13"/>
  <c r="DD31" i="13"/>
  <c r="CZ31" i="13"/>
  <c r="CV31" i="13"/>
  <c r="GE30" i="13"/>
  <c r="GA30" i="13"/>
  <c r="FW30" i="13"/>
  <c r="FS30" i="13"/>
  <c r="FO30" i="13"/>
  <c r="FK30" i="13"/>
  <c r="FG30" i="13"/>
  <c r="FC30" i="13"/>
  <c r="EY30" i="13"/>
  <c r="EU30" i="13"/>
  <c r="EQ30" i="13"/>
  <c r="EL30" i="13"/>
  <c r="EH30" i="13"/>
  <c r="EC30" i="13"/>
  <c r="DX30" i="13"/>
  <c r="DT30" i="13"/>
  <c r="DO30" i="13"/>
  <c r="DK30" i="13"/>
  <c r="DF30" i="13"/>
  <c r="DB30" i="13"/>
  <c r="CW30" i="13"/>
  <c r="GE29" i="13"/>
  <c r="GA29" i="13"/>
  <c r="FV29" i="13"/>
  <c r="FR29" i="13"/>
  <c r="FM29" i="13"/>
  <c r="FI29" i="13"/>
  <c r="FD29" i="13"/>
  <c r="EY29" i="13"/>
  <c r="EU29" i="13"/>
  <c r="EO29" i="13"/>
  <c r="EK29" i="13"/>
  <c r="EE29" i="13"/>
  <c r="DU29" i="13"/>
  <c r="DI29" i="13"/>
  <c r="CY29" i="13"/>
  <c r="GB28" i="13"/>
  <c r="FP28" i="13"/>
  <c r="FF28" i="13"/>
  <c r="EV28" i="13"/>
  <c r="EJ28" i="13"/>
  <c r="DZ28" i="13"/>
  <c r="DP28" i="13"/>
  <c r="DD28" i="13"/>
  <c r="GB27" i="13"/>
  <c r="FO27" i="13"/>
  <c r="FA27" i="13"/>
  <c r="EL27" i="13"/>
  <c r="DW27" i="13"/>
  <c r="DK27" i="13"/>
  <c r="CV27" i="13"/>
  <c r="FT26" i="13"/>
  <c r="FF26" i="13"/>
  <c r="EO26" i="13"/>
  <c r="DN26" i="13"/>
  <c r="FY25" i="13"/>
  <c r="EV25" i="13"/>
  <c r="DQ25" i="13"/>
  <c r="GF24" i="13"/>
  <c r="FC24" i="13"/>
  <c r="DX24" i="13"/>
  <c r="CV24" i="13"/>
  <c r="FF23" i="13"/>
  <c r="ED23" i="13"/>
  <c r="FX22" i="13"/>
  <c r="EE22" i="13"/>
  <c r="FS21" i="13"/>
  <c r="EH21" i="13"/>
  <c r="FT20" i="13"/>
  <c r="DE20" i="13"/>
  <c r="EJ19" i="13"/>
  <c r="FL18" i="13"/>
  <c r="DG18" i="13"/>
  <c r="DP17" i="13"/>
  <c r="DO16" i="13"/>
  <c r="EE31" i="13"/>
  <c r="EA31" i="13"/>
  <c r="DW31" i="13"/>
  <c r="DS31" i="13"/>
  <c r="DO31" i="13"/>
  <c r="DK31" i="13"/>
  <c r="DG31" i="13"/>
  <c r="DC31" i="13"/>
  <c r="CY31" i="13"/>
  <c r="GH30" i="13"/>
  <c r="GD30" i="13"/>
  <c r="FZ30" i="13"/>
  <c r="FV30" i="13"/>
  <c r="FR30" i="13"/>
  <c r="FN30" i="13"/>
  <c r="FJ30" i="13"/>
  <c r="FF30" i="13"/>
  <c r="FB30" i="13"/>
  <c r="EX30" i="13"/>
  <c r="ET30" i="13"/>
  <c r="EP30" i="13"/>
  <c r="EK30" i="13"/>
  <c r="EF30" i="13"/>
  <c r="EB30" i="13"/>
  <c r="DW30" i="13"/>
  <c r="DS30" i="13"/>
  <c r="DN30" i="13"/>
  <c r="DJ30" i="13"/>
  <c r="DE30" i="13"/>
  <c r="CZ30" i="13"/>
  <c r="CV30" i="13"/>
  <c r="GD29" i="13"/>
  <c r="FZ29" i="13"/>
  <c r="FU29" i="13"/>
  <c r="FQ29" i="13"/>
  <c r="FL29" i="13"/>
  <c r="FG29" i="13"/>
  <c r="FC29" i="13"/>
  <c r="EX29" i="13"/>
  <c r="ET29" i="13"/>
  <c r="EN29" i="13"/>
  <c r="EH29" i="13"/>
  <c r="ED29" i="13"/>
  <c r="DR29" i="13"/>
  <c r="DH29" i="13"/>
  <c r="CX29" i="13"/>
  <c r="FY28" i="13"/>
  <c r="FO28" i="13"/>
  <c r="FE28" i="13"/>
  <c r="ES28" i="13"/>
  <c r="EI28" i="13"/>
  <c r="DY28" i="13"/>
  <c r="DM28" i="13"/>
  <c r="DB28" i="13"/>
  <c r="GA27" i="13"/>
  <c r="FL27" i="13"/>
  <c r="EY27" i="13"/>
  <c r="EK27" i="13"/>
  <c r="DV27" i="13"/>
  <c r="DG27" i="13"/>
  <c r="GH26" i="13"/>
  <c r="FS26" i="13"/>
  <c r="FD26" i="13"/>
  <c r="EL26" i="13"/>
  <c r="DI26" i="13"/>
  <c r="FU25" i="13"/>
  <c r="ES25" i="13"/>
  <c r="DP25" i="13"/>
  <c r="FX24" i="13"/>
  <c r="EZ24" i="13"/>
  <c r="DW24" i="13"/>
  <c r="GE23" i="13"/>
  <c r="FC23" i="13"/>
  <c r="DV23" i="13"/>
  <c r="FS22" i="13"/>
  <c r="DY22" i="13"/>
  <c r="FQ21" i="13"/>
  <c r="DT21" i="13"/>
  <c r="FL20" i="13"/>
  <c r="DB20" i="13"/>
  <c r="EA19" i="13"/>
  <c r="FG18" i="13"/>
  <c r="GF17" i="13"/>
  <c r="DD17" i="13"/>
  <c r="DF16" i="13"/>
  <c r="ED31" i="13"/>
  <c r="DZ31" i="13"/>
  <c r="DV31" i="13"/>
  <c r="DR31" i="13"/>
  <c r="DN31" i="13"/>
  <c r="DJ31" i="13"/>
  <c r="DF31" i="13"/>
  <c r="DB31" i="13"/>
  <c r="CX31" i="13"/>
  <c r="GG30" i="13"/>
  <c r="GC30" i="13"/>
  <c r="FY30" i="13"/>
  <c r="FU30" i="13"/>
  <c r="FQ30" i="13"/>
  <c r="FM30" i="13"/>
  <c r="FI30" i="13"/>
  <c r="FE30" i="13"/>
  <c r="FA30" i="13"/>
  <c r="EW30" i="13"/>
  <c r="ES30" i="13"/>
  <c r="EN30" i="13"/>
  <c r="EJ30" i="13"/>
  <c r="EE30" i="13"/>
  <c r="EA30" i="13"/>
  <c r="DV30" i="13"/>
  <c r="DR30" i="13"/>
  <c r="DM30" i="13"/>
  <c r="DH30" i="13"/>
  <c r="DD30" i="13"/>
  <c r="CY30" i="13"/>
  <c r="GH29" i="13"/>
  <c r="GC29" i="13"/>
  <c r="FY29" i="13"/>
  <c r="FT29" i="13"/>
  <c r="FO29" i="13"/>
  <c r="FK29" i="13"/>
  <c r="FF29" i="13"/>
  <c r="FB29" i="13"/>
  <c r="EW29" i="13"/>
  <c r="ES29" i="13"/>
  <c r="EM29" i="13"/>
  <c r="EG29" i="13"/>
  <c r="DY29" i="13"/>
  <c r="DO29" i="13"/>
  <c r="DE29" i="13"/>
  <c r="GF28" i="13"/>
  <c r="FV28" i="13"/>
  <c r="FL28" i="13"/>
  <c r="EZ28" i="13"/>
  <c r="EP28" i="13"/>
  <c r="EF28" i="13"/>
  <c r="DT28" i="13"/>
  <c r="DJ28" i="13"/>
  <c r="CV28" i="13"/>
  <c r="FW27" i="13"/>
  <c r="FH27" i="13"/>
  <c r="ES27" i="13"/>
  <c r="EE27" i="13"/>
  <c r="DP27" i="13"/>
  <c r="DC27" i="13"/>
  <c r="GB26" i="13"/>
  <c r="FM26" i="13"/>
  <c r="EX26" i="13"/>
  <c r="ED26" i="13"/>
  <c r="DA26" i="13"/>
  <c r="FI25" i="13"/>
  <c r="EG25" i="13"/>
  <c r="DD25" i="13"/>
  <c r="FP24" i="13"/>
  <c r="EN24" i="13"/>
  <c r="DK24" i="13"/>
  <c r="FS23" i="13"/>
  <c r="EU23" i="13"/>
  <c r="DI23" i="13"/>
  <c r="EX22" i="13"/>
  <c r="DG22" i="13"/>
  <c r="EY21" i="13"/>
  <c r="DG21" i="13"/>
  <c r="EN20" i="13"/>
  <c r="FP19" i="13"/>
  <c r="DC19" i="13"/>
  <c r="EO18" i="13"/>
  <c r="FF17" i="13"/>
  <c r="FH16" i="13"/>
  <c r="FD15" i="13"/>
  <c r="EC29" i="13"/>
  <c r="DW29" i="13"/>
  <c r="DQ29" i="13"/>
  <c r="DM29" i="13"/>
  <c r="DG29" i="13"/>
  <c r="DA29" i="13"/>
  <c r="CW29" i="13"/>
  <c r="GD28" i="13"/>
  <c r="FX28" i="13"/>
  <c r="FT28" i="13"/>
  <c r="FN28" i="13"/>
  <c r="FH28" i="13"/>
  <c r="FD28" i="13"/>
  <c r="EX28" i="13"/>
  <c r="ER28" i="13"/>
  <c r="EN28" i="13"/>
  <c r="EH28" i="13"/>
  <c r="EB28" i="13"/>
  <c r="DX28" i="13"/>
  <c r="DR28" i="13"/>
  <c r="DL28" i="13"/>
  <c r="DH28" i="13"/>
  <c r="DA28" i="13"/>
  <c r="GG27" i="13"/>
  <c r="FY27" i="13"/>
  <c r="FR27" i="13"/>
  <c r="FK27" i="13"/>
  <c r="FC27" i="13"/>
  <c r="EV27" i="13"/>
  <c r="EQ27" i="13"/>
  <c r="EI27" i="13"/>
  <c r="EB27" i="13"/>
  <c r="DU27" i="13"/>
  <c r="DM27" i="13"/>
  <c r="DF27" i="13"/>
  <c r="CY27" i="13"/>
  <c r="GD26" i="13"/>
  <c r="FW26" i="13"/>
  <c r="FR26" i="13"/>
  <c r="FJ26" i="13"/>
  <c r="FC26" i="13"/>
  <c r="EV26" i="13"/>
  <c r="EH26" i="13"/>
  <c r="DU26" i="13"/>
  <c r="DF26" i="13"/>
  <c r="GC25" i="13"/>
  <c r="FP25" i="13"/>
  <c r="FE25" i="13"/>
  <c r="EO25" i="13"/>
  <c r="EB25" i="13"/>
  <c r="DM25" i="13"/>
  <c r="CW25" i="13"/>
  <c r="FW24" i="13"/>
  <c r="FH24" i="13"/>
  <c r="ER24" i="13"/>
  <c r="EE24" i="13"/>
  <c r="DT24" i="13"/>
  <c r="DD24" i="13"/>
  <c r="GD23" i="13"/>
  <c r="FO23" i="13"/>
  <c r="EY23" i="13"/>
  <c r="EL23" i="13"/>
  <c r="DQ23" i="13"/>
  <c r="GD22" i="13"/>
  <c r="FK22" i="13"/>
  <c r="ER22" i="13"/>
  <c r="DR22" i="13"/>
  <c r="CY22" i="13"/>
  <c r="FN21" i="13"/>
  <c r="EM21" i="13"/>
  <c r="DS21" i="13"/>
  <c r="GD20" i="13"/>
  <c r="EW20" i="13"/>
  <c r="DS20" i="13"/>
  <c r="CV20" i="13"/>
  <c r="FB19" i="13"/>
  <c r="DX19" i="13"/>
  <c r="GE18" i="13"/>
  <c r="EX18" i="13"/>
  <c r="DV18" i="13"/>
  <c r="FV17" i="13"/>
  <c r="EA17" i="13"/>
  <c r="GE16" i="13"/>
  <c r="ES16" i="13"/>
  <c r="GD15" i="13"/>
  <c r="DZ29" i="13"/>
  <c r="DV29" i="13"/>
  <c r="DP29" i="13"/>
  <c r="DJ29" i="13"/>
  <c r="DF29" i="13"/>
  <c r="CZ29" i="13"/>
  <c r="GG28" i="13"/>
  <c r="GC28" i="13"/>
  <c r="FW28" i="13"/>
  <c r="FQ28" i="13"/>
  <c r="FM28" i="13"/>
  <c r="FG28" i="13"/>
  <c r="FA28" i="13"/>
  <c r="EW28" i="13"/>
  <c r="EQ28" i="13"/>
  <c r="EK28" i="13"/>
  <c r="EG28" i="13"/>
  <c r="EA28" i="13"/>
  <c r="DU28" i="13"/>
  <c r="DQ28" i="13"/>
  <c r="DK28" i="13"/>
  <c r="DE28" i="13"/>
  <c r="CZ28" i="13"/>
  <c r="GE27" i="13"/>
  <c r="FX27" i="13"/>
  <c r="FQ27" i="13"/>
  <c r="FI27" i="13"/>
  <c r="FB27" i="13"/>
  <c r="EU27" i="13"/>
  <c r="EM27" i="13"/>
  <c r="EF27" i="13"/>
  <c r="EA27" i="13"/>
  <c r="DS27" i="13"/>
  <c r="DL27" i="13"/>
  <c r="DE27" i="13"/>
  <c r="CW27" i="13"/>
  <c r="GC26" i="13"/>
  <c r="FV26" i="13"/>
  <c r="FN26" i="13"/>
  <c r="FG26" i="13"/>
  <c r="FB26" i="13"/>
  <c r="ET26" i="13"/>
  <c r="EG26" i="13"/>
  <c r="DR26" i="13"/>
  <c r="DB26" i="13"/>
  <c r="GB25" i="13"/>
  <c r="FM25" i="13"/>
  <c r="EW25" i="13"/>
  <c r="EJ25" i="13"/>
  <c r="DY25" i="13"/>
  <c r="DI25" i="13"/>
  <c r="CV25" i="13"/>
  <c r="FT24" i="13"/>
  <c r="FD24" i="13"/>
  <c r="EQ24" i="13"/>
  <c r="EB24" i="13"/>
  <c r="DL24" i="13"/>
  <c r="CY24" i="13"/>
  <c r="GA23" i="13"/>
  <c r="FK23" i="13"/>
  <c r="EX23" i="13"/>
  <c r="EI23" i="13"/>
  <c r="DL23" i="13"/>
  <c r="GC22" i="13"/>
  <c r="FE22" i="13"/>
  <c r="EF22" i="13"/>
  <c r="DJ22" i="13"/>
  <c r="GF21" i="13"/>
  <c r="FG21" i="13"/>
  <c r="EK21" i="13"/>
  <c r="DM21" i="13"/>
  <c r="FU20" i="13"/>
  <c r="ER20" i="13"/>
  <c r="DL20" i="13"/>
  <c r="FQ19" i="13"/>
  <c r="ER19" i="13"/>
  <c r="DS19" i="13"/>
  <c r="FV18" i="13"/>
  <c r="EW18" i="13"/>
  <c r="DQ18" i="13"/>
  <c r="FL17" i="13"/>
  <c r="DZ17" i="13"/>
  <c r="FU16" i="13"/>
  <c r="DU16" i="13"/>
  <c r="FL15" i="13"/>
  <c r="DC28" i="13"/>
  <c r="CW28" i="13"/>
  <c r="GF27" i="13"/>
  <c r="FZ27" i="13"/>
  <c r="FT27" i="13"/>
  <c r="FP27" i="13"/>
  <c r="FJ27" i="13"/>
  <c r="FD27" i="13"/>
  <c r="EZ27" i="13"/>
  <c r="ET27" i="13"/>
  <c r="EN27" i="13"/>
  <c r="EJ27" i="13"/>
  <c r="ED27" i="13"/>
  <c r="DX27" i="13"/>
  <c r="DT27" i="13"/>
  <c r="DN27" i="13"/>
  <c r="DH27" i="13"/>
  <c r="DD27" i="13"/>
  <c r="CX27" i="13"/>
  <c r="GE26" i="13"/>
  <c r="GA26" i="13"/>
  <c r="FU26" i="13"/>
  <c r="FO26" i="13"/>
  <c r="FK26" i="13"/>
  <c r="FE26" i="13"/>
  <c r="EY26" i="13"/>
  <c r="EU26" i="13"/>
  <c r="EK26" i="13"/>
  <c r="DY26" i="13"/>
  <c r="DQ26" i="13"/>
  <c r="DE26" i="13"/>
  <c r="GF25" i="13"/>
  <c r="FX25" i="13"/>
  <c r="FL25" i="13"/>
  <c r="EZ25" i="13"/>
  <c r="ER25" i="13"/>
  <c r="EF25" i="13"/>
  <c r="DT25" i="13"/>
  <c r="DL25" i="13"/>
  <c r="CZ25" i="13"/>
  <c r="GA24" i="13"/>
  <c r="FS24" i="13"/>
  <c r="FG24" i="13"/>
  <c r="EU24" i="13"/>
  <c r="EM24" i="13"/>
  <c r="EA24" i="13"/>
  <c r="DO24" i="13"/>
  <c r="DG24" i="13"/>
  <c r="GH23" i="13"/>
  <c r="FV23" i="13"/>
  <c r="FN23" i="13"/>
  <c r="FB23" i="13"/>
  <c r="EP23" i="13"/>
  <c r="EH23" i="13"/>
  <c r="DO23" i="13"/>
  <c r="CW23" i="13"/>
  <c r="FV22" i="13"/>
  <c r="FD22" i="13"/>
  <c r="EJ22" i="13"/>
  <c r="DX22" i="13"/>
  <c r="DD22" i="13"/>
  <c r="FX21" i="13"/>
  <c r="FK21" i="13"/>
  <c r="ER21" i="13"/>
  <c r="DZ21" i="13"/>
  <c r="DL21" i="13"/>
  <c r="GC20" i="13"/>
  <c r="EZ20" i="13"/>
  <c r="EK20" i="13"/>
  <c r="DJ20" i="13"/>
  <c r="FY19" i="13"/>
  <c r="FG19" i="13"/>
  <c r="EI19" i="13"/>
  <c r="DG19" i="13"/>
  <c r="GD18" i="13"/>
  <c r="FD18" i="13"/>
  <c r="EE18" i="13"/>
  <c r="DN18" i="13"/>
  <c r="FR17" i="13"/>
  <c r="EL17" i="13"/>
  <c r="DN17" i="13"/>
  <c r="FS16" i="13"/>
  <c r="EC16" i="13"/>
  <c r="DE16" i="13"/>
  <c r="EW15" i="13"/>
  <c r="ER15" i="13"/>
  <c r="EJ15" i="13"/>
  <c r="EO30" i="13"/>
  <c r="EG30" i="13"/>
  <c r="DY30" i="13"/>
  <c r="DQ30" i="13"/>
  <c r="DI30" i="13"/>
  <c r="DA30" i="13"/>
  <c r="GF29" i="13"/>
  <c r="FX29" i="13"/>
  <c r="FP29" i="13"/>
  <c r="FH29" i="13"/>
  <c r="EZ29" i="13"/>
  <c r="ER29" i="13"/>
  <c r="EJ29" i="13"/>
  <c r="EB29" i="13"/>
  <c r="DT29" i="13"/>
  <c r="DL29" i="13"/>
  <c r="DD29" i="13"/>
  <c r="CV29" i="13"/>
  <c r="GA28" i="13"/>
  <c r="FS28" i="13"/>
  <c r="FK28" i="13"/>
  <c r="FC28" i="13"/>
  <c r="EU28" i="13"/>
  <c r="EM28" i="13"/>
  <c r="EE28" i="13"/>
  <c r="DW28" i="13"/>
  <c r="DO28" i="13"/>
  <c r="DG28" i="13"/>
  <c r="CY28" i="13"/>
  <c r="GD27" i="13"/>
  <c r="FV27" i="13"/>
  <c r="FN27" i="13"/>
  <c r="FF27" i="13"/>
  <c r="EX27" i="13"/>
  <c r="EP27" i="13"/>
  <c r="EH27" i="13"/>
  <c r="DZ27" i="13"/>
  <c r="DR27" i="13"/>
  <c r="DJ27" i="13"/>
  <c r="DB27" i="13"/>
  <c r="GG26" i="13"/>
  <c r="FY26" i="13"/>
  <c r="FQ26" i="13"/>
  <c r="FI26" i="13"/>
  <c r="FA26" i="13"/>
  <c r="ES26" i="13"/>
  <c r="EC26" i="13"/>
  <c r="DM26" i="13"/>
  <c r="CW26" i="13"/>
  <c r="FT25" i="13"/>
  <c r="FD25" i="13"/>
  <c r="EN25" i="13"/>
  <c r="DX25" i="13"/>
  <c r="DH25" i="13"/>
  <c r="GE24" i="13"/>
  <c r="FO24" i="13"/>
  <c r="EY24" i="13"/>
  <c r="EI24" i="13"/>
  <c r="DS24" i="13"/>
  <c r="DC24" i="13"/>
  <c r="FZ23" i="13"/>
  <c r="FJ23" i="13"/>
  <c r="ET23" i="13"/>
  <c r="EC23" i="13"/>
  <c r="DD23" i="13"/>
  <c r="FP22" i="13"/>
  <c r="EP22" i="13"/>
  <c r="DQ22" i="13"/>
  <c r="GE21" i="13"/>
  <c r="FF21" i="13"/>
  <c r="EE21" i="13"/>
  <c r="DE21" i="13"/>
  <c r="FI20" i="13"/>
  <c r="EB20" i="13"/>
  <c r="GH19" i="13"/>
  <c r="EY19" i="13"/>
  <c r="DO19" i="13"/>
  <c r="FU18" i="13"/>
  <c r="EN18" i="13"/>
  <c r="DF18" i="13"/>
  <c r="EV17" i="13"/>
  <c r="DB17" i="13"/>
  <c r="ER16" i="13"/>
  <c r="GC15" i="13"/>
  <c r="CV15" i="13"/>
  <c r="EQ29" i="13"/>
  <c r="EI29" i="13"/>
  <c r="EA29" i="13"/>
  <c r="DS29" i="13"/>
  <c r="DK29" i="13"/>
  <c r="DC29" i="13"/>
  <c r="GH28" i="13"/>
  <c r="FZ28" i="13"/>
  <c r="FR28" i="13"/>
  <c r="FJ28" i="13"/>
  <c r="FB28" i="13"/>
  <c r="ET28" i="13"/>
  <c r="EL28" i="13"/>
  <c r="ED28" i="13"/>
  <c r="DV28" i="13"/>
  <c r="DN28" i="13"/>
  <c r="DF28" i="13"/>
  <c r="CX28" i="13"/>
  <c r="GC27" i="13"/>
  <c r="FU27" i="13"/>
  <c r="FM27" i="13"/>
  <c r="FE27" i="13"/>
  <c r="EW27" i="13"/>
  <c r="EO27" i="13"/>
  <c r="EG27" i="13"/>
  <c r="DY27" i="13"/>
  <c r="DQ27" i="13"/>
  <c r="DI27" i="13"/>
  <c r="DA27" i="13"/>
  <c r="GF26" i="13"/>
  <c r="FX26" i="13"/>
  <c r="FP26" i="13"/>
  <c r="FH26" i="13"/>
  <c r="EZ26" i="13"/>
  <c r="EP26" i="13"/>
  <c r="DZ26" i="13"/>
  <c r="DJ26" i="13"/>
  <c r="GG25" i="13"/>
  <c r="FQ25" i="13"/>
  <c r="FA25" i="13"/>
  <c r="EK25" i="13"/>
  <c r="DU25" i="13"/>
  <c r="DE25" i="13"/>
  <c r="GB24" i="13"/>
  <c r="FL24" i="13"/>
  <c r="EV24" i="13"/>
  <c r="EF24" i="13"/>
  <c r="DP24" i="13"/>
  <c r="CZ24" i="13"/>
  <c r="FW23" i="13"/>
  <c r="FG23" i="13"/>
  <c r="EQ23" i="13"/>
  <c r="DW23" i="13"/>
  <c r="CX23" i="13"/>
  <c r="FL22" i="13"/>
  <c r="EM22" i="13"/>
  <c r="DL22" i="13"/>
  <c r="FY21" i="13"/>
  <c r="EZ21" i="13"/>
  <c r="EA21" i="13"/>
  <c r="CZ21" i="13"/>
  <c r="FD20" i="13"/>
  <c r="DT20" i="13"/>
  <c r="FZ19" i="13"/>
  <c r="ES19" i="13"/>
  <c r="DL19" i="13"/>
  <c r="FN18" i="13"/>
  <c r="EF18" i="13"/>
  <c r="GH17" i="13"/>
  <c r="EP17" i="13"/>
  <c r="GH16" i="13"/>
  <c r="EE16" i="13"/>
  <c r="FP15" i="13"/>
  <c r="FH14" i="13"/>
  <c r="EI14" i="13"/>
  <c r="DE14" i="13"/>
  <c r="FT13" i="13"/>
  <c r="EM13" i="13"/>
  <c r="DY15" i="13"/>
  <c r="ER26" i="13"/>
  <c r="EJ26" i="13"/>
  <c r="EB26" i="13"/>
  <c r="DT26" i="13"/>
  <c r="DL26" i="13"/>
  <c r="DD26" i="13"/>
  <c r="CV26" i="13"/>
  <c r="GA25" i="13"/>
  <c r="FS25" i="13"/>
  <c r="FK25" i="13"/>
  <c r="FC25" i="13"/>
  <c r="EU25" i="13"/>
  <c r="EM25" i="13"/>
  <c r="EE25" i="13"/>
  <c r="DW25" i="13"/>
  <c r="DO25" i="13"/>
  <c r="DG25" i="13"/>
  <c r="CY25" i="13"/>
  <c r="GD24" i="13"/>
  <c r="FV24" i="13"/>
  <c r="FN24" i="13"/>
  <c r="FF24" i="13"/>
  <c r="EX24" i="13"/>
  <c r="EP24" i="13"/>
  <c r="EH24" i="13"/>
  <c r="DZ24" i="13"/>
  <c r="DR24" i="13"/>
  <c r="DJ24" i="13"/>
  <c r="DB24" i="13"/>
  <c r="GG23" i="13"/>
  <c r="FY23" i="13"/>
  <c r="FQ23" i="13"/>
  <c r="FI23" i="13"/>
  <c r="FA23" i="13"/>
  <c r="ES23" i="13"/>
  <c r="EK23" i="13"/>
  <c r="EB23" i="13"/>
  <c r="DN23" i="13"/>
  <c r="DA23" i="13"/>
  <c r="GB22" i="13"/>
  <c r="FN22" i="13"/>
  <c r="FC22" i="13"/>
  <c r="EO22" i="13"/>
  <c r="EB22" i="13"/>
  <c r="DP22" i="13"/>
  <c r="DB22" i="13"/>
  <c r="GD21" i="13"/>
  <c r="FP21" i="13"/>
  <c r="FC21" i="13"/>
  <c r="EQ21" i="13"/>
  <c r="EC21" i="13"/>
  <c r="DR21" i="13"/>
  <c r="DB21" i="13"/>
  <c r="FX20" i="13"/>
  <c r="FH20" i="13"/>
  <c r="EP20" i="13"/>
  <c r="EA20" i="13"/>
  <c r="DI20" i="13"/>
  <c r="GE19" i="13"/>
  <c r="FO19" i="13"/>
  <c r="EU19" i="13"/>
  <c r="EF19" i="13"/>
  <c r="DN19" i="13"/>
  <c r="CW19" i="13"/>
  <c r="FT18" i="13"/>
  <c r="FB18" i="13"/>
  <c r="EM18" i="13"/>
  <c r="DS18" i="13"/>
  <c r="CY18" i="13"/>
  <c r="FP17" i="13"/>
  <c r="ER17" i="13"/>
  <c r="DY17" i="13"/>
  <c r="DA17" i="13"/>
  <c r="FP16" i="13"/>
  <c r="EO16" i="13"/>
  <c r="DI16" i="13"/>
  <c r="FX15" i="13"/>
  <c r="EV15" i="13"/>
  <c r="DT15" i="13"/>
  <c r="GG14" i="13"/>
  <c r="FF14" i="13"/>
  <c r="EH14" i="13"/>
  <c r="DB14" i="13"/>
  <c r="FL13" i="13"/>
  <c r="EF13" i="13"/>
  <c r="EQ26" i="13"/>
  <c r="EI26" i="13"/>
  <c r="EA26" i="13"/>
  <c r="DS26" i="13"/>
  <c r="DK26" i="13"/>
  <c r="DC26" i="13"/>
  <c r="GH25" i="13"/>
  <c r="FZ25" i="13"/>
  <c r="FR25" i="13"/>
  <c r="FJ25" i="13"/>
  <c r="FB25" i="13"/>
  <c r="ET25" i="13"/>
  <c r="EL25" i="13"/>
  <c r="ED25" i="13"/>
  <c r="DV25" i="13"/>
  <c r="DN25" i="13"/>
  <c r="DF25" i="13"/>
  <c r="CX25" i="13"/>
  <c r="GC24" i="13"/>
  <c r="FU24" i="13"/>
  <c r="FM24" i="13"/>
  <c r="FE24" i="13"/>
  <c r="EW24" i="13"/>
  <c r="EO24" i="13"/>
  <c r="EG24" i="13"/>
  <c r="DY24" i="13"/>
  <c r="DQ24" i="13"/>
  <c r="DI24" i="13"/>
  <c r="DA24" i="13"/>
  <c r="GF23" i="13"/>
  <c r="FX23" i="13"/>
  <c r="FP23" i="13"/>
  <c r="FH23" i="13"/>
  <c r="EZ23" i="13"/>
  <c r="ER23" i="13"/>
  <c r="EJ23" i="13"/>
  <c r="DY23" i="13"/>
  <c r="DM23" i="13"/>
  <c r="CY23" i="13"/>
  <c r="GA22" i="13"/>
  <c r="FM22" i="13"/>
  <c r="EZ22" i="13"/>
  <c r="EN22" i="13"/>
  <c r="DZ22" i="13"/>
  <c r="DO22" i="13"/>
  <c r="DA22" i="13"/>
  <c r="GA21" i="13"/>
  <c r="FO21" i="13"/>
  <c r="FA21" i="13"/>
  <c r="EP21" i="13"/>
  <c r="EB21" i="13"/>
  <c r="DO21" i="13"/>
  <c r="DA21" i="13"/>
  <c r="FV20" i="13"/>
  <c r="FG20" i="13"/>
  <c r="EO20" i="13"/>
  <c r="DX20" i="13"/>
  <c r="DH20" i="13"/>
  <c r="GA19" i="13"/>
  <c r="FL19" i="13"/>
  <c r="ET19" i="13"/>
  <c r="EC19" i="13"/>
  <c r="DM19" i="13"/>
  <c r="GH18" i="13"/>
  <c r="FS18" i="13"/>
  <c r="EY18" i="13"/>
  <c r="EH18" i="13"/>
  <c r="DR18" i="13"/>
  <c r="CW18" i="13"/>
  <c r="FO17" i="13"/>
  <c r="EQ17" i="13"/>
  <c r="DT17" i="13"/>
  <c r="CZ17" i="13"/>
  <c r="FI16" i="13"/>
  <c r="EK16" i="13"/>
  <c r="DG16" i="13"/>
  <c r="FT15" i="13"/>
  <c r="EU15" i="13"/>
  <c r="DQ15" i="13"/>
  <c r="GF14" i="13"/>
  <c r="EZ14" i="13"/>
  <c r="DZ14" i="13"/>
  <c r="CY14" i="13"/>
  <c r="FJ13" i="13"/>
  <c r="DN13" i="13"/>
  <c r="DL15" i="13"/>
  <c r="FX14" i="13"/>
  <c r="EY14" i="13"/>
  <c r="DU14" i="13"/>
  <c r="CW14" i="13"/>
  <c r="FI13" i="13"/>
  <c r="CX13" i="13"/>
  <c r="DJ15" i="13"/>
  <c r="FV14" i="13"/>
  <c r="EX14" i="13"/>
  <c r="DT14" i="13"/>
  <c r="GG13" i="13"/>
  <c r="FF13" i="13"/>
  <c r="FU12" i="13"/>
  <c r="EN26" i="13"/>
  <c r="EF26" i="13"/>
  <c r="DX26" i="13"/>
  <c r="DP26" i="13"/>
  <c r="DH26" i="13"/>
  <c r="CZ26" i="13"/>
  <c r="GE25" i="13"/>
  <c r="FW25" i="13"/>
  <c r="FO25" i="13"/>
  <c r="FG25" i="13"/>
  <c r="EY25" i="13"/>
  <c r="EQ25" i="13"/>
  <c r="EI25" i="13"/>
  <c r="EA25" i="13"/>
  <c r="DS25" i="13"/>
  <c r="DK25" i="13"/>
  <c r="DC25" i="13"/>
  <c r="GH24" i="13"/>
  <c r="FZ24" i="13"/>
  <c r="FR24" i="13"/>
  <c r="FJ24" i="13"/>
  <c r="FB24" i="13"/>
  <c r="ET24" i="13"/>
  <c r="EL24" i="13"/>
  <c r="ED24" i="13"/>
  <c r="DV24" i="13"/>
  <c r="DN24" i="13"/>
  <c r="DF24" i="13"/>
  <c r="CX24" i="13"/>
  <c r="GC23" i="13"/>
  <c r="FU23" i="13"/>
  <c r="FM23" i="13"/>
  <c r="FE23" i="13"/>
  <c r="EW23" i="13"/>
  <c r="EO23" i="13"/>
  <c r="EG23" i="13"/>
  <c r="DU23" i="13"/>
  <c r="DG23" i="13"/>
  <c r="CV23" i="13"/>
  <c r="FU22" i="13"/>
  <c r="FH22" i="13"/>
  <c r="EV22" i="13"/>
  <c r="EH22" i="13"/>
  <c r="DW22" i="13"/>
  <c r="DI22" i="13"/>
  <c r="CV22" i="13"/>
  <c r="FW21" i="13"/>
  <c r="FI21" i="13"/>
  <c r="EX21" i="13"/>
  <c r="EJ21" i="13"/>
  <c r="DW21" i="13"/>
  <c r="DK21" i="13"/>
  <c r="GF20" i="13"/>
  <c r="FQ20" i="13"/>
  <c r="EY20" i="13"/>
  <c r="EH20" i="13"/>
  <c r="DR20" i="13"/>
  <c r="CZ20" i="13"/>
  <c r="FX19" i="13"/>
  <c r="FD19" i="13"/>
  <c r="EM19" i="13"/>
  <c r="DW19" i="13"/>
  <c r="DE19" i="13"/>
  <c r="GC18" i="13"/>
  <c r="FK18" i="13"/>
  <c r="ET18" i="13"/>
  <c r="ED18" i="13"/>
  <c r="DI18" i="13"/>
  <c r="GC17" i="13"/>
  <c r="FE17" i="13"/>
  <c r="EH17" i="13"/>
  <c r="DL17" i="13"/>
  <c r="GA16" i="13"/>
  <c r="FC16" i="13"/>
  <c r="DW16" i="13"/>
  <c r="CW16" i="13"/>
  <c r="FK15" i="13"/>
  <c r="EG15" i="13"/>
  <c r="DI15" i="13"/>
  <c r="FS14" i="13"/>
  <c r="ER14" i="13"/>
  <c r="DS14" i="13"/>
  <c r="FZ13" i="13"/>
  <c r="FB13" i="13"/>
  <c r="FA12" i="13"/>
  <c r="EM26" i="13"/>
  <c r="EE26" i="13"/>
  <c r="DW26" i="13"/>
  <c r="DO26" i="13"/>
  <c r="DG26" i="13"/>
  <c r="CY26" i="13"/>
  <c r="GD25" i="13"/>
  <c r="FV25" i="13"/>
  <c r="FN25" i="13"/>
  <c r="FF25" i="13"/>
  <c r="EX25" i="13"/>
  <c r="EP25" i="13"/>
  <c r="EH25" i="13"/>
  <c r="DZ25" i="13"/>
  <c r="DR25" i="13"/>
  <c r="DJ25" i="13"/>
  <c r="DB25" i="13"/>
  <c r="GG24" i="13"/>
  <c r="FY24" i="13"/>
  <c r="FQ24" i="13"/>
  <c r="FI24" i="13"/>
  <c r="FA24" i="13"/>
  <c r="ES24" i="13"/>
  <c r="EK24" i="13"/>
  <c r="EC24" i="13"/>
  <c r="DU24" i="13"/>
  <c r="DM24" i="13"/>
  <c r="DE24" i="13"/>
  <c r="CW24" i="13"/>
  <c r="GB23" i="13"/>
  <c r="FT23" i="13"/>
  <c r="FL23" i="13"/>
  <c r="FD23" i="13"/>
  <c r="EV23" i="13"/>
  <c r="EN23" i="13"/>
  <c r="EE23" i="13"/>
  <c r="DT23" i="13"/>
  <c r="DF23" i="13"/>
  <c r="GF22" i="13"/>
  <c r="FT22" i="13"/>
  <c r="FF22" i="13"/>
  <c r="EU22" i="13"/>
  <c r="EG22" i="13"/>
  <c r="DT22" i="13"/>
  <c r="DH22" i="13"/>
  <c r="GG21" i="13"/>
  <c r="FV21" i="13"/>
  <c r="FH21" i="13"/>
  <c r="EU21" i="13"/>
  <c r="EI21" i="13"/>
  <c r="DU21" i="13"/>
  <c r="DJ21" i="13"/>
  <c r="GE20" i="13"/>
  <c r="FN20" i="13"/>
  <c r="EX20" i="13"/>
  <c r="EF20" i="13"/>
  <c r="DQ20" i="13"/>
  <c r="CW20" i="13"/>
  <c r="FS19" i="13"/>
  <c r="FC19" i="13"/>
  <c r="EK19" i="13"/>
  <c r="DV19" i="13"/>
  <c r="DD19" i="13"/>
  <c r="FZ18" i="13"/>
  <c r="FJ18" i="13"/>
  <c r="EP18" i="13"/>
  <c r="EA18" i="13"/>
  <c r="DH18" i="13"/>
  <c r="FX17" i="13"/>
  <c r="FD17" i="13"/>
  <c r="EF17" i="13"/>
  <c r="DK17" i="13"/>
  <c r="FX16" i="13"/>
  <c r="EU16" i="13"/>
  <c r="DV16" i="13"/>
  <c r="GF15" i="13"/>
  <c r="FH15" i="13"/>
  <c r="EF15" i="13"/>
  <c r="DD15" i="13"/>
  <c r="FQ14" i="13"/>
  <c r="EK14" i="13"/>
  <c r="DM14" i="13"/>
  <c r="FY13" i="13"/>
  <c r="EV13" i="13"/>
  <c r="DV12" i="13"/>
  <c r="EE15" i="13"/>
  <c r="CY15" i="13"/>
  <c r="FN14" i="13"/>
  <c r="EJ14" i="13"/>
  <c r="DJ14" i="13"/>
  <c r="FV13" i="13"/>
  <c r="EN13" i="13"/>
  <c r="FM11" i="13"/>
  <c r="EF23" i="13"/>
  <c r="DX23" i="13"/>
  <c r="DP23" i="13"/>
  <c r="DH23" i="13"/>
  <c r="CZ23" i="13"/>
  <c r="GE22" i="13"/>
  <c r="FW22" i="13"/>
  <c r="FO22" i="13"/>
  <c r="FG22" i="13"/>
  <c r="EY22" i="13"/>
  <c r="EQ22" i="13"/>
  <c r="EI22" i="13"/>
  <c r="EA22" i="13"/>
  <c r="DS22" i="13"/>
  <c r="DK22" i="13"/>
  <c r="DC22" i="13"/>
  <c r="GH21" i="13"/>
  <c r="FZ21" i="13"/>
  <c r="FR21" i="13"/>
  <c r="FJ21" i="13"/>
  <c r="FB21" i="13"/>
  <c r="ET21" i="13"/>
  <c r="EL21" i="13"/>
  <c r="ED21" i="13"/>
  <c r="DV21" i="13"/>
  <c r="DN21" i="13"/>
  <c r="DF21" i="13"/>
  <c r="GG20" i="13"/>
  <c r="FW20" i="13"/>
  <c r="FM20" i="13"/>
  <c r="FA20" i="13"/>
  <c r="EQ20" i="13"/>
  <c r="EG20" i="13"/>
  <c r="DU20" i="13"/>
  <c r="DK20" i="13"/>
  <c r="DA20" i="13"/>
  <c r="GB19" i="13"/>
  <c r="FR19" i="13"/>
  <c r="FH19" i="13"/>
  <c r="EV19" i="13"/>
  <c r="EL19" i="13"/>
  <c r="EB19" i="13"/>
  <c r="DP19" i="13"/>
  <c r="DF19" i="13"/>
  <c r="CV19" i="13"/>
  <c r="FW18" i="13"/>
  <c r="FM18" i="13"/>
  <c r="FC18" i="13"/>
  <c r="EQ18" i="13"/>
  <c r="EG18" i="13"/>
  <c r="DW18" i="13"/>
  <c r="DK18" i="13"/>
  <c r="CX18" i="13"/>
  <c r="FW17" i="13"/>
  <c r="FG17" i="13"/>
  <c r="ET17" i="13"/>
  <c r="EG17" i="13"/>
  <c r="DQ17" i="13"/>
  <c r="DC17" i="13"/>
  <c r="GC16" i="13"/>
  <c r="FJ16" i="13"/>
  <c r="ET16" i="13"/>
  <c r="ED16" i="13"/>
  <c r="DL16" i="13"/>
  <c r="CV16" i="13"/>
  <c r="FS15" i="13"/>
  <c r="EX15" i="13"/>
  <c r="EH15" i="13"/>
  <c r="DR15" i="13"/>
  <c r="CZ15" i="13"/>
  <c r="FW14" i="13"/>
  <c r="FG14" i="13"/>
  <c r="EM14" i="13"/>
  <c r="DW14" i="13"/>
  <c r="DG14" i="13"/>
  <c r="GA13" i="13"/>
  <c r="FK13" i="13"/>
  <c r="EU13" i="13"/>
  <c r="EC13" i="13"/>
  <c r="DM13" i="13"/>
  <c r="CW13" i="13"/>
  <c r="FO12" i="13"/>
  <c r="EY12" i="13"/>
  <c r="DR12" i="13"/>
  <c r="EW11" i="13"/>
  <c r="ET13" i="13"/>
  <c r="DZ13" i="13"/>
  <c r="DJ13" i="13"/>
  <c r="GG12" i="13"/>
  <c r="FN12" i="13"/>
  <c r="EX12" i="13"/>
  <c r="DN12" i="13"/>
  <c r="GF10" i="13"/>
  <c r="DX13" i="13"/>
  <c r="DH13" i="13"/>
  <c r="GC12" i="13"/>
  <c r="FM12" i="13"/>
  <c r="EW12" i="13"/>
  <c r="DB12" i="13"/>
  <c r="EP10" i="13"/>
  <c r="DW13" i="13"/>
  <c r="DG13" i="13"/>
  <c r="GB12" i="13"/>
  <c r="FL12" i="13"/>
  <c r="EV12" i="13"/>
  <c r="CV12" i="13"/>
  <c r="FY9" i="13"/>
  <c r="EL13" i="13"/>
  <c r="DV13" i="13"/>
  <c r="DB13" i="13"/>
  <c r="FY12" i="13"/>
  <c r="FI12" i="13"/>
  <c r="EJ12" i="13"/>
  <c r="GG11" i="13"/>
  <c r="DW9" i="13"/>
  <c r="EA23" i="13"/>
  <c r="DS23" i="13"/>
  <c r="DK23" i="13"/>
  <c r="DC23" i="13"/>
  <c r="GH22" i="13"/>
  <c r="FZ22" i="13"/>
  <c r="FR22" i="13"/>
  <c r="FJ22" i="13"/>
  <c r="FB22" i="13"/>
  <c r="ET22" i="13"/>
  <c r="EL22" i="13"/>
  <c r="ED22" i="13"/>
  <c r="DV22" i="13"/>
  <c r="DN22" i="13"/>
  <c r="DF22" i="13"/>
  <c r="CX22" i="13"/>
  <c r="GC21" i="13"/>
  <c r="FU21" i="13"/>
  <c r="FM21" i="13"/>
  <c r="FE21" i="13"/>
  <c r="EW21" i="13"/>
  <c r="EO21" i="13"/>
  <c r="EG21" i="13"/>
  <c r="DY21" i="13"/>
  <c r="DQ21" i="13"/>
  <c r="DI21" i="13"/>
  <c r="CY21" i="13"/>
  <c r="GB20" i="13"/>
  <c r="FP20" i="13"/>
  <c r="FF20" i="13"/>
  <c r="EV20" i="13"/>
  <c r="EJ20" i="13"/>
  <c r="DZ20" i="13"/>
  <c r="DP20" i="13"/>
  <c r="DD20" i="13"/>
  <c r="GG19" i="13"/>
  <c r="FW19" i="13"/>
  <c r="FK19" i="13"/>
  <c r="FA19" i="13"/>
  <c r="EQ19" i="13"/>
  <c r="EE19" i="13"/>
  <c r="DU19" i="13"/>
  <c r="DK19" i="13"/>
  <c r="CY19" i="13"/>
  <c r="GB18" i="13"/>
  <c r="FR18" i="13"/>
  <c r="FF18" i="13"/>
  <c r="EV18" i="13"/>
  <c r="EL18" i="13"/>
  <c r="DZ18" i="13"/>
  <c r="DP18" i="13"/>
  <c r="DE18" i="13"/>
  <c r="GB17" i="13"/>
  <c r="FN17" i="13"/>
  <c r="EZ17" i="13"/>
  <c r="EJ17" i="13"/>
  <c r="DX17" i="13"/>
  <c r="DJ17" i="13"/>
  <c r="GG16" i="13"/>
  <c r="FR16" i="13"/>
  <c r="FB16" i="13"/>
  <c r="EJ16" i="13"/>
  <c r="DT16" i="13"/>
  <c r="DD16" i="13"/>
  <c r="FV15" i="13"/>
  <c r="FF15" i="13"/>
  <c r="EP15" i="13"/>
  <c r="DX15" i="13"/>
  <c r="DH15" i="13"/>
  <c r="GE14" i="13"/>
  <c r="FK14" i="13"/>
  <c r="EU14" i="13"/>
  <c r="EE14" i="13"/>
  <c r="DL14" i="13"/>
  <c r="CV14" i="13"/>
  <c r="FS13" i="13"/>
  <c r="FA13" i="13"/>
  <c r="EK13" i="13"/>
  <c r="DU13" i="13"/>
  <c r="CZ13" i="13"/>
  <c r="FW12" i="13"/>
  <c r="FG12" i="13"/>
  <c r="EH12" i="13"/>
  <c r="GC11" i="13"/>
  <c r="FN8" i="13"/>
  <c r="DZ23" i="13"/>
  <c r="DR23" i="13"/>
  <c r="DJ23" i="13"/>
  <c r="DB23" i="13"/>
  <c r="GG22" i="13"/>
  <c r="FY22" i="13"/>
  <c r="FQ22" i="13"/>
  <c r="FI22" i="13"/>
  <c r="FA22" i="13"/>
  <c r="ES22" i="13"/>
  <c r="EK22" i="13"/>
  <c r="EC22" i="13"/>
  <c r="DU22" i="13"/>
  <c r="DM22" i="13"/>
  <c r="DE22" i="13"/>
  <c r="CW22" i="13"/>
  <c r="GB21" i="13"/>
  <c r="FT21" i="13"/>
  <c r="FL21" i="13"/>
  <c r="FD21" i="13"/>
  <c r="EV21" i="13"/>
  <c r="EN21" i="13"/>
  <c r="EF21" i="13"/>
  <c r="DX21" i="13"/>
  <c r="DP21" i="13"/>
  <c r="DH21" i="13"/>
  <c r="CX21" i="13"/>
  <c r="FY20" i="13"/>
  <c r="FO20" i="13"/>
  <c r="FE20" i="13"/>
  <c r="ES20" i="13"/>
  <c r="EI20" i="13"/>
  <c r="DY20" i="13"/>
  <c r="DM20" i="13"/>
  <c r="DC20" i="13"/>
  <c r="GF19" i="13"/>
  <c r="FT19" i="13"/>
  <c r="FJ19" i="13"/>
  <c r="EZ19" i="13"/>
  <c r="EN19" i="13"/>
  <c r="ED19" i="13"/>
  <c r="DT19" i="13"/>
  <c r="DH19" i="13"/>
  <c r="CX19" i="13"/>
  <c r="GA18" i="13"/>
  <c r="FO18" i="13"/>
  <c r="FE18" i="13"/>
  <c r="EU18" i="13"/>
  <c r="EI18" i="13"/>
  <c r="DY18" i="13"/>
  <c r="DO18" i="13"/>
  <c r="CZ18" i="13"/>
  <c r="FZ17" i="13"/>
  <c r="FM17" i="13"/>
  <c r="EW17" i="13"/>
  <c r="EI17" i="13"/>
  <c r="DV17" i="13"/>
  <c r="DF17" i="13"/>
  <c r="GF16" i="13"/>
  <c r="FQ16" i="13"/>
  <c r="EW16" i="13"/>
  <c r="EG16" i="13"/>
  <c r="DQ16" i="13"/>
  <c r="CX16" i="13"/>
  <c r="FU15" i="13"/>
  <c r="FE15" i="13"/>
  <c r="EM15" i="13"/>
  <c r="DW15" i="13"/>
  <c r="DG15" i="13"/>
  <c r="FY14" i="13"/>
  <c r="FI14" i="13"/>
  <c r="ES14" i="13"/>
  <c r="EA14" i="13"/>
  <c r="DK14" i="13"/>
  <c r="GH13" i="13"/>
  <c r="FN13" i="13"/>
  <c r="EX13" i="13"/>
  <c r="EH13" i="13"/>
  <c r="DO13" i="13"/>
  <c r="CY13" i="13"/>
  <c r="FV12" i="13"/>
  <c r="FD12" i="13"/>
  <c r="ED12" i="13"/>
  <c r="GA11" i="13"/>
  <c r="DH8" i="13"/>
  <c r="BG36" i="13"/>
  <c r="EU11" i="13"/>
  <c r="GD10" i="13"/>
  <c r="EB10" i="13"/>
  <c r="FS9" i="13"/>
  <c r="DO9" i="13"/>
  <c r="FL8" i="13"/>
  <c r="FY7" i="13"/>
  <c r="EG11" i="13"/>
  <c r="FX10" i="13"/>
  <c r="DT10" i="13"/>
  <c r="FQ9" i="13"/>
  <c r="DM9" i="13"/>
  <c r="EX8" i="13"/>
  <c r="EN7" i="13"/>
  <c r="DY11" i="13"/>
  <c r="FV10" i="13"/>
  <c r="DR10" i="13"/>
  <c r="FC9" i="13"/>
  <c r="DG9" i="13"/>
  <c r="EP8" i="13"/>
  <c r="CW7" i="13"/>
  <c r="DW11" i="13"/>
  <c r="FH10" i="13"/>
  <c r="DL10" i="13"/>
  <c r="EU9" i="13"/>
  <c r="DE9" i="13"/>
  <c r="EN8" i="13"/>
  <c r="ES6" i="13"/>
  <c r="DQ11" i="13"/>
  <c r="EZ10" i="13"/>
  <c r="DJ10" i="13"/>
  <c r="ES9" i="13"/>
  <c r="GD8" i="13"/>
  <c r="EH8" i="13"/>
  <c r="DC6" i="13"/>
  <c r="DD21" i="13"/>
  <c r="CV21" i="13"/>
  <c r="GA20" i="13"/>
  <c r="FS20" i="13"/>
  <c r="FK20" i="13"/>
  <c r="FC20" i="13"/>
  <c r="EU20" i="13"/>
  <c r="EM20" i="13"/>
  <c r="EE20" i="13"/>
  <c r="DW20" i="13"/>
  <c r="DO20" i="13"/>
  <c r="DG20" i="13"/>
  <c r="CY20" i="13"/>
  <c r="GD19" i="13"/>
  <c r="FV19" i="13"/>
  <c r="FN19" i="13"/>
  <c r="FF19" i="13"/>
  <c r="EX19" i="13"/>
  <c r="EP19" i="13"/>
  <c r="EH19" i="13"/>
  <c r="DZ19" i="13"/>
  <c r="DR19" i="13"/>
  <c r="DJ19" i="13"/>
  <c r="DB19" i="13"/>
  <c r="GG18" i="13"/>
  <c r="FY18" i="13"/>
  <c r="FQ18" i="13"/>
  <c r="FI18" i="13"/>
  <c r="FA18" i="13"/>
  <c r="ES18" i="13"/>
  <c r="EK18" i="13"/>
  <c r="EC18" i="13"/>
  <c r="DU18" i="13"/>
  <c r="DM18" i="13"/>
  <c r="DC18" i="13"/>
  <c r="GE17" i="13"/>
  <c r="FU17" i="13"/>
  <c r="FJ17" i="13"/>
  <c r="EY17" i="13"/>
  <c r="EO17" i="13"/>
  <c r="ED17" i="13"/>
  <c r="DS17" i="13"/>
  <c r="DI17" i="13"/>
  <c r="CX17" i="13"/>
  <c r="FZ16" i="13"/>
  <c r="FM16" i="13"/>
  <c r="FA16" i="13"/>
  <c r="EM16" i="13"/>
  <c r="EB16" i="13"/>
  <c r="DN16" i="13"/>
  <c r="DA16" i="13"/>
  <c r="GB15" i="13"/>
  <c r="FN15" i="13"/>
  <c r="FC15" i="13"/>
  <c r="EO15" i="13"/>
  <c r="EB15" i="13"/>
  <c r="DP15" i="13"/>
  <c r="DB15" i="13"/>
  <c r="GD14" i="13"/>
  <c r="FP14" i="13"/>
  <c r="FC14" i="13"/>
  <c r="EQ14" i="13"/>
  <c r="EC14" i="13"/>
  <c r="DR14" i="13"/>
  <c r="DD14" i="13"/>
  <c r="GD13" i="13"/>
  <c r="FR13" i="13"/>
  <c r="FD13" i="13"/>
  <c r="ES13" i="13"/>
  <c r="EE13" i="13"/>
  <c r="DR13" i="13"/>
  <c r="DF13" i="13"/>
  <c r="GE12" i="13"/>
  <c r="FT12" i="13"/>
  <c r="FF12" i="13"/>
  <c r="ER12" i="13"/>
  <c r="DL12" i="13"/>
  <c r="FE11" i="13"/>
  <c r="DO11" i="13"/>
  <c r="EX10" i="13"/>
  <c r="CV10" i="13"/>
  <c r="EM9" i="13"/>
  <c r="FV8" i="13"/>
  <c r="EF8" i="13"/>
  <c r="EY5" i="13"/>
  <c r="DC21" i="13"/>
  <c r="GH20" i="13"/>
  <c r="FZ20" i="13"/>
  <c r="FR20" i="13"/>
  <c r="FJ20" i="13"/>
  <c r="FB20" i="13"/>
  <c r="ET20" i="13"/>
  <c r="EL20" i="13"/>
  <c r="ED20" i="13"/>
  <c r="DV20" i="13"/>
  <c r="DN20" i="13"/>
  <c r="DF20" i="13"/>
  <c r="CX20" i="13"/>
  <c r="GC19" i="13"/>
  <c r="FU19" i="13"/>
  <c r="FM19" i="13"/>
  <c r="FE19" i="13"/>
  <c r="EW19" i="13"/>
  <c r="EO19" i="13"/>
  <c r="EG19" i="13"/>
  <c r="DY19" i="13"/>
  <c r="DQ19" i="13"/>
  <c r="DI19" i="13"/>
  <c r="DA19" i="13"/>
  <c r="GF18" i="13"/>
  <c r="FX18" i="13"/>
  <c r="FP18" i="13"/>
  <c r="FH18" i="13"/>
  <c r="EZ18" i="13"/>
  <c r="ER18" i="13"/>
  <c r="EJ18" i="13"/>
  <c r="EB18" i="13"/>
  <c r="DT18" i="13"/>
  <c r="DL18" i="13"/>
  <c r="DA18" i="13"/>
  <c r="GD17" i="13"/>
  <c r="FT17" i="13"/>
  <c r="FH17" i="13"/>
  <c r="EX17" i="13"/>
  <c r="EN17" i="13"/>
  <c r="EB17" i="13"/>
  <c r="DR17" i="13"/>
  <c r="DH17" i="13"/>
  <c r="CV17" i="13"/>
  <c r="FY16" i="13"/>
  <c r="FK16" i="13"/>
  <c r="EZ16" i="13"/>
  <c r="EL16" i="13"/>
  <c r="DY16" i="13"/>
  <c r="DM16" i="13"/>
  <c r="CY16" i="13"/>
  <c r="GA15" i="13"/>
  <c r="FM15" i="13"/>
  <c r="EZ15" i="13"/>
  <c r="EN15" i="13"/>
  <c r="DZ15" i="13"/>
  <c r="DO15" i="13"/>
  <c r="DA15" i="13"/>
  <c r="GA14" i="13"/>
  <c r="FO14" i="13"/>
  <c r="FA14" i="13"/>
  <c r="EP14" i="13"/>
  <c r="EB14" i="13"/>
  <c r="DO14" i="13"/>
  <c r="DC14" i="13"/>
  <c r="GB13" i="13"/>
  <c r="FQ13" i="13"/>
  <c r="FC13" i="13"/>
  <c r="EP13" i="13"/>
  <c r="ED13" i="13"/>
  <c r="DP13" i="13"/>
  <c r="DE13" i="13"/>
  <c r="GD12" i="13"/>
  <c r="FQ12" i="13"/>
  <c r="FE12" i="13"/>
  <c r="EL12" i="13"/>
  <c r="DJ12" i="13"/>
  <c r="FC11" i="13"/>
  <c r="DA11" i="13"/>
  <c r="ER10" i="13"/>
  <c r="GA9" i="13"/>
  <c r="EK9" i="13"/>
  <c r="FT8" i="13"/>
  <c r="DR8" i="13"/>
  <c r="DH5" i="13"/>
  <c r="AI38" i="13"/>
  <c r="AL4" i="13"/>
  <c r="AC6" i="13"/>
  <c r="BD7" i="13"/>
  <c r="CN11" i="13"/>
  <c r="Z14" i="13"/>
  <c r="AM15" i="13"/>
  <c r="AC16" i="13"/>
  <c r="CO16" i="13"/>
  <c r="BN17" i="13"/>
  <c r="Y18" i="13"/>
  <c r="BY18" i="13"/>
  <c r="AK19" i="13"/>
  <c r="CI19" i="13"/>
  <c r="AI20" i="13"/>
  <c r="BM20" i="13"/>
  <c r="CL20" i="13"/>
  <c r="AD21" i="13"/>
  <c r="BH21" i="13"/>
  <c r="CC21" i="13"/>
  <c r="M22" i="13"/>
  <c r="AI22" i="13"/>
  <c r="BB22" i="13"/>
  <c r="BY22" i="13"/>
  <c r="H23" i="13"/>
  <c r="AA23" i="13"/>
  <c r="AX23" i="13"/>
  <c r="BT23" i="13"/>
  <c r="CM23" i="13"/>
  <c r="W24" i="13"/>
  <c r="AS24" i="13"/>
  <c r="BK24" i="13"/>
  <c r="CA24" i="13"/>
  <c r="CQ24" i="13"/>
  <c r="T25" i="13"/>
  <c r="AJ25" i="13"/>
  <c r="AZ25" i="13"/>
  <c r="BP25" i="13"/>
  <c r="CF25" i="13"/>
  <c r="I26" i="13"/>
  <c r="Y26" i="13"/>
  <c r="AO26" i="13"/>
  <c r="BE26" i="13"/>
  <c r="BU26" i="13"/>
  <c r="CK26" i="13"/>
  <c r="N27" i="13"/>
  <c r="AD27" i="13"/>
  <c r="AT27" i="13"/>
  <c r="BJ27" i="13"/>
  <c r="BZ27" i="13"/>
  <c r="CP27" i="13"/>
  <c r="S28" i="13"/>
  <c r="AI28" i="13"/>
  <c r="AY28" i="13"/>
  <c r="BO28" i="13"/>
  <c r="CE28" i="13"/>
  <c r="H29" i="13"/>
  <c r="X29" i="13"/>
  <c r="AN29" i="13"/>
  <c r="BD29" i="13"/>
  <c r="BT29" i="13"/>
  <c r="CJ29" i="13"/>
  <c r="M30" i="13"/>
  <c r="AC30" i="13"/>
  <c r="AS30" i="13"/>
  <c r="BI30" i="13"/>
  <c r="BY30" i="13"/>
  <c r="CO30" i="13"/>
  <c r="R31" i="13"/>
  <c r="AH31" i="13"/>
  <c r="AW31" i="13"/>
  <c r="BI31" i="13"/>
  <c r="BS31" i="13"/>
  <c r="CA31" i="13"/>
  <c r="CI31" i="13"/>
  <c r="CQ31" i="13"/>
  <c r="L32" i="13"/>
  <c r="T32" i="13"/>
  <c r="AB32" i="13"/>
  <c r="AJ32" i="13"/>
  <c r="CN7" i="13"/>
  <c r="K12" i="13"/>
  <c r="AF14" i="13"/>
  <c r="AR15" i="13"/>
  <c r="AF16" i="13"/>
  <c r="CR16" i="13"/>
  <c r="BP17" i="13"/>
  <c r="AC18" i="13"/>
  <c r="CB18" i="13"/>
  <c r="AM19" i="13"/>
  <c r="CN19" i="13"/>
  <c r="AJ20" i="13"/>
  <c r="BO20" i="13"/>
  <c r="CS20" i="13"/>
  <c r="AE21" i="13"/>
  <c r="BJ21" i="13"/>
  <c r="CH21" i="13"/>
  <c r="N22" i="13"/>
  <c r="AK22" i="13"/>
  <c r="BG22" i="13"/>
  <c r="BZ22" i="13"/>
  <c r="J23" i="13"/>
  <c r="AF23" i="13"/>
  <c r="AY23" i="13"/>
  <c r="BV23" i="13"/>
  <c r="CR23" i="13"/>
  <c r="X24" i="13"/>
  <c r="AU24" i="13"/>
  <c r="BL24" i="13"/>
  <c r="CB24" i="13"/>
  <c r="CR24" i="13"/>
  <c r="U25" i="13"/>
  <c r="AK25" i="13"/>
  <c r="BA25" i="13"/>
  <c r="BQ25" i="13"/>
  <c r="CG25" i="13"/>
  <c r="J26" i="13"/>
  <c r="Z26" i="13"/>
  <c r="AP26" i="13"/>
  <c r="BF26" i="13"/>
  <c r="BV26" i="13"/>
  <c r="CL26" i="13"/>
  <c r="O27" i="13"/>
  <c r="AE27" i="13"/>
  <c r="AU27" i="13"/>
  <c r="BK27" i="13"/>
  <c r="CA27" i="13"/>
  <c r="CQ27" i="13"/>
  <c r="T28" i="13"/>
  <c r="AJ28" i="13"/>
  <c r="AZ28" i="13"/>
  <c r="BP28" i="13"/>
  <c r="CF28" i="13"/>
  <c r="I29" i="13"/>
  <c r="Y29" i="13"/>
  <c r="AO29" i="13"/>
  <c r="BE29" i="13"/>
  <c r="BU29" i="13"/>
  <c r="CK29" i="13"/>
  <c r="N30" i="13"/>
  <c r="AD30" i="13"/>
  <c r="AT30" i="13"/>
  <c r="BJ30" i="13"/>
  <c r="BZ30" i="13"/>
  <c r="CP30" i="13"/>
  <c r="S31" i="13"/>
  <c r="AI31" i="13"/>
  <c r="AX31" i="13"/>
  <c r="BL31" i="13"/>
  <c r="BT31" i="13"/>
  <c r="CB31" i="13"/>
  <c r="CJ31" i="13"/>
  <c r="CR31" i="13"/>
  <c r="M32" i="13"/>
  <c r="U32" i="13"/>
  <c r="AC32" i="13"/>
  <c r="AK32" i="13"/>
  <c r="AS32" i="13"/>
  <c r="BA32" i="13"/>
  <c r="BI32" i="13"/>
  <c r="BQ32" i="13"/>
  <c r="BY32" i="13"/>
  <c r="CG32" i="13"/>
  <c r="CO32" i="13"/>
  <c r="J33" i="13"/>
  <c r="CF8" i="13"/>
  <c r="BP12" i="13"/>
  <c r="BB14" i="13"/>
  <c r="BM15" i="13"/>
  <c r="AS16" i="13"/>
  <c r="R17" i="13"/>
  <c r="BY17" i="13"/>
  <c r="AM18" i="13"/>
  <c r="CK18" i="13"/>
  <c r="AX19" i="13"/>
  <c r="J20" i="13"/>
  <c r="AQ20" i="13"/>
  <c r="BP20" i="13"/>
  <c r="H21" i="13"/>
  <c r="AL21" i="13"/>
  <c r="BK21" i="13"/>
  <c r="CJ21" i="13"/>
  <c r="S22" i="13"/>
  <c r="AL22" i="13"/>
  <c r="BI22" i="13"/>
  <c r="CE22" i="13"/>
  <c r="K23" i="13"/>
  <c r="AH23" i="13"/>
  <c r="BD23" i="13"/>
  <c r="BW23" i="13"/>
  <c r="CT23" i="13"/>
  <c r="AC24" i="13"/>
  <c r="AV24" i="13"/>
  <c r="BQ24" i="13"/>
  <c r="CG24" i="13"/>
  <c r="J25" i="13"/>
  <c r="Z25" i="13"/>
  <c r="AP25" i="13"/>
  <c r="BF25" i="13"/>
  <c r="BV25" i="13"/>
  <c r="CL25" i="13"/>
  <c r="O26" i="13"/>
  <c r="AE26" i="13"/>
  <c r="AU26" i="13"/>
  <c r="BK26" i="13"/>
  <c r="CA26" i="13"/>
  <c r="CQ26" i="13"/>
  <c r="T27" i="13"/>
  <c r="AJ27" i="13"/>
  <c r="AZ27" i="13"/>
  <c r="BP27" i="13"/>
  <c r="CF27" i="13"/>
  <c r="I28" i="13"/>
  <c r="Y28" i="13"/>
  <c r="AO28" i="13"/>
  <c r="BE28" i="13"/>
  <c r="BU28" i="13"/>
  <c r="CK28" i="13"/>
  <c r="N29" i="13"/>
  <c r="AD29" i="13"/>
  <c r="AT29" i="13"/>
  <c r="BJ29" i="13"/>
  <c r="BZ29" i="13"/>
  <c r="CP29" i="13"/>
  <c r="S30" i="13"/>
  <c r="AI30" i="13"/>
  <c r="AY30" i="13"/>
  <c r="BO30" i="13"/>
  <c r="AY4" i="13"/>
  <c r="Y10" i="13"/>
  <c r="AO13" i="13"/>
  <c r="CF14" i="13"/>
  <c r="CM15" i="13"/>
  <c r="BL16" i="13"/>
  <c r="AK17" i="13"/>
  <c r="CO17" i="13"/>
  <c r="BC18" i="13"/>
  <c r="N19" i="13"/>
  <c r="BN19" i="13"/>
  <c r="Y20" i="13"/>
  <c r="BC20" i="13"/>
  <c r="CB20" i="13"/>
  <c r="T21" i="13"/>
  <c r="AV21" i="13"/>
  <c r="BU21" i="13"/>
  <c r="CR21" i="13"/>
  <c r="AA22" i="13"/>
  <c r="AT22" i="13"/>
  <c r="BQ22" i="13"/>
  <c r="CF9" i="13"/>
  <c r="CA14" i="13"/>
  <c r="BI16" i="13"/>
  <c r="CM17" i="13"/>
  <c r="L19" i="13"/>
  <c r="W20" i="13"/>
  <c r="CA20" i="13"/>
  <c r="AO21" i="13"/>
  <c r="CP21" i="13"/>
  <c r="AS22" i="13"/>
  <c r="CH22" i="13"/>
  <c r="Z23" i="13"/>
  <c r="BL23" i="13"/>
  <c r="H24" i="13"/>
  <c r="AM24" i="13"/>
  <c r="BS24" i="13"/>
  <c r="CP24" i="13"/>
  <c r="AC25" i="13"/>
  <c r="BG25" i="13"/>
  <c r="CD25" i="13"/>
  <c r="Q26" i="13"/>
  <c r="AN26" i="13"/>
  <c r="BN26" i="13"/>
  <c r="CR26" i="13"/>
  <c r="AB27" i="13"/>
  <c r="BB27" i="13"/>
  <c r="BY27" i="13"/>
  <c r="L28" i="13"/>
  <c r="AP28" i="13"/>
  <c r="BM28" i="13"/>
  <c r="CM28" i="13"/>
  <c r="W29" i="13"/>
  <c r="AW29" i="13"/>
  <c r="CA29" i="13"/>
  <c r="K30" i="13"/>
  <c r="AK30" i="13"/>
  <c r="BH30" i="13"/>
  <c r="CG30" i="13"/>
  <c r="P31" i="13"/>
  <c r="AN31" i="13"/>
  <c r="BD31" i="13"/>
  <c r="BQ31" i="13"/>
  <c r="CC31" i="13"/>
  <c r="CM31" i="13"/>
  <c r="J32" i="13"/>
  <c r="V32" i="13"/>
  <c r="AF32" i="13"/>
  <c r="AP32" i="13"/>
  <c r="AY32" i="13"/>
  <c r="BH32" i="13"/>
  <c r="BR32" i="13"/>
  <c r="CA32" i="13"/>
  <c r="CJ32" i="13"/>
  <c r="CS32" i="13"/>
  <c r="O33" i="13"/>
  <c r="W33" i="13"/>
  <c r="AE33" i="13"/>
  <c r="AM33" i="13"/>
  <c r="AU33" i="13"/>
  <c r="BC33" i="13"/>
  <c r="BK33" i="13"/>
  <c r="BS33" i="13"/>
  <c r="CA33" i="13"/>
  <c r="CI33" i="13"/>
  <c r="CQ33" i="13"/>
  <c r="L34" i="13"/>
  <c r="T34" i="13"/>
  <c r="AB34" i="13"/>
  <c r="AJ34" i="13"/>
  <c r="AR34" i="13"/>
  <c r="AZ34" i="13"/>
  <c r="BH34" i="13"/>
  <c r="BP34" i="13"/>
  <c r="BX34" i="13"/>
  <c r="CF34" i="13"/>
  <c r="CN34" i="13"/>
  <c r="I35" i="13"/>
  <c r="Q35" i="13"/>
  <c r="Y35" i="13"/>
  <c r="AG35" i="13"/>
  <c r="AO35" i="13"/>
  <c r="AW35" i="13"/>
  <c r="BE35" i="13"/>
  <c r="BM35" i="13"/>
  <c r="BU35" i="13"/>
  <c r="CO10" i="13"/>
  <c r="M15" i="13"/>
  <c r="BY16" i="13"/>
  <c r="M18" i="13"/>
  <c r="W19" i="13"/>
  <c r="Z20" i="13"/>
  <c r="CI20" i="13"/>
  <c r="AZ21" i="13"/>
  <c r="CS21" i="13"/>
  <c r="AY22" i="13"/>
  <c r="CM22" i="13"/>
  <c r="AI23" i="13"/>
  <c r="BN23" i="13"/>
  <c r="M24" i="13"/>
  <c r="AN24" i="13"/>
  <c r="BT24" i="13"/>
  <c r="K25" i="13"/>
  <c r="AH25" i="13"/>
  <c r="BH25" i="13"/>
  <c r="CE25" i="13"/>
  <c r="R26" i="13"/>
  <c r="AV26" i="13"/>
  <c r="BS26" i="13"/>
  <c r="CS26" i="13"/>
  <c r="AC27" i="13"/>
  <c r="BC27" i="13"/>
  <c r="CG27" i="13"/>
  <c r="Q28" i="13"/>
  <c r="AQ28" i="13"/>
  <c r="BN28" i="13"/>
  <c r="CN28" i="13"/>
  <c r="AE29" i="13"/>
  <c r="BB29" i="13"/>
  <c r="CB29" i="13"/>
  <c r="L30" i="13"/>
  <c r="AL30" i="13"/>
  <c r="BP30" i="13"/>
  <c r="CH30" i="13"/>
  <c r="Q31" i="13"/>
  <c r="AO31" i="13"/>
  <c r="BE31" i="13"/>
  <c r="BR31" i="13"/>
  <c r="CD31" i="13"/>
  <c r="CN31" i="13"/>
  <c r="K32" i="13"/>
  <c r="W32" i="13"/>
  <c r="AG32" i="13"/>
  <c r="AQ32" i="13"/>
  <c r="AZ32" i="13"/>
  <c r="BJ32" i="13"/>
  <c r="BS32" i="13"/>
  <c r="CB32" i="13"/>
  <c r="CK32" i="13"/>
  <c r="CT32" i="13"/>
  <c r="P33" i="13"/>
  <c r="X33" i="13"/>
  <c r="AF33" i="13"/>
  <c r="AN33" i="13"/>
  <c r="AV33" i="13"/>
  <c r="BD33" i="13"/>
  <c r="BL33" i="13"/>
  <c r="BT33" i="13"/>
  <c r="CB33" i="13"/>
  <c r="CJ33" i="13"/>
  <c r="CR33" i="13"/>
  <c r="M34" i="13"/>
  <c r="U34" i="13"/>
  <c r="AC34" i="13"/>
  <c r="AK34" i="13"/>
  <c r="AS34" i="13"/>
  <c r="BA34" i="13"/>
  <c r="BI34" i="13"/>
  <c r="BQ34" i="13"/>
  <c r="BY34" i="13"/>
  <c r="CG34" i="13"/>
  <c r="CO34" i="13"/>
  <c r="J35" i="13"/>
  <c r="R35" i="13"/>
  <c r="Z35" i="13"/>
  <c r="AH35" i="13"/>
  <c r="AP35" i="13"/>
  <c r="AX35" i="13"/>
  <c r="BF35" i="13"/>
  <c r="AA11" i="13"/>
  <c r="S15" i="13"/>
  <c r="CB16" i="13"/>
  <c r="P18" i="13"/>
  <c r="AB19" i="13"/>
  <c r="AG20" i="13"/>
  <c r="CK20" i="13"/>
  <c r="BA21" i="13"/>
  <c r="K22" i="13"/>
  <c r="BA22" i="13"/>
  <c r="CO22" i="13"/>
  <c r="AN23" i="13"/>
  <c r="BO23" i="13"/>
  <c r="O24" i="13"/>
  <c r="BA24" i="13"/>
  <c r="BY24" i="13"/>
  <c r="L25" i="13"/>
  <c r="AI25" i="13"/>
  <c r="BI25" i="13"/>
  <c r="CM25" i="13"/>
  <c r="W26" i="13"/>
  <c r="AW26" i="13"/>
  <c r="BT26" i="13"/>
  <c r="CT26" i="13"/>
  <c r="AK27" i="13"/>
  <c r="BH27" i="13"/>
  <c r="CH27" i="13"/>
  <c r="R28" i="13"/>
  <c r="AR28" i="13"/>
  <c r="BV28" i="13"/>
  <c r="CS28" i="13"/>
  <c r="AF29" i="13"/>
  <c r="BC29" i="13"/>
  <c r="CC29" i="13"/>
  <c r="T30" i="13"/>
  <c r="CH12" i="13"/>
  <c r="BQ15" i="13"/>
  <c r="U17" i="13"/>
  <c r="AO18" i="13"/>
  <c r="BA19" i="13"/>
  <c r="AU20" i="13"/>
  <c r="I21" i="13"/>
  <c r="BR21" i="13"/>
  <c r="U22" i="13"/>
  <c r="BJ22" i="13"/>
  <c r="CP22" i="13"/>
  <c r="AP23" i="13"/>
  <c r="CB23" i="13"/>
  <c r="P24" i="13"/>
  <c r="BC24" i="13"/>
  <c r="BZ24" i="13"/>
  <c r="M25" i="13"/>
  <c r="AQ25" i="13"/>
  <c r="BN25" i="13"/>
  <c r="CN25" i="13"/>
  <c r="X26" i="13"/>
  <c r="AX26" i="13"/>
  <c r="CB26" i="13"/>
  <c r="L27" i="13"/>
  <c r="AL27" i="13"/>
  <c r="BI27" i="13"/>
  <c r="CI27" i="13"/>
  <c r="Z28" i="13"/>
  <c r="AW28" i="13"/>
  <c r="BW28" i="13"/>
  <c r="CT28" i="13"/>
  <c r="AG29" i="13"/>
  <c r="BK29" i="13"/>
  <c r="CH29" i="13"/>
  <c r="U30" i="13"/>
  <c r="AR30" i="13"/>
  <c r="BR30" i="13"/>
  <c r="CN30" i="13"/>
  <c r="Y31" i="13"/>
  <c r="AQ31" i="13"/>
  <c r="BG31" i="13"/>
  <c r="BV31" i="13"/>
  <c r="CF31" i="13"/>
  <c r="CP31" i="13"/>
  <c r="O32" i="13"/>
  <c r="Y32" i="13"/>
  <c r="AI32" i="13"/>
  <c r="AT32" i="13"/>
  <c r="BC32" i="13"/>
  <c r="BL32" i="13"/>
  <c r="BU32" i="13"/>
  <c r="CD32" i="13"/>
  <c r="CM32" i="13"/>
  <c r="I33" i="13"/>
  <c r="R33" i="13"/>
  <c r="Z33" i="13"/>
  <c r="AH33" i="13"/>
  <c r="AP33" i="13"/>
  <c r="AX33" i="13"/>
  <c r="BF33" i="13"/>
  <c r="BN33" i="13"/>
  <c r="BV33" i="13"/>
  <c r="CD33" i="13"/>
  <c r="CL33" i="13"/>
  <c r="CT33" i="13"/>
  <c r="O34" i="13"/>
  <c r="W34" i="13"/>
  <c r="AE34" i="13"/>
  <c r="AM34" i="13"/>
  <c r="AU34" i="13"/>
  <c r="BC34" i="13"/>
  <c r="BK34" i="13"/>
  <c r="BS34" i="13"/>
  <c r="CA34" i="13"/>
  <c r="CI34" i="13"/>
  <c r="CQ34" i="13"/>
  <c r="L35" i="13"/>
  <c r="T35" i="13"/>
  <c r="AB35" i="13"/>
  <c r="AJ35" i="13"/>
  <c r="AR35" i="13"/>
  <c r="AZ35" i="13"/>
  <c r="BH35" i="13"/>
  <c r="BP35" i="13"/>
  <c r="BX35" i="13"/>
  <c r="AG13" i="13"/>
  <c r="AH17" i="13"/>
  <c r="BJ19" i="13"/>
  <c r="P21" i="13"/>
  <c r="V22" i="13"/>
  <c r="P23" i="13"/>
  <c r="CD23" i="13"/>
  <c r="BD24" i="13"/>
  <c r="R25" i="13"/>
  <c r="BO25" i="13"/>
  <c r="AF26" i="13"/>
  <c r="CC26" i="13"/>
  <c r="AM27" i="13"/>
  <c r="CN27" i="13"/>
  <c r="AX28" i="13"/>
  <c r="O29" i="13"/>
  <c r="BL29" i="13"/>
  <c r="V30" i="13"/>
  <c r="BG30" i="13"/>
  <c r="I31" i="13"/>
  <c r="AP31" i="13"/>
  <c r="BO31" i="13"/>
  <c r="CG31" i="13"/>
  <c r="I32" i="13"/>
  <c r="AA32" i="13"/>
  <c r="AR32" i="13"/>
  <c r="BF32" i="13"/>
  <c r="BV32" i="13"/>
  <c r="CI32" i="13"/>
  <c r="L33" i="13"/>
  <c r="Y33" i="13"/>
  <c r="AK33" i="13"/>
  <c r="AY33" i="13"/>
  <c r="BJ33" i="13"/>
  <c r="BX33" i="13"/>
  <c r="CK33" i="13"/>
  <c r="J34" i="13"/>
  <c r="X34" i="13"/>
  <c r="AI34" i="13"/>
  <c r="AW34" i="13"/>
  <c r="BJ34" i="13"/>
  <c r="BV34" i="13"/>
  <c r="CJ34" i="13"/>
  <c r="H35" i="13"/>
  <c r="V35" i="13"/>
  <c r="AI35" i="13"/>
  <c r="AU35" i="13"/>
  <c r="BI35" i="13"/>
  <c r="BS35" i="13"/>
  <c r="CC35" i="13"/>
  <c r="CK35" i="13"/>
  <c r="CS35" i="13"/>
  <c r="N36" i="13"/>
  <c r="V36" i="13"/>
  <c r="AD36" i="13"/>
  <c r="AL36" i="13"/>
  <c r="AT36" i="13"/>
  <c r="BB36" i="13"/>
  <c r="BJ36" i="13"/>
  <c r="BR36" i="13"/>
  <c r="BZ36" i="13"/>
  <c r="CH36" i="13"/>
  <c r="CP36" i="13"/>
  <c r="K37" i="13"/>
  <c r="S37" i="13"/>
  <c r="AA37" i="13"/>
  <c r="AI37" i="13"/>
  <c r="AQ37" i="13"/>
  <c r="AY37" i="13"/>
  <c r="BG37" i="13"/>
  <c r="BO37" i="13"/>
  <c r="BW37" i="13"/>
  <c r="CE37" i="13"/>
  <c r="CM37" i="13"/>
  <c r="H38" i="13"/>
  <c r="P38" i="13"/>
  <c r="X38" i="13"/>
  <c r="AF38" i="13"/>
  <c r="AN38" i="13"/>
  <c r="AV38" i="13"/>
  <c r="BD38" i="13"/>
  <c r="BL38" i="13"/>
  <c r="BT38" i="13"/>
  <c r="CB38" i="13"/>
  <c r="CJ38" i="13"/>
  <c r="CR38" i="13"/>
  <c r="M39" i="13"/>
  <c r="U39" i="13"/>
  <c r="AC39" i="13"/>
  <c r="AK39" i="13"/>
  <c r="AS39" i="13"/>
  <c r="BA39" i="13"/>
  <c r="BI39" i="13"/>
  <c r="BQ39" i="13"/>
  <c r="BY39" i="13"/>
  <c r="CG39" i="13"/>
  <c r="CO39" i="13"/>
  <c r="J40" i="13"/>
  <c r="R40" i="13"/>
  <c r="Z40" i="13"/>
  <c r="AH40" i="13"/>
  <c r="AP40" i="13"/>
  <c r="AX40" i="13"/>
  <c r="BF40" i="13"/>
  <c r="BN40" i="13"/>
  <c r="BV40" i="13"/>
  <c r="CD40" i="13"/>
  <c r="CL40" i="13"/>
  <c r="CT40" i="13"/>
  <c r="O41" i="13"/>
  <c r="W41" i="13"/>
  <c r="AE41" i="13"/>
  <c r="AM41" i="13"/>
  <c r="AU41" i="13"/>
  <c r="BC41" i="13"/>
  <c r="BK41" i="13"/>
  <c r="BS41" i="13"/>
  <c r="CA41" i="13"/>
  <c r="CI41" i="13"/>
  <c r="CQ41" i="13"/>
  <c r="L42" i="13"/>
  <c r="T42" i="13"/>
  <c r="AB42" i="13"/>
  <c r="AJ42" i="13"/>
  <c r="AR42" i="13"/>
  <c r="AZ42" i="13"/>
  <c r="BH42" i="13"/>
  <c r="BP42" i="13"/>
  <c r="BX42" i="13"/>
  <c r="CF42" i="13"/>
  <c r="CN42" i="13"/>
  <c r="I43" i="13"/>
  <c r="Q43" i="13"/>
  <c r="Y43" i="13"/>
  <c r="AG43" i="13"/>
  <c r="AO43" i="13"/>
  <c r="AW43" i="13"/>
  <c r="BE43" i="13"/>
  <c r="BM43" i="13"/>
  <c r="BU43" i="13"/>
  <c r="CC43" i="13"/>
  <c r="CK43" i="13"/>
  <c r="CS43" i="13"/>
  <c r="N44" i="13"/>
  <c r="V44" i="13"/>
  <c r="AD44" i="13"/>
  <c r="AL44" i="13"/>
  <c r="AT44" i="13"/>
  <c r="BB44" i="13"/>
  <c r="BJ44" i="13"/>
  <c r="BR44" i="13"/>
  <c r="BZ44" i="13"/>
  <c r="CH44" i="13"/>
  <c r="CP44" i="13"/>
  <c r="K45" i="13"/>
  <c r="S45" i="13"/>
  <c r="AA45" i="13"/>
  <c r="AI45" i="13"/>
  <c r="AQ45" i="13"/>
  <c r="AY45" i="13"/>
  <c r="BG45" i="13"/>
  <c r="BO45" i="13"/>
  <c r="BW45" i="13"/>
  <c r="CE45" i="13"/>
  <c r="CM45" i="13"/>
  <c r="CD17" i="13"/>
  <c r="AN21" i="13"/>
  <c r="X23" i="13"/>
  <c r="AB25" i="13"/>
  <c r="CJ26" i="13"/>
  <c r="BW13" i="13"/>
  <c r="AX17" i="13"/>
  <c r="BX19" i="13"/>
  <c r="U21" i="13"/>
  <c r="AC22" i="13"/>
  <c r="R23" i="13"/>
  <c r="CE23" i="13"/>
  <c r="BI24" i="13"/>
  <c r="S25" i="13"/>
  <c r="BW25" i="13"/>
  <c r="AG26" i="13"/>
  <c r="CD26" i="13"/>
  <c r="AR27" i="13"/>
  <c r="CO27" i="13"/>
  <c r="BF28" i="13"/>
  <c r="P29" i="13"/>
  <c r="BM29" i="13"/>
  <c r="AA30" i="13"/>
  <c r="BQ30" i="13"/>
  <c r="J31" i="13"/>
  <c r="AS31" i="13"/>
  <c r="BP31" i="13"/>
  <c r="CH31" i="13"/>
  <c r="N32" i="13"/>
  <c r="AD32" i="13"/>
  <c r="AU32" i="13"/>
  <c r="BG32" i="13"/>
  <c r="BW32" i="13"/>
  <c r="CL32" i="13"/>
  <c r="M33" i="13"/>
  <c r="AA33" i="13"/>
  <c r="AL33" i="13"/>
  <c r="AZ33" i="13"/>
  <c r="BM33" i="13"/>
  <c r="BY33" i="13"/>
  <c r="CM33" i="13"/>
  <c r="K34" i="13"/>
  <c r="Y34" i="13"/>
  <c r="AL34" i="13"/>
  <c r="AX34" i="13"/>
  <c r="BL34" i="13"/>
  <c r="BW34" i="13"/>
  <c r="CK34" i="13"/>
  <c r="K35" i="13"/>
  <c r="W35" i="13"/>
  <c r="AK35" i="13"/>
  <c r="AV35" i="13"/>
  <c r="BJ35" i="13"/>
  <c r="BT35" i="13"/>
  <c r="CD35" i="13"/>
  <c r="CL35" i="13"/>
  <c r="CT35" i="13"/>
  <c r="O36" i="13"/>
  <c r="W36" i="13"/>
  <c r="AE36" i="13"/>
  <c r="AM36" i="13"/>
  <c r="AU36" i="13"/>
  <c r="BC36" i="13"/>
  <c r="BK36" i="13"/>
  <c r="BS36" i="13"/>
  <c r="CA36" i="13"/>
  <c r="CI36" i="13"/>
  <c r="CQ36" i="13"/>
  <c r="L37" i="13"/>
  <c r="T37" i="13"/>
  <c r="AB37" i="13"/>
  <c r="AJ37" i="13"/>
  <c r="AR37" i="13"/>
  <c r="AZ37" i="13"/>
  <c r="BH37" i="13"/>
  <c r="BP37" i="13"/>
  <c r="BX37" i="13"/>
  <c r="CF37" i="13"/>
  <c r="CN37" i="13"/>
  <c r="I38" i="13"/>
  <c r="Q38" i="13"/>
  <c r="Y38" i="13"/>
  <c r="AG38" i="13"/>
  <c r="AO38" i="13"/>
  <c r="AW38" i="13"/>
  <c r="BE38" i="13"/>
  <c r="BM38" i="13"/>
  <c r="BU38" i="13"/>
  <c r="CC38" i="13"/>
  <c r="CK38" i="13"/>
  <c r="CS38" i="13"/>
  <c r="N39" i="13"/>
  <c r="V39" i="13"/>
  <c r="AD39" i="13"/>
  <c r="AL39" i="13"/>
  <c r="AT39" i="13"/>
  <c r="BB39" i="13"/>
  <c r="BJ39" i="13"/>
  <c r="BR39" i="13"/>
  <c r="BZ39" i="13"/>
  <c r="CH39" i="13"/>
  <c r="CP39" i="13"/>
  <c r="K40" i="13"/>
  <c r="S40" i="13"/>
  <c r="AA40" i="13"/>
  <c r="AI40" i="13"/>
  <c r="AQ40" i="13"/>
  <c r="AY40" i="13"/>
  <c r="BG40" i="13"/>
  <c r="BO40" i="13"/>
  <c r="BW40" i="13"/>
  <c r="CE40" i="13"/>
  <c r="CM40" i="13"/>
  <c r="H41" i="13"/>
  <c r="P41" i="13"/>
  <c r="X41" i="13"/>
  <c r="AF41" i="13"/>
  <c r="AN41" i="13"/>
  <c r="AV41" i="13"/>
  <c r="BD41" i="13"/>
  <c r="BL41" i="13"/>
  <c r="BT41" i="13"/>
  <c r="CB41" i="13"/>
  <c r="CJ41" i="13"/>
  <c r="CR41" i="13"/>
  <c r="M42" i="13"/>
  <c r="U42" i="13"/>
  <c r="AC42" i="13"/>
  <c r="AK42" i="13"/>
  <c r="AS42" i="13"/>
  <c r="BA42" i="13"/>
  <c r="BI42" i="13"/>
  <c r="BQ42" i="13"/>
  <c r="BY42" i="13"/>
  <c r="CG42" i="13"/>
  <c r="CO42" i="13"/>
  <c r="J43" i="13"/>
  <c r="R43" i="13"/>
  <c r="Z43" i="13"/>
  <c r="AH43" i="13"/>
  <c r="AP43" i="13"/>
  <c r="AX43" i="13"/>
  <c r="BF43" i="13"/>
  <c r="BN43" i="13"/>
  <c r="BV43" i="13"/>
  <c r="CD43" i="13"/>
  <c r="CL43" i="13"/>
  <c r="CT43" i="13"/>
  <c r="O44" i="13"/>
  <c r="W44" i="13"/>
  <c r="AE44" i="13"/>
  <c r="AM44" i="13"/>
  <c r="AU44" i="13"/>
  <c r="BC44" i="13"/>
  <c r="BK44" i="13"/>
  <c r="BS44" i="13"/>
  <c r="CA44" i="13"/>
  <c r="CI44" i="13"/>
  <c r="CQ44" i="13"/>
  <c r="L45" i="13"/>
  <c r="T45" i="13"/>
  <c r="AB45" i="13"/>
  <c r="AJ45" i="13"/>
  <c r="AR45" i="13"/>
  <c r="AZ45" i="13"/>
  <c r="BH45" i="13"/>
  <c r="BP45" i="13"/>
  <c r="BX45" i="13"/>
  <c r="CF45" i="13"/>
  <c r="CN45" i="13"/>
  <c r="CE13" i="13"/>
  <c r="BA17" i="13"/>
  <c r="BZ19" i="13"/>
  <c r="AB21" i="13"/>
  <c r="AD22" i="13"/>
  <c r="S23" i="13"/>
  <c r="CJ23" i="13"/>
  <c r="BJ24" i="13"/>
  <c r="AA25" i="13"/>
  <c r="BX25" i="13"/>
  <c r="AH26" i="13"/>
  <c r="CI26" i="13"/>
  <c r="AS27" i="13"/>
  <c r="J28" i="13"/>
  <c r="BG28" i="13"/>
  <c r="Q29" i="13"/>
  <c r="BR29" i="13"/>
  <c r="AB30" i="13"/>
  <c r="BW30" i="13"/>
  <c r="K31" i="13"/>
  <c r="AV31" i="13"/>
  <c r="BU31" i="13"/>
  <c r="CK31" i="13"/>
  <c r="P32" i="13"/>
  <c r="AE32" i="13"/>
  <c r="AV32" i="13"/>
  <c r="BK32" i="13"/>
  <c r="BX32" i="13"/>
  <c r="CN32" i="13"/>
  <c r="N33" i="13"/>
  <c r="AB33" i="13"/>
  <c r="AO33" i="13"/>
  <c r="BA33" i="13"/>
  <c r="BO33" i="13"/>
  <c r="BZ33" i="13"/>
  <c r="CN33" i="13"/>
  <c r="N34" i="13"/>
  <c r="Z34" i="13"/>
  <c r="AN34" i="13"/>
  <c r="AY34" i="13"/>
  <c r="BM34" i="13"/>
  <c r="BZ34" i="13"/>
  <c r="CL34" i="13"/>
  <c r="M35" i="13"/>
  <c r="X35" i="13"/>
  <c r="AL35" i="13"/>
  <c r="AY35" i="13"/>
  <c r="BK35" i="13"/>
  <c r="BV35" i="13"/>
  <c r="CE35" i="13"/>
  <c r="CM35" i="13"/>
  <c r="H36" i="13"/>
  <c r="P36" i="13"/>
  <c r="X36" i="13"/>
  <c r="AF36" i="13"/>
  <c r="AN36" i="13"/>
  <c r="AV36" i="13"/>
  <c r="BD36" i="13"/>
  <c r="BL36" i="13"/>
  <c r="BT36" i="13"/>
  <c r="CB36" i="13"/>
  <c r="CJ36" i="13"/>
  <c r="CR36" i="13"/>
  <c r="M37" i="13"/>
  <c r="U37" i="13"/>
  <c r="AC37" i="13"/>
  <c r="AK37" i="13"/>
  <c r="AS37" i="13"/>
  <c r="BA37" i="13"/>
  <c r="BI37" i="13"/>
  <c r="BQ37" i="13"/>
  <c r="BY37" i="13"/>
  <c r="CG37" i="13"/>
  <c r="CO37" i="13"/>
  <c r="J38" i="13"/>
  <c r="R38" i="13"/>
  <c r="Z38" i="13"/>
  <c r="AH38" i="13"/>
  <c r="AP38" i="13"/>
  <c r="AX38" i="13"/>
  <c r="BF38" i="13"/>
  <c r="BN38" i="13"/>
  <c r="BV38" i="13"/>
  <c r="CD38" i="13"/>
  <c r="CL38" i="13"/>
  <c r="CT38" i="13"/>
  <c r="O39" i="13"/>
  <c r="W39" i="13"/>
  <c r="AE39" i="13"/>
  <c r="AM39" i="13"/>
  <c r="AU39" i="13"/>
  <c r="BC39" i="13"/>
  <c r="BK39" i="13"/>
  <c r="BS39" i="13"/>
  <c r="CA39" i="13"/>
  <c r="CI39" i="13"/>
  <c r="CQ39" i="13"/>
  <c r="L40" i="13"/>
  <c r="T40" i="13"/>
  <c r="AB40" i="13"/>
  <c r="AJ40" i="13"/>
  <c r="AR40" i="13"/>
  <c r="AZ40" i="13"/>
  <c r="BH40" i="13"/>
  <c r="BP40" i="13"/>
  <c r="BX40" i="13"/>
  <c r="CF40" i="13"/>
  <c r="CN40" i="13"/>
  <c r="I41" i="13"/>
  <c r="Q41" i="13"/>
  <c r="Y41" i="13"/>
  <c r="AG41" i="13"/>
  <c r="AO41" i="13"/>
  <c r="AW41" i="13"/>
  <c r="BE41" i="13"/>
  <c r="BM41" i="13"/>
  <c r="BU41" i="13"/>
  <c r="CC41" i="13"/>
  <c r="CK41" i="13"/>
  <c r="CS41" i="13"/>
  <c r="N42" i="13"/>
  <c r="V42" i="13"/>
  <c r="AD42" i="13"/>
  <c r="AL42" i="13"/>
  <c r="AT42" i="13"/>
  <c r="BB42" i="13"/>
  <c r="BJ42" i="13"/>
  <c r="BR42" i="13"/>
  <c r="BZ42" i="13"/>
  <c r="CH42" i="13"/>
  <c r="CP42" i="13"/>
  <c r="K43" i="13"/>
  <c r="S43" i="13"/>
  <c r="AA43" i="13"/>
  <c r="AI43" i="13"/>
  <c r="AQ43" i="13"/>
  <c r="AY43" i="13"/>
  <c r="BG43" i="13"/>
  <c r="BO43" i="13"/>
  <c r="BW43" i="13"/>
  <c r="CE43" i="13"/>
  <c r="CM43" i="13"/>
  <c r="H44" i="13"/>
  <c r="P44" i="13"/>
  <c r="X44" i="13"/>
  <c r="AF44" i="13"/>
  <c r="AN44" i="13"/>
  <c r="AV44" i="13"/>
  <c r="BD44" i="13"/>
  <c r="BL44" i="13"/>
  <c r="BT44" i="13"/>
  <c r="CB44" i="13"/>
  <c r="CJ44" i="13"/>
  <c r="CR44" i="13"/>
  <c r="M45" i="13"/>
  <c r="U45" i="13"/>
  <c r="AC45" i="13"/>
  <c r="AK45" i="13"/>
  <c r="AS45" i="13"/>
  <c r="BA45" i="13"/>
  <c r="BI45" i="13"/>
  <c r="BQ45" i="13"/>
  <c r="BY45" i="13"/>
  <c r="CG45" i="13"/>
  <c r="CO45" i="13"/>
  <c r="BF14" i="13"/>
  <c r="L20" i="13"/>
  <c r="AQ22" i="13"/>
  <c r="CL23" i="13"/>
  <c r="BY25" i="13"/>
  <c r="CJ15" i="13"/>
  <c r="AV20" i="13"/>
  <c r="BO22" i="13"/>
  <c r="U24" i="13"/>
  <c r="CO24" i="13"/>
  <c r="P26" i="13"/>
  <c r="V27" i="13"/>
  <c r="AA28" i="13"/>
  <c r="CL28" i="13"/>
  <c r="CQ29" i="13"/>
  <c r="BX30" i="13"/>
  <c r="AF31" i="13"/>
  <c r="BX31" i="13"/>
  <c r="H32" i="13"/>
  <c r="AM32" i="13"/>
  <c r="BM32" i="13"/>
  <c r="CF32" i="13"/>
  <c r="S33" i="13"/>
  <c r="AJ33" i="13"/>
  <c r="BG33" i="13"/>
  <c r="CC33" i="13"/>
  <c r="H34" i="13"/>
  <c r="AD34" i="13"/>
  <c r="AV34" i="13"/>
  <c r="BR34" i="13"/>
  <c r="CM34" i="13"/>
  <c r="S35" i="13"/>
  <c r="AN35" i="13"/>
  <c r="BG35" i="13"/>
  <c r="BZ35" i="13"/>
  <c r="CN35" i="13"/>
  <c r="L36" i="13"/>
  <c r="Z36" i="13"/>
  <c r="AK36" i="13"/>
  <c r="AY36" i="13"/>
  <c r="BM36" i="13"/>
  <c r="BX36" i="13"/>
  <c r="CL36" i="13"/>
  <c r="J37" i="13"/>
  <c r="X37" i="13"/>
  <c r="AL37" i="13"/>
  <c r="AW37" i="13"/>
  <c r="BK37" i="13"/>
  <c r="BV37" i="13"/>
  <c r="CJ37" i="13"/>
  <c r="K38" i="13"/>
  <c r="V38" i="13"/>
  <c r="AJ38" i="13"/>
  <c r="AU38" i="13"/>
  <c r="BI38" i="13"/>
  <c r="BW38" i="13"/>
  <c r="CH38" i="13"/>
  <c r="I39" i="13"/>
  <c r="T39" i="13"/>
  <c r="AH39" i="13"/>
  <c r="AV39" i="13"/>
  <c r="BG39" i="13"/>
  <c r="BU39" i="13"/>
  <c r="CF39" i="13"/>
  <c r="CT39" i="13"/>
  <c r="U40" i="13"/>
  <c r="AF40" i="13"/>
  <c r="AT40" i="13"/>
  <c r="BE40" i="13"/>
  <c r="BS40" i="13"/>
  <c r="CG40" i="13"/>
  <c r="CR40" i="13"/>
  <c r="S41" i="13"/>
  <c r="AD41" i="13"/>
  <c r="AR41" i="13"/>
  <c r="BF41" i="13"/>
  <c r="BQ41" i="13"/>
  <c r="CE41" i="13"/>
  <c r="CP41" i="13"/>
  <c r="Q42" i="13"/>
  <c r="AE42" i="13"/>
  <c r="AP42" i="13"/>
  <c r="BD42" i="13"/>
  <c r="BO42" i="13"/>
  <c r="CC42" i="13"/>
  <c r="CQ42" i="13"/>
  <c r="O43" i="13"/>
  <c r="AC43" i="13"/>
  <c r="AN43" i="13"/>
  <c r="BB43" i="13"/>
  <c r="BP43" i="13"/>
  <c r="CA43" i="13"/>
  <c r="CO43" i="13"/>
  <c r="M44" i="13"/>
  <c r="AA44" i="13"/>
  <c r="AO44" i="13"/>
  <c r="AZ44" i="13"/>
  <c r="BN44" i="13"/>
  <c r="BY44" i="13"/>
  <c r="CM44" i="13"/>
  <c r="N45" i="13"/>
  <c r="Y45" i="13"/>
  <c r="AM45" i="13"/>
  <c r="AX45" i="13"/>
  <c r="BL45" i="13"/>
  <c r="BZ45" i="13"/>
  <c r="CK45" i="13"/>
  <c r="AV16" i="13"/>
  <c r="CG22" i="13"/>
  <c r="AX25" i="13"/>
  <c r="BQ27" i="13"/>
  <c r="AM29" i="13"/>
  <c r="CM30" i="13"/>
  <c r="CE31" i="13"/>
  <c r="AW32" i="13"/>
  <c r="CQ32" i="13"/>
  <c r="AS33" i="13"/>
  <c r="CG33" i="13"/>
  <c r="AH34" i="13"/>
  <c r="CB34" i="13"/>
  <c r="AC35" i="13"/>
  <c r="BO35" i="13"/>
  <c r="CQ35" i="13"/>
  <c r="AC36" i="13"/>
  <c r="BE36" i="13"/>
  <c r="CD36" i="13"/>
  <c r="P37" i="13"/>
  <c r="AO37" i="13"/>
  <c r="BN37" i="13"/>
  <c r="CP37" i="13"/>
  <c r="AB38" i="13"/>
  <c r="BA38" i="13"/>
  <c r="BZ38" i="13"/>
  <c r="L39" i="13"/>
  <c r="AN39" i="13"/>
  <c r="BM39" i="13"/>
  <c r="CL39" i="13"/>
  <c r="X40" i="13"/>
  <c r="AW40" i="13"/>
  <c r="BY40" i="13"/>
  <c r="K41" i="13"/>
  <c r="AJ41" i="13"/>
  <c r="BI41" i="13"/>
  <c r="CH41" i="13"/>
  <c r="W42" i="13"/>
  <c r="BG42" i="13"/>
  <c r="CI42" i="13"/>
  <c r="U43" i="13"/>
  <c r="AT43" i="13"/>
  <c r="BS43" i="13"/>
  <c r="CR43" i="13"/>
  <c r="AG44" i="13"/>
  <c r="BF44" i="13"/>
  <c r="CE44" i="13"/>
  <c r="Q45" i="13"/>
  <c r="AP45" i="13"/>
  <c r="BR45" i="13"/>
  <c r="CQ45" i="13"/>
  <c r="BT21" i="13"/>
  <c r="BR24" i="13"/>
  <c r="BL26" i="13"/>
  <c r="BH28" i="13"/>
  <c r="AQ30" i="13"/>
  <c r="BF31" i="13"/>
  <c r="X32" i="13"/>
  <c r="BT32" i="13"/>
  <c r="AC33" i="13"/>
  <c r="BQ33" i="13"/>
  <c r="R34" i="13"/>
  <c r="CC34" i="13"/>
  <c r="BA35" i="13"/>
  <c r="CG35" i="13"/>
  <c r="S36" i="13"/>
  <c r="AR36" i="13"/>
  <c r="BQ36" i="13"/>
  <c r="M16" i="13"/>
  <c r="BE20" i="13"/>
  <c r="BR22" i="13"/>
  <c r="AE24" i="13"/>
  <c r="AR25" i="13"/>
  <c r="AM26" i="13"/>
  <c r="W27" i="13"/>
  <c r="AB28" i="13"/>
  <c r="V29" i="13"/>
  <c r="CR29" i="13"/>
  <c r="CE30" i="13"/>
  <c r="AG31" i="13"/>
  <c r="BY31" i="13"/>
  <c r="Q32" i="13"/>
  <c r="AN32" i="13"/>
  <c r="BN32" i="13"/>
  <c r="CH32" i="13"/>
  <c r="T33" i="13"/>
  <c r="AQ33" i="13"/>
  <c r="BH33" i="13"/>
  <c r="CE33" i="13"/>
  <c r="I34" i="13"/>
  <c r="AF34" i="13"/>
  <c r="BB34" i="13"/>
  <c r="BT34" i="13"/>
  <c r="CP34" i="13"/>
  <c r="U35" i="13"/>
  <c r="AQ35" i="13"/>
  <c r="BL35" i="13"/>
  <c r="CA35" i="13"/>
  <c r="CO35" i="13"/>
  <c r="M36" i="13"/>
  <c r="AA36" i="13"/>
  <c r="AO36" i="13"/>
  <c r="AZ36" i="13"/>
  <c r="BN36" i="13"/>
  <c r="BY36" i="13"/>
  <c r="CM36" i="13"/>
  <c r="N37" i="13"/>
  <c r="Y37" i="13"/>
  <c r="AM37" i="13"/>
  <c r="AX37" i="13"/>
  <c r="BL37" i="13"/>
  <c r="BZ37" i="13"/>
  <c r="CK37" i="13"/>
  <c r="L38" i="13"/>
  <c r="W38" i="13"/>
  <c r="AK38" i="13"/>
  <c r="AY38" i="13"/>
  <c r="BJ38" i="13"/>
  <c r="BX38" i="13"/>
  <c r="CI38" i="13"/>
  <c r="J39" i="13"/>
  <c r="X39" i="13"/>
  <c r="AI39" i="13"/>
  <c r="AW39" i="13"/>
  <c r="BH39" i="13"/>
  <c r="BV39" i="13"/>
  <c r="CJ39" i="13"/>
  <c r="H40" i="13"/>
  <c r="V40" i="13"/>
  <c r="AG40" i="13"/>
  <c r="AU40" i="13"/>
  <c r="BI40" i="13"/>
  <c r="BT40" i="13"/>
  <c r="CH40" i="13"/>
  <c r="CS40" i="13"/>
  <c r="T41" i="13"/>
  <c r="AH41" i="13"/>
  <c r="AS41" i="13"/>
  <c r="BG41" i="13"/>
  <c r="BR41" i="13"/>
  <c r="CF41" i="13"/>
  <c r="CT41" i="13"/>
  <c r="R42" i="13"/>
  <c r="AF42" i="13"/>
  <c r="AQ42" i="13"/>
  <c r="BE42" i="13"/>
  <c r="BS42" i="13"/>
  <c r="CD42" i="13"/>
  <c r="CR42" i="13"/>
  <c r="P43" i="13"/>
  <c r="AD43" i="13"/>
  <c r="AR43" i="13"/>
  <c r="BC43" i="13"/>
  <c r="BQ43" i="13"/>
  <c r="CB43" i="13"/>
  <c r="CP43" i="13"/>
  <c r="Q44" i="13"/>
  <c r="AB44" i="13"/>
  <c r="AP44" i="13"/>
  <c r="BA44" i="13"/>
  <c r="BO44" i="13"/>
  <c r="CC44" i="13"/>
  <c r="CN44" i="13"/>
  <c r="O45" i="13"/>
  <c r="Z45" i="13"/>
  <c r="AN45" i="13"/>
  <c r="BB45" i="13"/>
  <c r="BM45" i="13"/>
  <c r="CA45" i="13"/>
  <c r="CL45" i="13"/>
  <c r="CQ43" i="13"/>
  <c r="BP44" i="13"/>
  <c r="AD45" i="13"/>
  <c r="BN45" i="13"/>
  <c r="P16" i="13"/>
  <c r="BF20" i="13"/>
  <c r="BW22" i="13"/>
  <c r="AF24" i="13"/>
  <c r="AS25" i="13"/>
  <c r="BC26" i="13"/>
  <c r="BA27" i="13"/>
  <c r="AG28" i="13"/>
  <c r="AL29" i="13"/>
  <c r="CS29" i="13"/>
  <c r="CF30" i="13"/>
  <c r="AY31" i="13"/>
  <c r="BZ31" i="13"/>
  <c r="R32" i="13"/>
  <c r="AO32" i="13"/>
  <c r="BO32" i="13"/>
  <c r="CP32" i="13"/>
  <c r="U33" i="13"/>
  <c r="AR33" i="13"/>
  <c r="BI33" i="13"/>
  <c r="CF33" i="13"/>
  <c r="P34" i="13"/>
  <c r="AG34" i="13"/>
  <c r="BD34" i="13"/>
  <c r="BU34" i="13"/>
  <c r="CR34" i="13"/>
  <c r="AA35" i="13"/>
  <c r="AS35" i="13"/>
  <c r="BN35" i="13"/>
  <c r="CB35" i="13"/>
  <c r="CP35" i="13"/>
  <c r="Q36" i="13"/>
  <c r="AB36" i="13"/>
  <c r="AP36" i="13"/>
  <c r="BA36" i="13"/>
  <c r="BO36" i="13"/>
  <c r="CC36" i="13"/>
  <c r="CN36" i="13"/>
  <c r="O37" i="13"/>
  <c r="Z37" i="13"/>
  <c r="AN37" i="13"/>
  <c r="BB37" i="13"/>
  <c r="BM37" i="13"/>
  <c r="CA37" i="13"/>
  <c r="CL37" i="13"/>
  <c r="M38" i="13"/>
  <c r="AA38" i="13"/>
  <c r="AL38" i="13"/>
  <c r="AZ38" i="13"/>
  <c r="BK38" i="13"/>
  <c r="BY38" i="13"/>
  <c r="CM38" i="13"/>
  <c r="K39" i="13"/>
  <c r="Y39" i="13"/>
  <c r="AJ39" i="13"/>
  <c r="AX39" i="13"/>
  <c r="BL39" i="13"/>
  <c r="BW39" i="13"/>
  <c r="CK39" i="13"/>
  <c r="I40" i="13"/>
  <c r="W40" i="13"/>
  <c r="AK40" i="13"/>
  <c r="AV40" i="13"/>
  <c r="BJ40" i="13"/>
  <c r="BU40" i="13"/>
  <c r="CI40" i="13"/>
  <c r="J41" i="13"/>
  <c r="U41" i="13"/>
  <c r="AI41" i="13"/>
  <c r="AT41" i="13"/>
  <c r="BH41" i="13"/>
  <c r="BV41" i="13"/>
  <c r="CG41" i="13"/>
  <c r="H42" i="13"/>
  <c r="S42" i="13"/>
  <c r="AG42" i="13"/>
  <c r="AU42" i="13"/>
  <c r="BF42" i="13"/>
  <c r="BT42" i="13"/>
  <c r="CE42" i="13"/>
  <c r="CS42" i="13"/>
  <c r="T43" i="13"/>
  <c r="AE43" i="13"/>
  <c r="AS43" i="13"/>
  <c r="BD43" i="13"/>
  <c r="BR43" i="13"/>
  <c r="CF43" i="13"/>
  <c r="R44" i="13"/>
  <c r="AC44" i="13"/>
  <c r="AQ44" i="13"/>
  <c r="BE44" i="13"/>
  <c r="CD44" i="13"/>
  <c r="CO44" i="13"/>
  <c r="P45" i="13"/>
  <c r="AO45" i="13"/>
  <c r="BC45" i="13"/>
  <c r="CB45" i="13"/>
  <c r="CP45" i="13"/>
  <c r="BW20" i="13"/>
  <c r="AK24" i="13"/>
  <c r="BD26" i="13"/>
  <c r="AH28" i="13"/>
  <c r="AJ30" i="13"/>
  <c r="BA31" i="13"/>
  <c r="S32" i="13"/>
  <c r="BP32" i="13"/>
  <c r="V33" i="13"/>
  <c r="BP33" i="13"/>
  <c r="Q34" i="13"/>
  <c r="BE34" i="13"/>
  <c r="CS34" i="13"/>
  <c r="AT35" i="13"/>
  <c r="CF35" i="13"/>
  <c r="R36" i="13"/>
  <c r="AQ36" i="13"/>
  <c r="BP36" i="13"/>
  <c r="CO36" i="13"/>
  <c r="AD37" i="13"/>
  <c r="BC37" i="13"/>
  <c r="CB37" i="13"/>
  <c r="N38" i="13"/>
  <c r="AM38" i="13"/>
  <c r="BO38" i="13"/>
  <c r="CN38" i="13"/>
  <c r="Z39" i="13"/>
  <c r="AY39" i="13"/>
  <c r="BX39" i="13"/>
  <c r="M40" i="13"/>
  <c r="AL40" i="13"/>
  <c r="BK40" i="13"/>
  <c r="CJ40" i="13"/>
  <c r="V41" i="13"/>
  <c r="AX41" i="13"/>
  <c r="BW41" i="13"/>
  <c r="I42" i="13"/>
  <c r="AV42" i="13"/>
  <c r="BU42" i="13"/>
  <c r="CT42" i="13"/>
  <c r="AF43" i="13"/>
  <c r="BH43" i="13"/>
  <c r="CG43" i="13"/>
  <c r="S44" i="13"/>
  <c r="AR44" i="13"/>
  <c r="BQ44" i="13"/>
  <c r="CS44" i="13"/>
  <c r="AE45" i="13"/>
  <c r="BD45" i="13"/>
  <c r="CC45" i="13"/>
  <c r="AX18" i="13"/>
  <c r="AQ23" i="13"/>
  <c r="AY25" i="13"/>
  <c r="BR27" i="13"/>
  <c r="AU29" i="13"/>
  <c r="H31" i="13"/>
  <c r="CL31" i="13"/>
  <c r="AX32" i="13"/>
  <c r="CR32" i="13"/>
  <c r="AT33" i="13"/>
  <c r="CH33" i="13"/>
  <c r="AO34" i="13"/>
  <c r="BF34" i="13"/>
  <c r="AD35" i="13"/>
  <c r="BQ35" i="13"/>
  <c r="CR35" i="13"/>
  <c r="AG36" i="13"/>
  <c r="BF36" i="13"/>
  <c r="CE36" i="13"/>
  <c r="AH42" i="13"/>
  <c r="S34" i="13"/>
  <c r="BF23" i="13"/>
  <c r="CI45" i="13"/>
  <c r="AH45" i="13"/>
  <c r="BW44" i="13"/>
  <c r="Y44" i="13"/>
  <c r="BK43" i="13"/>
  <c r="M43" i="13"/>
  <c r="AY42" i="13"/>
  <c r="CN41" i="13"/>
  <c r="AP41" i="13"/>
  <c r="CB40" i="13"/>
  <c r="BC40" i="13"/>
  <c r="CR39" i="13"/>
  <c r="AQ39" i="13"/>
  <c r="R39" i="13"/>
  <c r="CF38" i="13"/>
  <c r="AE38" i="13"/>
  <c r="CS37" i="13"/>
  <c r="BT37" i="13"/>
  <c r="AU37" i="13"/>
  <c r="V37" i="13"/>
  <c r="CG36" i="13"/>
  <c r="T36" i="13"/>
  <c r="BW35" i="13"/>
  <c r="P35" i="13"/>
  <c r="BN34" i="13"/>
  <c r="CS33" i="13"/>
  <c r="AW33" i="13"/>
  <c r="CC32" i="13"/>
  <c r="CT31" i="13"/>
  <c r="CC28" i="13"/>
  <c r="H26" i="13"/>
  <c r="AV23" i="13"/>
  <c r="BS5" i="13"/>
  <c r="CH45" i="13"/>
  <c r="BF45" i="13"/>
  <c r="BV44" i="13"/>
  <c r="U44" i="13"/>
  <c r="AK43" i="13"/>
  <c r="AX42" i="13"/>
  <c r="CM41" i="13"/>
  <c r="AL41" i="13"/>
  <c r="BB40" i="13"/>
  <c r="BO39" i="13"/>
  <c r="Q39" i="13"/>
  <c r="BC38" i="13"/>
  <c r="BS37" i="13"/>
  <c r="CF36" i="13"/>
  <c r="O35" i="13"/>
  <c r="BX28" i="13"/>
  <c r="BE45" i="13"/>
  <c r="AS44" i="13"/>
  <c r="BI43" i="13"/>
  <c r="AJ43" i="13"/>
  <c r="H43" i="13"/>
  <c r="X42" i="13"/>
  <c r="CL41" i="13"/>
  <c r="BJ41" i="13"/>
  <c r="AK41" i="13"/>
  <c r="L41" i="13"/>
  <c r="BZ40" i="13"/>
  <c r="BA40" i="13"/>
  <c r="Y40" i="13"/>
  <c r="CM39" i="13"/>
  <c r="BN39" i="13"/>
  <c r="AO39" i="13"/>
  <c r="BB38" i="13"/>
  <c r="AC38" i="13"/>
  <c r="CQ37" i="13"/>
  <c r="BR37" i="13"/>
  <c r="AP37" i="13"/>
  <c r="Q37" i="13"/>
  <c r="BW36" i="13"/>
  <c r="AS36" i="13"/>
  <c r="J36" i="13"/>
  <c r="BD35" i="13"/>
  <c r="N35" i="13"/>
  <c r="AT34" i="13"/>
  <c r="CO33" i="13"/>
  <c r="AG33" i="13"/>
  <c r="BE32" i="13"/>
  <c r="CO31" i="13"/>
  <c r="BA30" i="13"/>
  <c r="CB21" i="13"/>
  <c r="CT37" i="13"/>
  <c r="AV37" i="13"/>
  <c r="W37" i="13"/>
  <c r="CK36" i="13"/>
  <c r="U36" i="13"/>
  <c r="AE35" i="13"/>
  <c r="BO34" i="13"/>
  <c r="BB33" i="13"/>
  <c r="CE32" i="13"/>
  <c r="Z32" i="13"/>
  <c r="Z31" i="13"/>
  <c r="CD28" i="13"/>
  <c r="I9" i="13"/>
  <c r="BP39" i="13"/>
  <c r="H45" i="13"/>
  <c r="BJ43" i="13"/>
  <c r="L43" i="13"/>
  <c r="Y42" i="13"/>
  <c r="M41" i="13"/>
  <c r="AC40" i="13"/>
  <c r="AP39" i="13"/>
  <c r="AD38" i="13"/>
  <c r="AT37" i="13"/>
  <c r="AW36" i="13"/>
  <c r="BR35" i="13"/>
  <c r="CP33" i="13"/>
  <c r="CS31" i="13"/>
  <c r="CK21" i="13"/>
  <c r="AF45" i="13"/>
  <c r="BU44" i="13"/>
  <c r="CH43" i="13"/>
  <c r="AW42" i="13"/>
  <c r="CA38" i="13"/>
  <c r="CO25" i="13"/>
  <c r="AW45" i="13"/>
  <c r="CL44" i="13"/>
  <c r="AK44" i="13"/>
  <c r="L44" i="13"/>
  <c r="BA43" i="13"/>
  <c r="AB43" i="13"/>
  <c r="CM42" i="13"/>
  <c r="BN42" i="13"/>
  <c r="P42" i="13"/>
  <c r="CD41" i="13"/>
  <c r="BB41" i="13"/>
  <c r="AC41" i="13"/>
  <c r="CQ40" i="13"/>
  <c r="BR40" i="13"/>
  <c r="AS40" i="13"/>
  <c r="CE39" i="13"/>
  <c r="BF39" i="13"/>
  <c r="AG39" i="13"/>
  <c r="H39" i="13"/>
  <c r="BS38" i="13"/>
  <c r="AT38" i="13"/>
  <c r="U38" i="13"/>
  <c r="CI37" i="13"/>
  <c r="BJ37" i="13"/>
  <c r="AH37" i="13"/>
  <c r="I37" i="13"/>
  <c r="BV36" i="13"/>
  <c r="AJ36" i="13"/>
  <c r="I36" i="13"/>
  <c r="BC35" i="13"/>
  <c r="CT34" i="13"/>
  <c r="AQ34" i="13"/>
  <c r="AD33" i="13"/>
  <c r="BD32" i="13"/>
  <c r="BW31" i="13"/>
  <c r="AZ30" i="13"/>
  <c r="BX27" i="13"/>
  <c r="CJ24" i="13"/>
  <c r="BZ21" i="13"/>
  <c r="CT45" i="13"/>
  <c r="BU45" i="13"/>
  <c r="AV45" i="13"/>
  <c r="W45" i="13"/>
  <c r="CK44" i="13"/>
  <c r="BI44" i="13"/>
  <c r="AJ44" i="13"/>
  <c r="K44" i="13"/>
  <c r="BY43" i="13"/>
  <c r="AZ43" i="13"/>
  <c r="X43" i="13"/>
  <c r="CL42" i="13"/>
  <c r="BM42" i="13"/>
  <c r="AN42" i="13"/>
  <c r="O42" i="13"/>
  <c r="BZ41" i="13"/>
  <c r="BA41" i="13"/>
  <c r="AB41" i="13"/>
  <c r="CP40" i="13"/>
  <c r="BQ40" i="13"/>
  <c r="AO40" i="13"/>
  <c r="P40" i="13"/>
  <c r="CD39" i="13"/>
  <c r="BE39" i="13"/>
  <c r="AF39" i="13"/>
  <c r="CQ38" i="13"/>
  <c r="BR38" i="13"/>
  <c r="AS38" i="13"/>
  <c r="T38" i="13"/>
  <c r="CH37" i="13"/>
  <c r="BF37" i="13"/>
  <c r="AG37" i="13"/>
  <c r="H37" i="13"/>
  <c r="BU36" i="13"/>
  <c r="AI36" i="13"/>
  <c r="CJ35" i="13"/>
  <c r="BB35" i="13"/>
  <c r="CH34" i="13"/>
  <c r="AP34" i="13"/>
  <c r="BU33" i="13"/>
  <c r="Q33" i="13"/>
  <c r="BB32" i="13"/>
  <c r="BN31" i="13"/>
  <c r="CI29" i="13"/>
  <c r="BS27" i="13"/>
  <c r="CI24" i="13"/>
  <c r="CO18" i="13"/>
  <c r="BU37" i="13"/>
  <c r="CJ45" i="13"/>
  <c r="BK45" i="13"/>
  <c r="AL45" i="13"/>
  <c r="J45" i="13"/>
  <c r="BX44" i="13"/>
  <c r="AY44" i="13"/>
  <c r="Z44" i="13"/>
  <c r="CN43" i="13"/>
  <c r="BL43" i="13"/>
  <c r="AM43" i="13"/>
  <c r="N43" i="13"/>
  <c r="CB42" i="13"/>
  <c r="BC42" i="13"/>
  <c r="AA42" i="13"/>
  <c r="CO41" i="13"/>
  <c r="BP41" i="13"/>
  <c r="AQ41" i="13"/>
  <c r="R41" i="13"/>
  <c r="CC40" i="13"/>
  <c r="BD40" i="13"/>
  <c r="AE40" i="13"/>
  <c r="CS39" i="13"/>
  <c r="BT39" i="13"/>
  <c r="AR39" i="13"/>
  <c r="S39" i="13"/>
  <c r="CG38" i="13"/>
  <c r="BY35" i="13"/>
  <c r="BM26" i="13"/>
  <c r="BJ45" i="13"/>
  <c r="I45" i="13"/>
  <c r="AX44" i="13"/>
  <c r="CJ43" i="13"/>
  <c r="AL43" i="13"/>
  <c r="CA42" i="13"/>
  <c r="Z42" i="13"/>
  <c r="BO41" i="13"/>
  <c r="N41" i="13"/>
  <c r="AD40" i="13"/>
  <c r="BG38" i="13"/>
  <c r="AX36" i="13"/>
  <c r="X31" i="13"/>
  <c r="AG45" i="13"/>
  <c r="AW44" i="13"/>
  <c r="CI43" i="13"/>
  <c r="BW42" i="13"/>
  <c r="BN41" i="13"/>
  <c r="CA40" i="13"/>
  <c r="CN39" i="13"/>
  <c r="CE38" i="13"/>
  <c r="CR37" i="13"/>
  <c r="R37" i="13"/>
  <c r="K36" i="13"/>
  <c r="BG34" i="13"/>
  <c r="AI33" i="13"/>
  <c r="BZ32" i="13"/>
  <c r="BB30" i="13"/>
  <c r="CT25" i="13"/>
  <c r="CD45" i="13"/>
  <c r="CT44" i="13"/>
  <c r="T44" i="13"/>
  <c r="BV42" i="13"/>
  <c r="P39" i="13"/>
  <c r="K28" i="13"/>
  <c r="BV45" i="13"/>
  <c r="X45" i="13"/>
  <c r="BM44" i="13"/>
  <c r="BZ43" i="13"/>
  <c r="AO42" i="13"/>
  <c r="Q40" i="13"/>
  <c r="BW33" i="13"/>
  <c r="CS45" i="13"/>
  <c r="BT45" i="13"/>
  <c r="AU45" i="13"/>
  <c r="V45" i="13"/>
  <c r="CG44" i="13"/>
  <c r="BH44" i="13"/>
  <c r="AI44" i="13"/>
  <c r="J44" i="13"/>
  <c r="BX43" i="13"/>
  <c r="AV43" i="13"/>
  <c r="W43" i="13"/>
  <c r="CK42" i="13"/>
  <c r="BL42" i="13"/>
  <c r="AM42" i="13"/>
  <c r="K42" i="13"/>
  <c r="BY41" i="13"/>
  <c r="AZ41" i="13"/>
  <c r="AA41" i="13"/>
  <c r="CO40" i="13"/>
  <c r="BM40" i="13"/>
  <c r="AN40" i="13"/>
  <c r="O40" i="13"/>
  <c r="CC39" i="13"/>
  <c r="BD39" i="13"/>
  <c r="AB39" i="13"/>
  <c r="CP38" i="13"/>
  <c r="BQ38" i="13"/>
  <c r="AR38" i="13"/>
  <c r="S38" i="13"/>
  <c r="CD37" i="13"/>
  <c r="BE37" i="13"/>
  <c r="AF37" i="13"/>
  <c r="CT36" i="13"/>
  <c r="BI36" i="13"/>
  <c r="AH36" i="13"/>
  <c r="CI35" i="13"/>
  <c r="AM35" i="13"/>
  <c r="CE34" i="13"/>
  <c r="AA34" i="13"/>
  <c r="BR33" i="13"/>
  <c r="K33" i="13"/>
  <c r="AL32" i="13"/>
  <c r="BM31" i="13"/>
  <c r="BS29" i="13"/>
  <c r="U27" i="13"/>
  <c r="CH24" i="13"/>
  <c r="BN18" i="13"/>
  <c r="CR45" i="13"/>
  <c r="BS45" i="13"/>
  <c r="AT45" i="13"/>
  <c r="R45" i="13"/>
  <c r="CF44" i="13"/>
  <c r="BG44" i="13"/>
  <c r="AH44" i="13"/>
  <c r="I44" i="13"/>
  <c r="BT43" i="13"/>
  <c r="AU43" i="13"/>
  <c r="V43" i="13"/>
  <c r="CJ42" i="13"/>
  <c r="BK42" i="13"/>
  <c r="AI42" i="13"/>
  <c r="J42" i="13"/>
  <c r="BX41" i="13"/>
  <c r="AY41" i="13"/>
  <c r="Z41" i="13"/>
  <c r="CK40" i="13"/>
  <c r="BL40" i="13"/>
  <c r="AM40" i="13"/>
  <c r="N40" i="13"/>
  <c r="CB39" i="13"/>
  <c r="AZ39" i="13"/>
  <c r="AA39" i="13"/>
  <c r="CO38" i="13"/>
  <c r="BP38" i="13"/>
  <c r="AQ38" i="13"/>
  <c r="O38" i="13"/>
  <c r="CC37" i="13"/>
  <c r="BD37" i="13"/>
  <c r="AE37" i="13"/>
  <c r="CS36" i="13"/>
  <c r="BH36" i="13"/>
  <c r="Y36" i="13"/>
  <c r="CH35" i="13"/>
  <c r="AF35" i="13"/>
  <c r="CD34" i="13"/>
  <c r="V34" i="13"/>
  <c r="BE33" i="13"/>
  <c r="H33" i="13"/>
  <c r="AH32" i="13"/>
  <c r="AA31" i="13"/>
  <c r="AV29" i="13"/>
  <c r="M27" i="13"/>
  <c r="BG23" i="13"/>
  <c r="BL18" i="13"/>
  <c r="DJ18" i="13"/>
  <c r="DB18" i="13"/>
  <c r="GG17" i="13"/>
  <c r="FY17" i="13"/>
  <c r="FQ17" i="13"/>
  <c r="FI17" i="13"/>
  <c r="FA17" i="13"/>
  <c r="ES17" i="13"/>
  <c r="EK17" i="13"/>
  <c r="EC17" i="13"/>
  <c r="DU17" i="13"/>
  <c r="DM17" i="13"/>
  <c r="DE17" i="13"/>
  <c r="CW17" i="13"/>
  <c r="GB16" i="13"/>
  <c r="FT16" i="13"/>
  <c r="FL16" i="13"/>
  <c r="FD16" i="13"/>
  <c r="EV16" i="13"/>
  <c r="EN16" i="13"/>
  <c r="EF16" i="13"/>
  <c r="DX16" i="13"/>
  <c r="DP16" i="13"/>
  <c r="DH16" i="13"/>
  <c r="CZ16" i="13"/>
  <c r="GE15" i="13"/>
  <c r="FW15" i="13"/>
  <c r="FO15" i="13"/>
  <c r="FG15" i="13"/>
  <c r="EY15" i="13"/>
  <c r="EQ15" i="13"/>
  <c r="EI15" i="13"/>
  <c r="EA15" i="13"/>
  <c r="DS15" i="13"/>
  <c r="DK15" i="13"/>
  <c r="DC15" i="13"/>
  <c r="GH14" i="13"/>
  <c r="FZ14" i="13"/>
  <c r="FR14" i="13"/>
  <c r="FJ14" i="13"/>
  <c r="FB14" i="13"/>
  <c r="ET14" i="13"/>
  <c r="EL14" i="13"/>
  <c r="ED14" i="13"/>
  <c r="DV14" i="13"/>
  <c r="DN14" i="13"/>
  <c r="DF14" i="13"/>
  <c r="CX14" i="13"/>
  <c r="GC13" i="13"/>
  <c r="FU13" i="13"/>
  <c r="FM13" i="13"/>
  <c r="FE13" i="13"/>
  <c r="EW13" i="13"/>
  <c r="EO13" i="13"/>
  <c r="EG13" i="13"/>
  <c r="DY13" i="13"/>
  <c r="DQ13" i="13"/>
  <c r="DI13" i="13"/>
  <c r="DA13" i="13"/>
  <c r="GF12" i="13"/>
  <c r="FX12" i="13"/>
  <c r="FP12" i="13"/>
  <c r="FH12" i="13"/>
  <c r="EZ12" i="13"/>
  <c r="EP12" i="13"/>
  <c r="DT12" i="13"/>
  <c r="CX12" i="13"/>
  <c r="FK11" i="13"/>
  <c r="EE11" i="13"/>
  <c r="CY11" i="13"/>
  <c r="FF10" i="13"/>
  <c r="DZ10" i="13"/>
  <c r="GG9" i="13"/>
  <c r="FA9" i="13"/>
  <c r="DU9" i="13"/>
  <c r="GB8" i="13"/>
  <c r="EV8" i="13"/>
  <c r="DP8" i="13"/>
  <c r="FW7" i="13"/>
  <c r="EK7" i="13"/>
  <c r="GG6" i="13"/>
  <c r="EQ6" i="13"/>
  <c r="CZ6" i="13"/>
  <c r="EV5" i="13"/>
  <c r="CX5" i="13"/>
  <c r="DJ8" i="13"/>
  <c r="FQ7" i="13"/>
  <c r="EC7" i="13"/>
  <c r="FY6" i="13"/>
  <c r="EI6" i="13"/>
  <c r="GE5" i="13"/>
  <c r="EN5" i="13"/>
  <c r="FZ4" i="13"/>
  <c r="FO7" i="13"/>
  <c r="DZ7" i="13"/>
  <c r="FW6" i="13"/>
  <c r="EF6" i="13"/>
  <c r="GB5" i="13"/>
  <c r="EL5" i="13"/>
  <c r="FO4" i="13"/>
  <c r="DB8" i="13"/>
  <c r="FI7" i="13"/>
  <c r="DR7" i="13"/>
  <c r="FO6" i="13"/>
  <c r="DX6" i="13"/>
  <c r="FT5" i="13"/>
  <c r="ED5" i="13"/>
  <c r="FE4" i="13"/>
  <c r="CZ8" i="13"/>
  <c r="FF7" i="13"/>
  <c r="DP7" i="13"/>
  <c r="FL6" i="13"/>
  <c r="DU6" i="13"/>
  <c r="FR5" i="13"/>
  <c r="EA5" i="13"/>
  <c r="ET4" i="13"/>
  <c r="FW16" i="13"/>
  <c r="FO16" i="13"/>
  <c r="FG16" i="13"/>
  <c r="EY16" i="13"/>
  <c r="EQ16" i="13"/>
  <c r="EI16" i="13"/>
  <c r="EA16" i="13"/>
  <c r="DS16" i="13"/>
  <c r="DK16" i="13"/>
  <c r="DC16" i="13"/>
  <c r="GH15" i="13"/>
  <c r="FZ15" i="13"/>
  <c r="FR15" i="13"/>
  <c r="FJ15" i="13"/>
  <c r="FB15" i="13"/>
  <c r="ET15" i="13"/>
  <c r="EL15" i="13"/>
  <c r="ED15" i="13"/>
  <c r="DV15" i="13"/>
  <c r="DN15" i="13"/>
  <c r="DF15" i="13"/>
  <c r="CX15" i="13"/>
  <c r="GC14" i="13"/>
  <c r="FU14" i="13"/>
  <c r="FM14" i="13"/>
  <c r="FE14" i="13"/>
  <c r="EW14" i="13"/>
  <c r="EO14" i="13"/>
  <c r="EG14" i="13"/>
  <c r="DY14" i="13"/>
  <c r="DQ14" i="13"/>
  <c r="DI14" i="13"/>
  <c r="DA14" i="13"/>
  <c r="GF13" i="13"/>
  <c r="FX13" i="13"/>
  <c r="FP13" i="13"/>
  <c r="FH13" i="13"/>
  <c r="EZ13" i="13"/>
  <c r="ER13" i="13"/>
  <c r="EJ13" i="13"/>
  <c r="EB13" i="13"/>
  <c r="DT13" i="13"/>
  <c r="DL13" i="13"/>
  <c r="DD13" i="13"/>
  <c r="CV13" i="13"/>
  <c r="GA12" i="13"/>
  <c r="FS12" i="13"/>
  <c r="FK12" i="13"/>
  <c r="FC12" i="13"/>
  <c r="EU12" i="13"/>
  <c r="EB12" i="13"/>
  <c r="DF12" i="13"/>
  <c r="FU11" i="13"/>
  <c r="EO11" i="13"/>
  <c r="DI11" i="13"/>
  <c r="FP10" i="13"/>
  <c r="EJ10" i="13"/>
  <c r="DD10" i="13"/>
  <c r="FK9" i="13"/>
  <c r="EE9" i="13"/>
  <c r="CY9" i="13"/>
  <c r="FF8" i="13"/>
  <c r="DZ8" i="13"/>
  <c r="GG7" i="13"/>
  <c r="EX7" i="13"/>
  <c r="DH7" i="13"/>
  <c r="FD6" i="13"/>
  <c r="DM6" i="13"/>
  <c r="FJ5" i="13"/>
  <c r="DS5" i="13"/>
  <c r="EI4" i="13"/>
  <c r="DD18" i="13"/>
  <c r="CV18" i="13"/>
  <c r="GA17" i="13"/>
  <c r="FS17" i="13"/>
  <c r="FK17" i="13"/>
  <c r="FC17" i="13"/>
  <c r="EU17" i="13"/>
  <c r="EM17" i="13"/>
  <c r="EE17" i="13"/>
  <c r="DW17" i="13"/>
  <c r="DO17" i="13"/>
  <c r="DG17" i="13"/>
  <c r="CY17" i="13"/>
  <c r="GD16" i="13"/>
  <c r="FV16" i="13"/>
  <c r="FN16" i="13"/>
  <c r="FF16" i="13"/>
  <c r="EX16" i="13"/>
  <c r="EP16" i="13"/>
  <c r="EH16" i="13"/>
  <c r="DZ16" i="13"/>
  <c r="DR16" i="13"/>
  <c r="DJ16" i="13"/>
  <c r="DB16" i="13"/>
  <c r="GG15" i="13"/>
  <c r="FY15" i="13"/>
  <c r="FQ15" i="13"/>
  <c r="FI15" i="13"/>
  <c r="FA15" i="13"/>
  <c r="ES15" i="13"/>
  <c r="EK15" i="13"/>
  <c r="EC15" i="13"/>
  <c r="DU15" i="13"/>
  <c r="DM15" i="13"/>
  <c r="DE15" i="13"/>
  <c r="CW15" i="13"/>
  <c r="GB14" i="13"/>
  <c r="FT14" i="13"/>
  <c r="FL14" i="13"/>
  <c r="FD14" i="13"/>
  <c r="EV14" i="13"/>
  <c r="EN14" i="13"/>
  <c r="EF14" i="13"/>
  <c r="DX14" i="13"/>
  <c r="DP14" i="13"/>
  <c r="DH14" i="13"/>
  <c r="CZ14" i="13"/>
  <c r="GE13" i="13"/>
  <c r="FW13" i="13"/>
  <c r="FO13" i="13"/>
  <c r="FG13" i="13"/>
  <c r="EY13" i="13"/>
  <c r="EQ13" i="13"/>
  <c r="EI13" i="13"/>
  <c r="EA13" i="13"/>
  <c r="DS13" i="13"/>
  <c r="DK13" i="13"/>
  <c r="DC13" i="13"/>
  <c r="GH12" i="13"/>
  <c r="FZ12" i="13"/>
  <c r="FR12" i="13"/>
  <c r="FJ12" i="13"/>
  <c r="FB12" i="13"/>
  <c r="ET12" i="13"/>
  <c r="DZ12" i="13"/>
  <c r="DD12" i="13"/>
  <c r="FS11" i="13"/>
  <c r="EM11" i="13"/>
  <c r="DG11" i="13"/>
  <c r="FN10" i="13"/>
  <c r="EH10" i="13"/>
  <c r="DB10" i="13"/>
  <c r="FI9" i="13"/>
  <c r="EC9" i="13"/>
  <c r="CW9" i="13"/>
  <c r="FD8" i="13"/>
  <c r="DX8" i="13"/>
  <c r="GE7" i="13"/>
  <c r="EV7" i="13"/>
  <c r="DE7" i="13"/>
  <c r="FA6" i="13"/>
  <c r="DK6" i="13"/>
  <c r="FG5" i="13"/>
  <c r="DP5" i="13"/>
  <c r="DY4" i="13"/>
  <c r="BB24" i="13"/>
  <c r="AT24" i="13"/>
  <c r="AL24" i="13"/>
  <c r="AD24" i="13"/>
  <c r="V24" i="13"/>
  <c r="N24" i="13"/>
  <c r="CS23" i="13"/>
  <c r="CK23" i="13"/>
  <c r="CC23" i="13"/>
  <c r="BU23" i="13"/>
  <c r="BM23" i="13"/>
  <c r="BE23" i="13"/>
  <c r="AW23" i="13"/>
  <c r="AO23" i="13"/>
  <c r="AG23" i="13"/>
  <c r="Y23" i="13"/>
  <c r="Q23" i="13"/>
  <c r="I23" i="13"/>
  <c r="CN22" i="13"/>
  <c r="CF22" i="13"/>
  <c r="BX22" i="13"/>
  <c r="BP22" i="13"/>
  <c r="BH22" i="13"/>
  <c r="AZ22" i="13"/>
  <c r="AR22" i="13"/>
  <c r="AJ22" i="13"/>
  <c r="AB22" i="13"/>
  <c r="T22" i="13"/>
  <c r="L22" i="13"/>
  <c r="CQ21" i="13"/>
  <c r="CI21" i="13"/>
  <c r="CA21" i="13"/>
  <c r="BS21" i="13"/>
  <c r="BI21" i="13"/>
  <c r="AW21" i="13"/>
  <c r="AM21" i="13"/>
  <c r="AC21" i="13"/>
  <c r="Q21" i="13"/>
  <c r="CT20" i="13"/>
  <c r="CJ20" i="13"/>
  <c r="BX20" i="13"/>
  <c r="BN20" i="13"/>
  <c r="BD20" i="13"/>
  <c r="AR20" i="13"/>
  <c r="AH20" i="13"/>
  <c r="X20" i="13"/>
  <c r="K20" i="13"/>
  <c r="CL19" i="13"/>
  <c r="BY19" i="13"/>
  <c r="BK19" i="13"/>
  <c r="AZ19" i="13"/>
  <c r="AL19" i="13"/>
  <c r="Z19" i="13"/>
  <c r="M19" i="13"/>
  <c r="CL18" i="13"/>
  <c r="CA18" i="13"/>
  <c r="BM18" i="13"/>
  <c r="BA18" i="13"/>
  <c r="AN18" i="13"/>
  <c r="Z18" i="13"/>
  <c r="O18" i="13"/>
  <c r="CN17" i="13"/>
  <c r="CB17" i="13"/>
  <c r="BO17" i="13"/>
  <c r="AZ17" i="13"/>
  <c r="AJ17" i="13"/>
  <c r="T17" i="13"/>
  <c r="CQ16" i="13"/>
  <c r="CA16" i="13"/>
  <c r="BK16" i="13"/>
  <c r="AU16" i="13"/>
  <c r="AE16" i="13"/>
  <c r="O16" i="13"/>
  <c r="CL15" i="13"/>
  <c r="BP15" i="13"/>
  <c r="AQ15" i="13"/>
  <c r="Q15" i="13"/>
  <c r="CD14" i="13"/>
  <c r="BD14" i="13"/>
  <c r="AD14" i="13"/>
  <c r="CC13" i="13"/>
  <c r="AK13" i="13"/>
  <c r="CB12" i="13"/>
  <c r="I12" i="13"/>
  <c r="CQ10" i="13"/>
  <c r="O10" i="13"/>
  <c r="CS8" i="13"/>
  <c r="BH7" i="13"/>
  <c r="S6" i="13"/>
  <c r="H4" i="13"/>
  <c r="AA4" i="13"/>
  <c r="AU4" i="13"/>
  <c r="BF4" i="13"/>
  <c r="BQ4" i="13"/>
  <c r="CA4" i="13"/>
  <c r="CL4" i="13"/>
  <c r="J5" i="13"/>
  <c r="T5" i="13"/>
  <c r="AE5" i="13"/>
  <c r="AP5" i="13"/>
  <c r="AZ5" i="13"/>
  <c r="BK5" i="13"/>
  <c r="BV5" i="13"/>
  <c r="CF5" i="13"/>
  <c r="CQ5" i="13"/>
  <c r="O6" i="13"/>
  <c r="Y6" i="13"/>
  <c r="AJ6" i="13"/>
  <c r="AU6" i="13"/>
  <c r="BE6" i="13"/>
  <c r="BP6" i="13"/>
  <c r="CA6" i="13"/>
  <c r="CK6" i="13"/>
  <c r="I7" i="13"/>
  <c r="T7" i="13"/>
  <c r="AD7" i="13"/>
  <c r="AO7" i="13"/>
  <c r="AZ7" i="13"/>
  <c r="BJ7" i="13"/>
  <c r="BU7" i="13"/>
  <c r="CC7" i="13"/>
  <c r="CK7" i="13"/>
  <c r="CS7" i="13"/>
  <c r="N8" i="13"/>
  <c r="V8" i="13"/>
  <c r="AD8" i="13"/>
  <c r="AL8" i="13"/>
  <c r="AT8" i="13"/>
  <c r="BB8" i="13"/>
  <c r="BJ8" i="13"/>
  <c r="BR8" i="13"/>
  <c r="BZ8" i="13"/>
  <c r="CH8" i="13"/>
  <c r="CP8" i="13"/>
  <c r="K9" i="13"/>
  <c r="S9" i="13"/>
  <c r="AA9" i="13"/>
  <c r="AI9" i="13"/>
  <c r="AQ9" i="13"/>
  <c r="AY9" i="13"/>
  <c r="BG9" i="13"/>
  <c r="BO9" i="13"/>
  <c r="BW9" i="13"/>
  <c r="CE9" i="13"/>
  <c r="CM9" i="13"/>
  <c r="H10" i="13"/>
  <c r="P10" i="13"/>
  <c r="X10" i="13"/>
  <c r="AF10" i="13"/>
  <c r="AN10" i="13"/>
  <c r="AV10" i="13"/>
  <c r="BD10" i="13"/>
  <c r="BL10" i="13"/>
  <c r="BT10" i="13"/>
  <c r="CB10" i="13"/>
  <c r="CJ10" i="13"/>
  <c r="CR10" i="13"/>
  <c r="M11" i="13"/>
  <c r="U11" i="13"/>
  <c r="AC11" i="13"/>
  <c r="AK11" i="13"/>
  <c r="AS11" i="13"/>
  <c r="BA11" i="13"/>
  <c r="BI11" i="13"/>
  <c r="BQ11" i="13"/>
  <c r="BY11" i="13"/>
  <c r="AE4" i="13"/>
  <c r="AW4" i="13"/>
  <c r="BG4" i="13"/>
  <c r="BR4" i="13"/>
  <c r="CC4" i="13"/>
  <c r="CM4" i="13"/>
  <c r="K5" i="13"/>
  <c r="V5" i="13"/>
  <c r="AF5" i="13"/>
  <c r="AQ5" i="13"/>
  <c r="BB5" i="13"/>
  <c r="BL5" i="13"/>
  <c r="BW5" i="13"/>
  <c r="CH5" i="13"/>
  <c r="CR5" i="13"/>
  <c r="P6" i="13"/>
  <c r="AA6" i="13"/>
  <c r="AK6" i="13"/>
  <c r="AV6" i="13"/>
  <c r="BG6" i="13"/>
  <c r="BQ6" i="13"/>
  <c r="CB6" i="13"/>
  <c r="CM6" i="13"/>
  <c r="J7" i="13"/>
  <c r="U7" i="13"/>
  <c r="AF7" i="13"/>
  <c r="AP7" i="13"/>
  <c r="BA7" i="13"/>
  <c r="BL7" i="13"/>
  <c r="BV7" i="13"/>
  <c r="CD7" i="13"/>
  <c r="CL7" i="13"/>
  <c r="CT7" i="13"/>
  <c r="O8" i="13"/>
  <c r="W8" i="13"/>
  <c r="AE8" i="13"/>
  <c r="AM8" i="13"/>
  <c r="AU8" i="13"/>
  <c r="BC8" i="13"/>
  <c r="BK8" i="13"/>
  <c r="BS8" i="13"/>
  <c r="CA8" i="13"/>
  <c r="CI8" i="13"/>
  <c r="CQ8" i="13"/>
  <c r="L9" i="13"/>
  <c r="T9" i="13"/>
  <c r="AB9" i="13"/>
  <c r="AJ9" i="13"/>
  <c r="AR9" i="13"/>
  <c r="AI4" i="13"/>
  <c r="AX4" i="13"/>
  <c r="BI4" i="13"/>
  <c r="BS4" i="13"/>
  <c r="CD4" i="13"/>
  <c r="CO4" i="13"/>
  <c r="L5" i="13"/>
  <c r="W5" i="13"/>
  <c r="AH5" i="13"/>
  <c r="AR5" i="13"/>
  <c r="BC5" i="13"/>
  <c r="BN5" i="13"/>
  <c r="BX5" i="13"/>
  <c r="CI5" i="13"/>
  <c r="CT5" i="13"/>
  <c r="Q6" i="13"/>
  <c r="AB6" i="13"/>
  <c r="AM6" i="13"/>
  <c r="AW6" i="13"/>
  <c r="BH6" i="13"/>
  <c r="BS6" i="13"/>
  <c r="CC6" i="13"/>
  <c r="CN6" i="13"/>
  <c r="L7" i="13"/>
  <c r="V7" i="13"/>
  <c r="AG7" i="13"/>
  <c r="AR7" i="13"/>
  <c r="BB7" i="13"/>
  <c r="BM7" i="13"/>
  <c r="BW7" i="13"/>
  <c r="CE7" i="13"/>
  <c r="CM7" i="13"/>
  <c r="H8" i="13"/>
  <c r="P8" i="13"/>
  <c r="X8" i="13"/>
  <c r="AF8" i="13"/>
  <c r="AN8" i="13"/>
  <c r="AV8" i="13"/>
  <c r="BD8" i="13"/>
  <c r="BL8" i="13"/>
  <c r="BT8" i="13"/>
  <c r="CB8" i="13"/>
  <c r="CJ8" i="13"/>
  <c r="CR8" i="13"/>
  <c r="M9" i="13"/>
  <c r="U9" i="13"/>
  <c r="AC9" i="13"/>
  <c r="AK9" i="13"/>
  <c r="AS9" i="13"/>
  <c r="BA9" i="13"/>
  <c r="BI9" i="13"/>
  <c r="BQ9" i="13"/>
  <c r="BY9" i="13"/>
  <c r="CG9" i="13"/>
  <c r="CO9" i="13"/>
  <c r="J10" i="13"/>
  <c r="R10" i="13"/>
  <c r="Z10" i="13"/>
  <c r="AH10" i="13"/>
  <c r="AP10" i="13"/>
  <c r="AX10" i="13"/>
  <c r="BF10" i="13"/>
  <c r="BN10" i="13"/>
  <c r="BV10" i="13"/>
  <c r="CD10" i="13"/>
  <c r="CL10" i="13"/>
  <c r="CT10" i="13"/>
  <c r="O11" i="13"/>
  <c r="W11" i="13"/>
  <c r="AE11" i="13"/>
  <c r="AM11" i="13"/>
  <c r="AU11" i="13"/>
  <c r="BC11" i="13"/>
  <c r="BK11" i="13"/>
  <c r="BS11" i="13"/>
  <c r="CA11" i="13"/>
  <c r="CI11" i="13"/>
  <c r="CQ11" i="13"/>
  <c r="L12" i="13"/>
  <c r="T12" i="13"/>
  <c r="AB12" i="13"/>
  <c r="AJ12" i="13"/>
  <c r="AR12" i="13"/>
  <c r="AZ12" i="13"/>
  <c r="BH12" i="13"/>
  <c r="K4" i="13"/>
  <c r="AM4" i="13"/>
  <c r="BA4" i="13"/>
  <c r="BK4" i="13"/>
  <c r="BV4" i="13"/>
  <c r="CG4" i="13"/>
  <c r="CQ4" i="13"/>
  <c r="O5" i="13"/>
  <c r="Z5" i="13"/>
  <c r="AJ5" i="13"/>
  <c r="AU5" i="13"/>
  <c r="BF5" i="13"/>
  <c r="BP5" i="13"/>
  <c r="CA5" i="13"/>
  <c r="CL5" i="13"/>
  <c r="I6" i="13"/>
  <c r="T6" i="13"/>
  <c r="AE6" i="13"/>
  <c r="AO6" i="13"/>
  <c r="AZ6" i="13"/>
  <c r="BK6" i="13"/>
  <c r="BU6" i="13"/>
  <c r="CF6" i="13"/>
  <c r="CQ6" i="13"/>
  <c r="N7" i="13"/>
  <c r="Y7" i="13"/>
  <c r="AJ7" i="13"/>
  <c r="AT7" i="13"/>
  <c r="BE7" i="13"/>
  <c r="BP7" i="13"/>
  <c r="BY7" i="13"/>
  <c r="CG7" i="13"/>
  <c r="CO7" i="13"/>
  <c r="J8" i="13"/>
  <c r="R8" i="13"/>
  <c r="Z8" i="13"/>
  <c r="AH8" i="13"/>
  <c r="AP8" i="13"/>
  <c r="AX8" i="13"/>
  <c r="BF8" i="13"/>
  <c r="BN8" i="13"/>
  <c r="BV8" i="13"/>
  <c r="CD8" i="13"/>
  <c r="CL8" i="13"/>
  <c r="CT8" i="13"/>
  <c r="O9" i="13"/>
  <c r="W9" i="13"/>
  <c r="AE9" i="13"/>
  <c r="AM9" i="13"/>
  <c r="AU9" i="13"/>
  <c r="BC9" i="13"/>
  <c r="BK9" i="13"/>
  <c r="BS9" i="13"/>
  <c r="CA9" i="13"/>
  <c r="CI9" i="13"/>
  <c r="CQ9" i="13"/>
  <c r="L10" i="13"/>
  <c r="T10" i="13"/>
  <c r="AB10" i="13"/>
  <c r="AJ10" i="13"/>
  <c r="AR10" i="13"/>
  <c r="AZ10" i="13"/>
  <c r="BH10" i="13"/>
  <c r="BP10" i="13"/>
  <c r="BX10" i="13"/>
  <c r="CF10" i="13"/>
  <c r="CN10" i="13"/>
  <c r="I11" i="13"/>
  <c r="Q11" i="13"/>
  <c r="Y11" i="13"/>
  <c r="AG11" i="13"/>
  <c r="AO11" i="13"/>
  <c r="AW11" i="13"/>
  <c r="BE11" i="13"/>
  <c r="BM11" i="13"/>
  <c r="BU11" i="13"/>
  <c r="CC11" i="13"/>
  <c r="CK11" i="13"/>
  <c r="CS11" i="13"/>
  <c r="N12" i="13"/>
  <c r="V12" i="13"/>
  <c r="AD12" i="13"/>
  <c r="AL12" i="13"/>
  <c r="AT12" i="13"/>
  <c r="BB12" i="13"/>
  <c r="W4" i="13"/>
  <c r="BE4" i="13"/>
  <c r="BZ4" i="13"/>
  <c r="H5" i="13"/>
  <c r="AD5" i="13"/>
  <c r="AY5" i="13"/>
  <c r="BT5" i="13"/>
  <c r="CP5" i="13"/>
  <c r="X6" i="13"/>
  <c r="AS6" i="13"/>
  <c r="BO6" i="13"/>
  <c r="CJ6" i="13"/>
  <c r="R7" i="13"/>
  <c r="AN7" i="13"/>
  <c r="BI7" i="13"/>
  <c r="CB7" i="13"/>
  <c r="CR7" i="13"/>
  <c r="U8" i="13"/>
  <c r="AK8" i="13"/>
  <c r="BA8" i="13"/>
  <c r="BQ8" i="13"/>
  <c r="CG8" i="13"/>
  <c r="J9" i="13"/>
  <c r="Z9" i="13"/>
  <c r="AP9" i="13"/>
  <c r="BE9" i="13"/>
  <c r="BR9" i="13"/>
  <c r="CD9" i="13"/>
  <c r="CR9" i="13"/>
  <c r="Q10" i="13"/>
  <c r="AD10" i="13"/>
  <c r="AQ10" i="13"/>
  <c r="BC10" i="13"/>
  <c r="BQ10" i="13"/>
  <c r="CC10" i="13"/>
  <c r="CP10" i="13"/>
  <c r="P11" i="13"/>
  <c r="AB11" i="13"/>
  <c r="AP11" i="13"/>
  <c r="BB11" i="13"/>
  <c r="BO11" i="13"/>
  <c r="CB11" i="13"/>
  <c r="CM11" i="13"/>
  <c r="J12" i="13"/>
  <c r="U12" i="13"/>
  <c r="AF12" i="13"/>
  <c r="AP12" i="13"/>
  <c r="BA12" i="13"/>
  <c r="BK12" i="13"/>
  <c r="BS12" i="13"/>
  <c r="CA12" i="13"/>
  <c r="CI12" i="13"/>
  <c r="CQ12" i="13"/>
  <c r="L13" i="13"/>
  <c r="T13" i="13"/>
  <c r="AB13" i="13"/>
  <c r="AJ13" i="13"/>
  <c r="AR13" i="13"/>
  <c r="AZ13" i="13"/>
  <c r="BH13" i="13"/>
  <c r="BP13" i="13"/>
  <c r="BX13" i="13"/>
  <c r="CF13" i="13"/>
  <c r="CN13" i="13"/>
  <c r="I14" i="13"/>
  <c r="Q14" i="13"/>
  <c r="Y14" i="13"/>
  <c r="AG14" i="13"/>
  <c r="AO14" i="13"/>
  <c r="AW14" i="13"/>
  <c r="BE14" i="13"/>
  <c r="BM14" i="13"/>
  <c r="BU14" i="13"/>
  <c r="CC14" i="13"/>
  <c r="CK14" i="13"/>
  <c r="CS14" i="13"/>
  <c r="N15" i="13"/>
  <c r="V15" i="13"/>
  <c r="AD15" i="13"/>
  <c r="AL15" i="13"/>
  <c r="AT15" i="13"/>
  <c r="BB15" i="13"/>
  <c r="BJ15" i="13"/>
  <c r="BR15" i="13"/>
  <c r="BZ15" i="13"/>
  <c r="AP4" i="13"/>
  <c r="BM4" i="13"/>
  <c r="CH4" i="13"/>
  <c r="P5" i="13"/>
  <c r="AL5" i="13"/>
  <c r="BG5" i="13"/>
  <c r="CB5" i="13"/>
  <c r="K6" i="13"/>
  <c r="AF6" i="13"/>
  <c r="BA6" i="13"/>
  <c r="BW6" i="13"/>
  <c r="CR6" i="13"/>
  <c r="Z7" i="13"/>
  <c r="AV7" i="13"/>
  <c r="BQ7" i="13"/>
  <c r="CH7" i="13"/>
  <c r="K8" i="13"/>
  <c r="AA8" i="13"/>
  <c r="AQ8" i="13"/>
  <c r="BG8" i="13"/>
  <c r="BW8" i="13"/>
  <c r="CM8" i="13"/>
  <c r="P9" i="13"/>
  <c r="AF9" i="13"/>
  <c r="AV9" i="13"/>
  <c r="BH9" i="13"/>
  <c r="BU9" i="13"/>
  <c r="CH9" i="13"/>
  <c r="CT9" i="13"/>
  <c r="U10" i="13"/>
  <c r="AG10" i="13"/>
  <c r="AT10" i="13"/>
  <c r="BG10" i="13"/>
  <c r="BS10" i="13"/>
  <c r="CG10" i="13"/>
  <c r="CS10" i="13"/>
  <c r="S11" i="13"/>
  <c r="AF11" i="13"/>
  <c r="AR11" i="13"/>
  <c r="BF11" i="13"/>
  <c r="BR11" i="13"/>
  <c r="CE11" i="13"/>
  <c r="CO11" i="13"/>
  <c r="M12" i="13"/>
  <c r="X12" i="13"/>
  <c r="AH12" i="13"/>
  <c r="AS12" i="13"/>
  <c r="BD12" i="13"/>
  <c r="BM12" i="13"/>
  <c r="BU12" i="13"/>
  <c r="CC12" i="13"/>
  <c r="CK12" i="13"/>
  <c r="CS12" i="13"/>
  <c r="N13" i="13"/>
  <c r="V13" i="13"/>
  <c r="AD13" i="13"/>
  <c r="AL13" i="13"/>
  <c r="AT13" i="13"/>
  <c r="BB13" i="13"/>
  <c r="BJ13" i="13"/>
  <c r="BR13" i="13"/>
  <c r="BZ13" i="13"/>
  <c r="CH13" i="13"/>
  <c r="CP13" i="13"/>
  <c r="K14" i="13"/>
  <c r="S14" i="13"/>
  <c r="AA14" i="13"/>
  <c r="AI14" i="13"/>
  <c r="AQ14" i="13"/>
  <c r="AY14" i="13"/>
  <c r="BG14" i="13"/>
  <c r="BO14" i="13"/>
  <c r="BW14" i="13"/>
  <c r="CE14" i="13"/>
  <c r="CM14" i="13"/>
  <c r="H15" i="13"/>
  <c r="P15" i="13"/>
  <c r="X15" i="13"/>
  <c r="AF15" i="13"/>
  <c r="AN15" i="13"/>
  <c r="AV15" i="13"/>
  <c r="BD15" i="13"/>
  <c r="BL15" i="13"/>
  <c r="BT15" i="13"/>
  <c r="CB15" i="13"/>
  <c r="AQ4" i="13"/>
  <c r="BN4" i="13"/>
  <c r="CI4" i="13"/>
  <c r="R5" i="13"/>
  <c r="AM5" i="13"/>
  <c r="BH5" i="13"/>
  <c r="CD5" i="13"/>
  <c r="L6" i="13"/>
  <c r="AG6" i="13"/>
  <c r="BC6" i="13"/>
  <c r="BX6" i="13"/>
  <c r="CS6" i="13"/>
  <c r="AB7" i="13"/>
  <c r="AW7" i="13"/>
  <c r="BR7" i="13"/>
  <c r="CI7" i="13"/>
  <c r="L8" i="13"/>
  <c r="AB8" i="13"/>
  <c r="AR8" i="13"/>
  <c r="BH8" i="13"/>
  <c r="BX8" i="13"/>
  <c r="CN8" i="13"/>
  <c r="Q9" i="13"/>
  <c r="AG9" i="13"/>
  <c r="AW9" i="13"/>
  <c r="BJ9" i="13"/>
  <c r="BV9" i="13"/>
  <c r="CJ9" i="13"/>
  <c r="I10" i="13"/>
  <c r="V10" i="13"/>
  <c r="AI10" i="13"/>
  <c r="AU10" i="13"/>
  <c r="BI10" i="13"/>
  <c r="BU10" i="13"/>
  <c r="CH10" i="13"/>
  <c r="H11" i="13"/>
  <c r="T11" i="13"/>
  <c r="AH11" i="13"/>
  <c r="AT11" i="13"/>
  <c r="BG11" i="13"/>
  <c r="BT11" i="13"/>
  <c r="CF11" i="13"/>
  <c r="CP11" i="13"/>
  <c r="O12" i="13"/>
  <c r="Y12" i="13"/>
  <c r="AI12" i="13"/>
  <c r="AU12" i="13"/>
  <c r="BE12" i="13"/>
  <c r="BN12" i="13"/>
  <c r="BV12" i="13"/>
  <c r="CD12" i="13"/>
  <c r="CL12" i="13"/>
  <c r="CT12" i="13"/>
  <c r="O13" i="13"/>
  <c r="W13" i="13"/>
  <c r="AE13" i="13"/>
  <c r="AM13" i="13"/>
  <c r="AU13" i="13"/>
  <c r="BC13" i="13"/>
  <c r="BK13" i="13"/>
  <c r="BS13" i="13"/>
  <c r="CA13" i="13"/>
  <c r="CI13" i="13"/>
  <c r="CQ13" i="13"/>
  <c r="L14" i="13"/>
  <c r="T14" i="13"/>
  <c r="AT4" i="13"/>
  <c r="BO4" i="13"/>
  <c r="CK4" i="13"/>
  <c r="S5" i="13"/>
  <c r="AN5" i="13"/>
  <c r="BJ5" i="13"/>
  <c r="CE5" i="13"/>
  <c r="M6" i="13"/>
  <c r="AI6" i="13"/>
  <c r="BD6" i="13"/>
  <c r="BY6" i="13"/>
  <c r="H7" i="13"/>
  <c r="AC7" i="13"/>
  <c r="AX7" i="13"/>
  <c r="BT7" i="13"/>
  <c r="CJ7" i="13"/>
  <c r="M8" i="13"/>
  <c r="AC8" i="13"/>
  <c r="AS8" i="13"/>
  <c r="BI8" i="13"/>
  <c r="BY8" i="13"/>
  <c r="CO8" i="13"/>
  <c r="R9" i="13"/>
  <c r="AH9" i="13"/>
  <c r="AX9" i="13"/>
  <c r="BL9" i="13"/>
  <c r="BX9" i="13"/>
  <c r="CK9" i="13"/>
  <c r="K10" i="13"/>
  <c r="W10" i="13"/>
  <c r="AK10" i="13"/>
  <c r="AW10" i="13"/>
  <c r="BJ10" i="13"/>
  <c r="BW10" i="13"/>
  <c r="CI10" i="13"/>
  <c r="J11" i="13"/>
  <c r="V11" i="13"/>
  <c r="AI11" i="13"/>
  <c r="AV11" i="13"/>
  <c r="BH11" i="13"/>
  <c r="BV11" i="13"/>
  <c r="CG11" i="13"/>
  <c r="CR11" i="13"/>
  <c r="P12" i="13"/>
  <c r="Z12" i="13"/>
  <c r="AK12" i="13"/>
  <c r="AV12" i="13"/>
  <c r="BF12" i="13"/>
  <c r="BO12" i="13"/>
  <c r="BW12" i="13"/>
  <c r="CE12" i="13"/>
  <c r="CM12" i="13"/>
  <c r="H13" i="13"/>
  <c r="P13" i="13"/>
  <c r="X13" i="13"/>
  <c r="AF13" i="13"/>
  <c r="AN13" i="13"/>
  <c r="AV13" i="13"/>
  <c r="BD13" i="13"/>
  <c r="BL13" i="13"/>
  <c r="BT13" i="13"/>
  <c r="CB13" i="13"/>
  <c r="CJ13" i="13"/>
  <c r="CR13" i="13"/>
  <c r="M14" i="13"/>
  <c r="U14" i="13"/>
  <c r="AC14" i="13"/>
  <c r="AK14" i="13"/>
  <c r="AS14" i="13"/>
  <c r="BA14" i="13"/>
  <c r="BI14" i="13"/>
  <c r="BQ14" i="13"/>
  <c r="BY14" i="13"/>
  <c r="CG14" i="13"/>
  <c r="CO14" i="13"/>
  <c r="J15" i="13"/>
  <c r="R15" i="13"/>
  <c r="Z15" i="13"/>
  <c r="AH15" i="13"/>
  <c r="AP15" i="13"/>
  <c r="AX15" i="13"/>
  <c r="BF15" i="13"/>
  <c r="BN15" i="13"/>
  <c r="BV15" i="13"/>
  <c r="CD15" i="13"/>
  <c r="O4" i="13"/>
  <c r="BB4" i="13"/>
  <c r="BW4" i="13"/>
  <c r="CS4" i="13"/>
  <c r="AA5" i="13"/>
  <c r="AV5" i="13"/>
  <c r="BR5" i="13"/>
  <c r="CM5" i="13"/>
  <c r="U6" i="13"/>
  <c r="AQ6" i="13"/>
  <c r="BL6" i="13"/>
  <c r="CG6" i="13"/>
  <c r="P7" i="13"/>
  <c r="AK7" i="13"/>
  <c r="BF7" i="13"/>
  <c r="BZ7" i="13"/>
  <c r="CP7" i="13"/>
  <c r="S8" i="13"/>
  <c r="AI8" i="13"/>
  <c r="AY8" i="13"/>
  <c r="BO8" i="13"/>
  <c r="CE8" i="13"/>
  <c r="H9" i="13"/>
  <c r="X9" i="13"/>
  <c r="AN9" i="13"/>
  <c r="BB9" i="13"/>
  <c r="BN9" i="13"/>
  <c r="CB9" i="13"/>
  <c r="CN9" i="13"/>
  <c r="N10" i="13"/>
  <c r="AA10" i="13"/>
  <c r="AM10" i="13"/>
  <c r="BA10" i="13"/>
  <c r="BM10" i="13"/>
  <c r="BZ10" i="13"/>
  <c r="CM10" i="13"/>
  <c r="L11" i="13"/>
  <c r="Z11" i="13"/>
  <c r="AL11" i="13"/>
  <c r="AY11" i="13"/>
  <c r="BL11" i="13"/>
  <c r="BX11" i="13"/>
  <c r="CJ11" i="13"/>
  <c r="H12" i="13"/>
  <c r="R12" i="13"/>
  <c r="AC12" i="13"/>
  <c r="AN12" i="13"/>
  <c r="AX12" i="13"/>
  <c r="BI12" i="13"/>
  <c r="BQ12" i="13"/>
  <c r="BY12" i="13"/>
  <c r="CG12" i="13"/>
  <c r="CO12" i="13"/>
  <c r="J13" i="13"/>
  <c r="R13" i="13"/>
  <c r="Z13" i="13"/>
  <c r="AH13" i="13"/>
  <c r="AP13" i="13"/>
  <c r="AX13" i="13"/>
  <c r="BF13" i="13"/>
  <c r="BN13" i="13"/>
  <c r="BV13" i="13"/>
  <c r="CD13" i="13"/>
  <c r="CL13" i="13"/>
  <c r="CT13" i="13"/>
  <c r="O14" i="13"/>
  <c r="W14" i="13"/>
  <c r="AE14" i="13"/>
  <c r="BC4" i="13"/>
  <c r="X5" i="13"/>
  <c r="BZ5" i="13"/>
  <c r="AR6" i="13"/>
  <c r="M7" i="13"/>
  <c r="BN7" i="13"/>
  <c r="T8" i="13"/>
  <c r="BM8" i="13"/>
  <c r="N9" i="13"/>
  <c r="BD9" i="13"/>
  <c r="CL9" i="13"/>
  <c r="AE10" i="13"/>
  <c r="BO10" i="13"/>
  <c r="K11" i="13"/>
  <c r="AQ11" i="13"/>
  <c r="BZ11" i="13"/>
  <c r="Q12" i="13"/>
  <c r="AQ12" i="13"/>
  <c r="BR12" i="13"/>
  <c r="CN12" i="13"/>
  <c r="U13" i="13"/>
  <c r="AQ13" i="13"/>
  <c r="BM13" i="13"/>
  <c r="CG13" i="13"/>
  <c r="P14" i="13"/>
  <c r="AH14" i="13"/>
  <c r="AU14" i="13"/>
  <c r="BH14" i="13"/>
  <c r="BT14" i="13"/>
  <c r="CH14" i="13"/>
  <c r="CT14" i="13"/>
  <c r="T15" i="13"/>
  <c r="AG15" i="13"/>
  <c r="AS15" i="13"/>
  <c r="BG15" i="13"/>
  <c r="BS15" i="13"/>
  <c r="CF15" i="13"/>
  <c r="CN15" i="13"/>
  <c r="I16" i="13"/>
  <c r="Q16" i="13"/>
  <c r="Y16" i="13"/>
  <c r="AG16" i="13"/>
  <c r="AO16" i="13"/>
  <c r="AW16" i="13"/>
  <c r="BE16" i="13"/>
  <c r="BM16" i="13"/>
  <c r="BU16" i="13"/>
  <c r="CC16" i="13"/>
  <c r="CK16" i="13"/>
  <c r="CS16" i="13"/>
  <c r="N17" i="13"/>
  <c r="V17" i="13"/>
  <c r="AD17" i="13"/>
  <c r="AL17" i="13"/>
  <c r="AT17" i="13"/>
  <c r="BB17" i="13"/>
  <c r="BJ17" i="13"/>
  <c r="BR17" i="13"/>
  <c r="BZ17" i="13"/>
  <c r="CH17" i="13"/>
  <c r="CP17" i="13"/>
  <c r="K18" i="13"/>
  <c r="S18" i="13"/>
  <c r="AA18" i="13"/>
  <c r="AI18" i="13"/>
  <c r="AQ18" i="13"/>
  <c r="AY18" i="13"/>
  <c r="BG18" i="13"/>
  <c r="BO18" i="13"/>
  <c r="BW18" i="13"/>
  <c r="CE18" i="13"/>
  <c r="CM18" i="13"/>
  <c r="H19" i="13"/>
  <c r="P19" i="13"/>
  <c r="X19" i="13"/>
  <c r="AF19" i="13"/>
  <c r="AN19" i="13"/>
  <c r="AV19" i="13"/>
  <c r="BD19" i="13"/>
  <c r="BL19" i="13"/>
  <c r="BT19" i="13"/>
  <c r="CB19" i="13"/>
  <c r="CJ19" i="13"/>
  <c r="CR19" i="13"/>
  <c r="M20" i="13"/>
  <c r="U20" i="13"/>
  <c r="AC20" i="13"/>
  <c r="AK20" i="13"/>
  <c r="AS20" i="13"/>
  <c r="BA20" i="13"/>
  <c r="BI20" i="13"/>
  <c r="BQ20" i="13"/>
  <c r="BY20" i="13"/>
  <c r="CG20" i="13"/>
  <c r="CO20" i="13"/>
  <c r="J21" i="13"/>
  <c r="R21" i="13"/>
  <c r="Z21" i="13"/>
  <c r="AH21" i="13"/>
  <c r="AP21" i="13"/>
  <c r="AX21" i="13"/>
  <c r="BF21" i="13"/>
  <c r="BN21" i="13"/>
  <c r="BJ4" i="13"/>
  <c r="AB5" i="13"/>
  <c r="CJ5" i="13"/>
  <c r="AY6" i="13"/>
  <c r="Q7" i="13"/>
  <c r="BX7" i="13"/>
  <c r="Y8" i="13"/>
  <c r="BP8" i="13"/>
  <c r="V9" i="13"/>
  <c r="BF9" i="13"/>
  <c r="CP9" i="13"/>
  <c r="AL10" i="13"/>
  <c r="BR10" i="13"/>
  <c r="N11" i="13"/>
  <c r="AX11" i="13"/>
  <c r="CD11" i="13"/>
  <c r="S12" i="13"/>
  <c r="AW12" i="13"/>
  <c r="BT12" i="13"/>
  <c r="CP12" i="13"/>
  <c r="Y13" i="13"/>
  <c r="AS13" i="13"/>
  <c r="BO13" i="13"/>
  <c r="CK13" i="13"/>
  <c r="R14" i="13"/>
  <c r="AJ14" i="13"/>
  <c r="AV14" i="13"/>
  <c r="BJ14" i="13"/>
  <c r="BV14" i="13"/>
  <c r="CI14" i="13"/>
  <c r="I15" i="13"/>
  <c r="U15" i="13"/>
  <c r="AI15" i="13"/>
  <c r="AU15" i="13"/>
  <c r="BH15" i="13"/>
  <c r="BU15" i="13"/>
  <c r="CG15" i="13"/>
  <c r="CO15" i="13"/>
  <c r="J16" i="13"/>
  <c r="R16" i="13"/>
  <c r="Z16" i="13"/>
  <c r="AH16" i="13"/>
  <c r="AP16" i="13"/>
  <c r="AX16" i="13"/>
  <c r="BF16" i="13"/>
  <c r="BN16" i="13"/>
  <c r="BV16" i="13"/>
  <c r="CD16" i="13"/>
  <c r="CL16" i="13"/>
  <c r="CT16" i="13"/>
  <c r="O17" i="13"/>
  <c r="W17" i="13"/>
  <c r="AE17" i="13"/>
  <c r="AM17" i="13"/>
  <c r="AU17" i="13"/>
  <c r="BC17" i="13"/>
  <c r="BK17" i="13"/>
  <c r="BS17" i="13"/>
  <c r="CA17" i="13"/>
  <c r="CI17" i="13"/>
  <c r="CQ17" i="13"/>
  <c r="L18" i="13"/>
  <c r="T18" i="13"/>
  <c r="AB18" i="13"/>
  <c r="AJ18" i="13"/>
  <c r="AR18" i="13"/>
  <c r="AZ18" i="13"/>
  <c r="BH18" i="13"/>
  <c r="BP18" i="13"/>
  <c r="BX18" i="13"/>
  <c r="CF18" i="13"/>
  <c r="CN18" i="13"/>
  <c r="I19" i="13"/>
  <c r="Q19" i="13"/>
  <c r="Y19" i="13"/>
  <c r="AG19" i="13"/>
  <c r="AO19" i="13"/>
  <c r="AW19" i="13"/>
  <c r="BE19" i="13"/>
  <c r="BM19" i="13"/>
  <c r="BU19" i="13"/>
  <c r="CC19" i="13"/>
  <c r="CK19" i="13"/>
  <c r="CS19" i="13"/>
  <c r="N20" i="13"/>
  <c r="V20" i="13"/>
  <c r="AD20" i="13"/>
  <c r="AL20" i="13"/>
  <c r="AT20" i="13"/>
  <c r="BB20" i="13"/>
  <c r="BJ20" i="13"/>
  <c r="BR20" i="13"/>
  <c r="BZ20" i="13"/>
  <c r="CH20" i="13"/>
  <c r="CP20" i="13"/>
  <c r="K21" i="13"/>
  <c r="S21" i="13"/>
  <c r="AA21" i="13"/>
  <c r="AI21" i="13"/>
  <c r="AQ21" i="13"/>
  <c r="AY21" i="13"/>
  <c r="BG21" i="13"/>
  <c r="BO21" i="13"/>
  <c r="BU4" i="13"/>
  <c r="AI5" i="13"/>
  <c r="CN5" i="13"/>
  <c r="BI6" i="13"/>
  <c r="X7" i="13"/>
  <c r="CA7" i="13"/>
  <c r="AG8" i="13"/>
  <c r="BU8" i="13"/>
  <c r="Y9" i="13"/>
  <c r="BM9" i="13"/>
  <c r="CS9" i="13"/>
  <c r="AO10" i="13"/>
  <c r="BY10" i="13"/>
  <c r="R11" i="13"/>
  <c r="AZ11" i="13"/>
  <c r="CH11" i="13"/>
  <c r="W12" i="13"/>
  <c r="AY12" i="13"/>
  <c r="BX12" i="13"/>
  <c r="CR12" i="13"/>
  <c r="BY4" i="13"/>
  <c r="AT5" i="13"/>
  <c r="H6" i="13"/>
  <c r="BM6" i="13"/>
  <c r="AH7" i="13"/>
  <c r="CF7" i="13"/>
  <c r="AJ8" i="13"/>
  <c r="CC8" i="13"/>
  <c r="AD9" i="13"/>
  <c r="BP9" i="13"/>
  <c r="M10" i="13"/>
  <c r="AS10" i="13"/>
  <c r="CA10" i="13"/>
  <c r="X11" i="13"/>
  <c r="BD11" i="13"/>
  <c r="CL11" i="13"/>
  <c r="AA12" i="13"/>
  <c r="BC12" i="13"/>
  <c r="BZ12" i="13"/>
  <c r="I13" i="13"/>
  <c r="AC13" i="13"/>
  <c r="AY13" i="13"/>
  <c r="BU13" i="13"/>
  <c r="CO13" i="13"/>
  <c r="X14" i="13"/>
  <c r="AM14" i="13"/>
  <c r="AZ14" i="13"/>
  <c r="BL14" i="13"/>
  <c r="BZ14" i="13"/>
  <c r="CL14" i="13"/>
  <c r="L15" i="13"/>
  <c r="Y15" i="13"/>
  <c r="AK15" i="13"/>
  <c r="AY15" i="13"/>
  <c r="BK15" i="13"/>
  <c r="BX15" i="13"/>
  <c r="CI15" i="13"/>
  <c r="CQ15" i="13"/>
  <c r="L16" i="13"/>
  <c r="T16" i="13"/>
  <c r="AB16" i="13"/>
  <c r="AJ16" i="13"/>
  <c r="AR16" i="13"/>
  <c r="AZ16" i="13"/>
  <c r="BH16" i="13"/>
  <c r="BP16" i="13"/>
  <c r="BX16" i="13"/>
  <c r="CF16" i="13"/>
  <c r="CN16" i="13"/>
  <c r="I17" i="13"/>
  <c r="Q17" i="13"/>
  <c r="Y17" i="13"/>
  <c r="AG17" i="13"/>
  <c r="AO17" i="13"/>
  <c r="AW17" i="13"/>
  <c r="BE17" i="13"/>
  <c r="BM17" i="13"/>
  <c r="BU17" i="13"/>
  <c r="CC17" i="13"/>
  <c r="CK17" i="13"/>
  <c r="CS17" i="13"/>
  <c r="N18" i="13"/>
  <c r="V18" i="13"/>
  <c r="AD18" i="13"/>
  <c r="AL18" i="13"/>
  <c r="AT18" i="13"/>
  <c r="BB18" i="13"/>
  <c r="BJ18" i="13"/>
  <c r="BR18" i="13"/>
  <c r="BZ18" i="13"/>
  <c r="CH18" i="13"/>
  <c r="CP18" i="13"/>
  <c r="K19" i="13"/>
  <c r="S19" i="13"/>
  <c r="AA19" i="13"/>
  <c r="AI19" i="13"/>
  <c r="AQ19" i="13"/>
  <c r="AY19" i="13"/>
  <c r="BG19" i="13"/>
  <c r="BO19" i="13"/>
  <c r="BW19" i="13"/>
  <c r="CE19" i="13"/>
  <c r="CM19" i="13"/>
  <c r="H20" i="13"/>
  <c r="P20" i="13"/>
  <c r="S4" i="13"/>
  <c r="CP4" i="13"/>
  <c r="BD5" i="13"/>
  <c r="W6" i="13"/>
  <c r="CE6" i="13"/>
  <c r="AS7" i="13"/>
  <c r="CQ7" i="13"/>
  <c r="AW8" i="13"/>
  <c r="CK8" i="13"/>
  <c r="AO9" i="13"/>
  <c r="BZ9" i="13"/>
  <c r="S10" i="13"/>
  <c r="BB10" i="13"/>
  <c r="CK10" i="13"/>
  <c r="AD11" i="13"/>
  <c r="BN11" i="13"/>
  <c r="CT11" i="13"/>
  <c r="AG12" i="13"/>
  <c r="BJ12" i="13"/>
  <c r="CF12" i="13"/>
  <c r="M13" i="13"/>
  <c r="AI13" i="13"/>
  <c r="BE13" i="13"/>
  <c r="BY13" i="13"/>
  <c r="H14" i="13"/>
  <c r="AB14" i="13"/>
  <c r="AP14" i="13"/>
  <c r="BC14" i="13"/>
  <c r="BP14" i="13"/>
  <c r="CB14" i="13"/>
  <c r="CP14" i="13"/>
  <c r="O15" i="13"/>
  <c r="AB15" i="13"/>
  <c r="AO15" i="13"/>
  <c r="BA15" i="13"/>
  <c r="BO15" i="13"/>
  <c r="CA15" i="13"/>
  <c r="CK15" i="13"/>
  <c r="CS15" i="13"/>
  <c r="N16" i="13"/>
  <c r="V16" i="13"/>
  <c r="AD16" i="13"/>
  <c r="AL16" i="13"/>
  <c r="AT16" i="13"/>
  <c r="BB16" i="13"/>
  <c r="BJ16" i="13"/>
  <c r="BR16" i="13"/>
  <c r="BZ16" i="13"/>
  <c r="CH16" i="13"/>
  <c r="CP16" i="13"/>
  <c r="K17" i="13"/>
  <c r="S17" i="13"/>
  <c r="AA17" i="13"/>
  <c r="AI17" i="13"/>
  <c r="AQ17" i="13"/>
  <c r="AY17" i="13"/>
  <c r="BG17" i="13"/>
  <c r="BK31" i="13"/>
  <c r="BC31" i="13"/>
  <c r="AU31" i="13"/>
  <c r="AM31" i="13"/>
  <c r="AE31" i="13"/>
  <c r="W31" i="13"/>
  <c r="O31" i="13"/>
  <c r="CT30" i="13"/>
  <c r="CL30" i="13"/>
  <c r="CD30" i="13"/>
  <c r="BV30" i="13"/>
  <c r="BN30" i="13"/>
  <c r="BF30" i="13"/>
  <c r="AX30" i="13"/>
  <c r="AP30" i="13"/>
  <c r="AH30" i="13"/>
  <c r="Z30" i="13"/>
  <c r="R30" i="13"/>
  <c r="J30" i="13"/>
  <c r="CO29" i="13"/>
  <c r="CG29" i="13"/>
  <c r="BY29" i="13"/>
  <c r="BQ29" i="13"/>
  <c r="BI29" i="13"/>
  <c r="BA29" i="13"/>
  <c r="AS29" i="13"/>
  <c r="AK29" i="13"/>
  <c r="AC29" i="13"/>
  <c r="U29" i="13"/>
  <c r="M29" i="13"/>
  <c r="CR28" i="13"/>
  <c r="CJ28" i="13"/>
  <c r="CB28" i="13"/>
  <c r="BT28" i="13"/>
  <c r="BL28" i="13"/>
  <c r="BD28" i="13"/>
  <c r="AV28" i="13"/>
  <c r="AN28" i="13"/>
  <c r="AF28" i="13"/>
  <c r="X28" i="13"/>
  <c r="P28" i="13"/>
  <c r="H28" i="13"/>
  <c r="CM27" i="13"/>
  <c r="CE27" i="13"/>
  <c r="BW27" i="13"/>
  <c r="BO27" i="13"/>
  <c r="BG27" i="13"/>
  <c r="AY27" i="13"/>
  <c r="AQ27" i="13"/>
  <c r="AI27" i="13"/>
  <c r="AA27" i="13"/>
  <c r="S27" i="13"/>
  <c r="K27" i="13"/>
  <c r="CP26" i="13"/>
  <c r="CH26" i="13"/>
  <c r="BZ26" i="13"/>
  <c r="BR26" i="13"/>
  <c r="BJ26" i="13"/>
  <c r="BB26" i="13"/>
  <c r="AT26" i="13"/>
  <c r="AL26" i="13"/>
  <c r="AD26" i="13"/>
  <c r="V26" i="13"/>
  <c r="N26" i="13"/>
  <c r="CS25" i="13"/>
  <c r="CK25" i="13"/>
  <c r="CC25" i="13"/>
  <c r="BU25" i="13"/>
  <c r="BM25" i="13"/>
  <c r="BE25" i="13"/>
  <c r="AW25" i="13"/>
  <c r="AO25" i="13"/>
  <c r="AG25" i="13"/>
  <c r="Y25" i="13"/>
  <c r="Q25" i="13"/>
  <c r="I25" i="13"/>
  <c r="CN24" i="13"/>
  <c r="CF24" i="13"/>
  <c r="BX24" i="13"/>
  <c r="BP24" i="13"/>
  <c r="BH24" i="13"/>
  <c r="AZ24" i="13"/>
  <c r="AR24" i="13"/>
  <c r="AJ24" i="13"/>
  <c r="AB24" i="13"/>
  <c r="T24" i="13"/>
  <c r="L24" i="13"/>
  <c r="CQ23" i="13"/>
  <c r="CI23" i="13"/>
  <c r="CA23" i="13"/>
  <c r="BS23" i="13"/>
  <c r="BK23" i="13"/>
  <c r="BC23" i="13"/>
  <c r="AU23" i="13"/>
  <c r="AM23" i="13"/>
  <c r="AE23" i="13"/>
  <c r="W23" i="13"/>
  <c r="O23" i="13"/>
  <c r="CT22" i="13"/>
  <c r="CL22" i="13"/>
  <c r="CD22" i="13"/>
  <c r="BV22" i="13"/>
  <c r="BN22" i="13"/>
  <c r="BF22" i="13"/>
  <c r="AX22" i="13"/>
  <c r="AP22" i="13"/>
  <c r="AH22" i="13"/>
  <c r="Z22" i="13"/>
  <c r="R22" i="13"/>
  <c r="J22" i="13"/>
  <c r="CO21" i="13"/>
  <c r="CG21" i="13"/>
  <c r="BY21" i="13"/>
  <c r="BQ21" i="13"/>
  <c r="BE21" i="13"/>
  <c r="AU21" i="13"/>
  <c r="AK21" i="13"/>
  <c r="Y21" i="13"/>
  <c r="O21" i="13"/>
  <c r="CR20" i="13"/>
  <c r="CF20" i="13"/>
  <c r="BV20" i="13"/>
  <c r="BL20" i="13"/>
  <c r="AZ20" i="13"/>
  <c r="AP20" i="13"/>
  <c r="AF20" i="13"/>
  <c r="T20" i="13"/>
  <c r="I20" i="13"/>
  <c r="CH19" i="13"/>
  <c r="BV19" i="13"/>
  <c r="BI19" i="13"/>
  <c r="AU19" i="13"/>
  <c r="AJ19" i="13"/>
  <c r="V19" i="13"/>
  <c r="J19" i="13"/>
  <c r="CJ18" i="13"/>
  <c r="BV18" i="13"/>
  <c r="BK18" i="13"/>
  <c r="AW18" i="13"/>
  <c r="AK18" i="13"/>
  <c r="X18" i="13"/>
  <c r="J18" i="13"/>
  <c r="CL17" i="13"/>
  <c r="BX17" i="13"/>
  <c r="BL17" i="13"/>
  <c r="AV17" i="13"/>
  <c r="AF17" i="13"/>
  <c r="P17" i="13"/>
  <c r="CM16" i="13"/>
  <c r="BW16" i="13"/>
  <c r="BG16" i="13"/>
  <c r="AQ16" i="13"/>
  <c r="AA16" i="13"/>
  <c r="K16" i="13"/>
  <c r="CH15" i="13"/>
  <c r="BI15" i="13"/>
  <c r="AJ15" i="13"/>
  <c r="K15" i="13"/>
  <c r="BX14" i="13"/>
  <c r="AX14" i="13"/>
  <c r="V14" i="13"/>
  <c r="BQ13" i="13"/>
  <c r="AA13" i="13"/>
  <c r="BL12" i="13"/>
  <c r="BW11" i="13"/>
  <c r="CE10" i="13"/>
  <c r="CC9" i="13"/>
  <c r="BE8" i="13"/>
  <c r="AL7" i="13"/>
  <c r="BO5" i="13"/>
  <c r="BJ31" i="13"/>
  <c r="BB31" i="13"/>
  <c r="AT31" i="13"/>
  <c r="AL31" i="13"/>
  <c r="AD31" i="13"/>
  <c r="V31" i="13"/>
  <c r="N31" i="13"/>
  <c r="CS30" i="13"/>
  <c r="CK30" i="13"/>
  <c r="CC30" i="13"/>
  <c r="BU30" i="13"/>
  <c r="BM30" i="13"/>
  <c r="BE30" i="13"/>
  <c r="AW30" i="13"/>
  <c r="AO30" i="13"/>
  <c r="AG30" i="13"/>
  <c r="Y30" i="13"/>
  <c r="Q30" i="13"/>
  <c r="I30" i="13"/>
  <c r="CN29" i="13"/>
  <c r="CF29" i="13"/>
  <c r="BX29" i="13"/>
  <c r="BP29" i="13"/>
  <c r="BH29" i="13"/>
  <c r="AZ29" i="13"/>
  <c r="AR29" i="13"/>
  <c r="AJ29" i="13"/>
  <c r="AB29" i="13"/>
  <c r="T29" i="13"/>
  <c r="L29" i="13"/>
  <c r="CQ28" i="13"/>
  <c r="CI28" i="13"/>
  <c r="CA28" i="13"/>
  <c r="BS28" i="13"/>
  <c r="BK28" i="13"/>
  <c r="BC28" i="13"/>
  <c r="AU28" i="13"/>
  <c r="AM28" i="13"/>
  <c r="AE28" i="13"/>
  <c r="W28" i="13"/>
  <c r="O28" i="13"/>
  <c r="CT27" i="13"/>
  <c r="CL27" i="13"/>
  <c r="CD27" i="13"/>
  <c r="BV27" i="13"/>
  <c r="BN27" i="13"/>
  <c r="BF27" i="13"/>
  <c r="AX27" i="13"/>
  <c r="AP27" i="13"/>
  <c r="AH27" i="13"/>
  <c r="Z27" i="13"/>
  <c r="R27" i="13"/>
  <c r="J27" i="13"/>
  <c r="CO26" i="13"/>
  <c r="CG26" i="13"/>
  <c r="BY26" i="13"/>
  <c r="BQ26" i="13"/>
  <c r="BI26" i="13"/>
  <c r="BA26" i="13"/>
  <c r="AS26" i="13"/>
  <c r="AK26" i="13"/>
  <c r="AC26" i="13"/>
  <c r="U26" i="13"/>
  <c r="M26" i="13"/>
  <c r="CR25" i="13"/>
  <c r="CJ25" i="13"/>
  <c r="CB25" i="13"/>
  <c r="BT25" i="13"/>
  <c r="BL25" i="13"/>
  <c r="BD25" i="13"/>
  <c r="AV25" i="13"/>
  <c r="AN25" i="13"/>
  <c r="AF25" i="13"/>
  <c r="X25" i="13"/>
  <c r="P25" i="13"/>
  <c r="H25" i="13"/>
  <c r="CM24" i="13"/>
  <c r="CE24" i="13"/>
  <c r="BW24" i="13"/>
  <c r="BO24" i="13"/>
  <c r="BG24" i="13"/>
  <c r="AY24" i="13"/>
  <c r="AQ24" i="13"/>
  <c r="AI24" i="13"/>
  <c r="AA24" i="13"/>
  <c r="S24" i="13"/>
  <c r="K24" i="13"/>
  <c r="CP23" i="13"/>
  <c r="CH23" i="13"/>
  <c r="BZ23" i="13"/>
  <c r="BR23" i="13"/>
  <c r="BJ23" i="13"/>
  <c r="BB23" i="13"/>
  <c r="AT23" i="13"/>
  <c r="AL23" i="13"/>
  <c r="AD23" i="13"/>
  <c r="V23" i="13"/>
  <c r="N23" i="13"/>
  <c r="CS22" i="13"/>
  <c r="CK22" i="13"/>
  <c r="CC22" i="13"/>
  <c r="BU22" i="13"/>
  <c r="BM22" i="13"/>
  <c r="BE22" i="13"/>
  <c r="AW22" i="13"/>
  <c r="AO22" i="13"/>
  <c r="AG22" i="13"/>
  <c r="Y22" i="13"/>
  <c r="Q22" i="13"/>
  <c r="I22" i="13"/>
  <c r="CN21" i="13"/>
  <c r="CF21" i="13"/>
  <c r="BX21" i="13"/>
  <c r="BP21" i="13"/>
  <c r="BD21" i="13"/>
  <c r="AT21" i="13"/>
  <c r="AJ21" i="13"/>
  <c r="X21" i="13"/>
  <c r="N21" i="13"/>
  <c r="CQ20" i="13"/>
  <c r="CE20" i="13"/>
  <c r="BU20" i="13"/>
  <c r="BK20" i="13"/>
  <c r="AY20" i="13"/>
  <c r="AO20" i="13"/>
  <c r="AE20" i="13"/>
  <c r="S20" i="13"/>
  <c r="CT19" i="13"/>
  <c r="CG19" i="13"/>
  <c r="BS19" i="13"/>
  <c r="BH19" i="13"/>
  <c r="AT19" i="13"/>
  <c r="AH19" i="13"/>
  <c r="U19" i="13"/>
  <c r="CT18" i="13"/>
  <c r="CI18" i="13"/>
  <c r="BU18" i="13"/>
  <c r="BI18" i="13"/>
  <c r="AV18" i="13"/>
  <c r="AH18" i="13"/>
  <c r="W18" i="13"/>
  <c r="I18" i="13"/>
  <c r="CJ17" i="13"/>
  <c r="BW17" i="13"/>
  <c r="BI17" i="13"/>
  <c r="AS17" i="13"/>
  <c r="AC17" i="13"/>
  <c r="M17" i="13"/>
  <c r="CJ16" i="13"/>
  <c r="BT16" i="13"/>
  <c r="BD16" i="13"/>
  <c r="AN16" i="13"/>
  <c r="X16" i="13"/>
  <c r="H16" i="13"/>
  <c r="CE15" i="13"/>
  <c r="BE15" i="13"/>
  <c r="AE15" i="13"/>
  <c r="CR14" i="13"/>
  <c r="BS14" i="13"/>
  <c r="AT14" i="13"/>
  <c r="N14" i="13"/>
  <c r="BI13" i="13"/>
  <c r="S13" i="13"/>
  <c r="BG12" i="13"/>
  <c r="BP11" i="13"/>
  <c r="BK10" i="13"/>
  <c r="BT9" i="13"/>
  <c r="AZ8" i="13"/>
  <c r="CO6" i="13"/>
  <c r="AX5" i="13"/>
  <c r="AK31" i="13"/>
  <c r="AC31" i="13"/>
  <c r="U31" i="13"/>
  <c r="M31" i="13"/>
  <c r="CR30" i="13"/>
  <c r="CJ30" i="13"/>
  <c r="CB30" i="13"/>
  <c r="BT30" i="13"/>
  <c r="BL30" i="13"/>
  <c r="BD30" i="13"/>
  <c r="AV30" i="13"/>
  <c r="AN30" i="13"/>
  <c r="AF30" i="13"/>
  <c r="X30" i="13"/>
  <c r="P30" i="13"/>
  <c r="H30" i="13"/>
  <c r="CM29" i="13"/>
  <c r="CE29" i="13"/>
  <c r="BW29" i="13"/>
  <c r="BO29" i="13"/>
  <c r="BG29" i="13"/>
  <c r="AY29" i="13"/>
  <c r="AQ29" i="13"/>
  <c r="AI29" i="13"/>
  <c r="AA29" i="13"/>
  <c r="S29" i="13"/>
  <c r="K29" i="13"/>
  <c r="CP28" i="13"/>
  <c r="CH28" i="13"/>
  <c r="BZ28" i="13"/>
  <c r="BR28" i="13"/>
  <c r="BJ28" i="13"/>
  <c r="BB28" i="13"/>
  <c r="AT28" i="13"/>
  <c r="AL28" i="13"/>
  <c r="AD28" i="13"/>
  <c r="V28" i="13"/>
  <c r="N28" i="13"/>
  <c r="CS27" i="13"/>
  <c r="CK27" i="13"/>
  <c r="CC27" i="13"/>
  <c r="BU27" i="13"/>
  <c r="BM27" i="13"/>
  <c r="BE27" i="13"/>
  <c r="AW27" i="13"/>
  <c r="AO27" i="13"/>
  <c r="AG27" i="13"/>
  <c r="Y27" i="13"/>
  <c r="Q27" i="13"/>
  <c r="I27" i="13"/>
  <c r="CN26" i="13"/>
  <c r="CF26" i="13"/>
  <c r="BX26" i="13"/>
  <c r="BP26" i="13"/>
  <c r="BH26" i="13"/>
  <c r="AZ26" i="13"/>
  <c r="AR26" i="13"/>
  <c r="AJ26" i="13"/>
  <c r="AB26" i="13"/>
  <c r="T26" i="13"/>
  <c r="L26" i="13"/>
  <c r="CQ25" i="13"/>
  <c r="CI25" i="13"/>
  <c r="CA25" i="13"/>
  <c r="BS25" i="13"/>
  <c r="BK25" i="13"/>
  <c r="BC25" i="13"/>
  <c r="AU25" i="13"/>
  <c r="AM25" i="13"/>
  <c r="AE25" i="13"/>
  <c r="W25" i="13"/>
  <c r="O25" i="13"/>
  <c r="CT24" i="13"/>
  <c r="CL24" i="13"/>
  <c r="CD24" i="13"/>
  <c r="BV24" i="13"/>
  <c r="BN24" i="13"/>
  <c r="BF24" i="13"/>
  <c r="AX24" i="13"/>
  <c r="AP24" i="13"/>
  <c r="AH24" i="13"/>
  <c r="Z24" i="13"/>
  <c r="R24" i="13"/>
  <c r="J24" i="13"/>
  <c r="CO23" i="13"/>
  <c r="CG23" i="13"/>
  <c r="BY23" i="13"/>
  <c r="BQ23" i="13"/>
  <c r="BI23" i="13"/>
  <c r="BA23" i="13"/>
  <c r="AS23" i="13"/>
  <c r="AK23" i="13"/>
  <c r="AC23" i="13"/>
  <c r="U23" i="13"/>
  <c r="M23" i="13"/>
  <c r="CR22" i="13"/>
  <c r="CJ22" i="13"/>
  <c r="CB22" i="13"/>
  <c r="BT22" i="13"/>
  <c r="BL22" i="13"/>
  <c r="BD22" i="13"/>
  <c r="AV22" i="13"/>
  <c r="AN22" i="13"/>
  <c r="AF22" i="13"/>
  <c r="X22" i="13"/>
  <c r="P22" i="13"/>
  <c r="H22" i="13"/>
  <c r="CM21" i="13"/>
  <c r="CE21" i="13"/>
  <c r="BW21" i="13"/>
  <c r="BM21" i="13"/>
  <c r="BC21" i="13"/>
  <c r="AS21" i="13"/>
  <c r="AG21" i="13"/>
  <c r="W21" i="13"/>
  <c r="M21" i="13"/>
  <c r="CN20" i="13"/>
  <c r="CD20" i="13"/>
  <c r="BT20" i="13"/>
  <c r="BH20" i="13"/>
  <c r="AX20" i="13"/>
  <c r="AN20" i="13"/>
  <c r="AB20" i="13"/>
  <c r="R20" i="13"/>
  <c r="CQ19" i="13"/>
  <c r="CF19" i="13"/>
  <c r="BR19" i="13"/>
  <c r="BF19" i="13"/>
  <c r="AS19" i="13"/>
  <c r="AE19" i="13"/>
  <c r="T19" i="13"/>
  <c r="CS18" i="13"/>
  <c r="CG18" i="13"/>
  <c r="BT18" i="13"/>
  <c r="BF18" i="13"/>
  <c r="AU18" i="13"/>
  <c r="AG18" i="13"/>
  <c r="U18" i="13"/>
  <c r="H18" i="13"/>
  <c r="CG17" i="13"/>
  <c r="BV17" i="13"/>
  <c r="BH17" i="13"/>
  <c r="AR17" i="13"/>
  <c r="AB17" i="13"/>
  <c r="L17" i="13"/>
  <c r="CI16" i="13"/>
  <c r="BS16" i="13"/>
  <c r="BC16" i="13"/>
  <c r="AM16" i="13"/>
  <c r="W16" i="13"/>
  <c r="CT15" i="13"/>
  <c r="CC15" i="13"/>
  <c r="BC15" i="13"/>
  <c r="AC15" i="13"/>
  <c r="CQ14" i="13"/>
  <c r="BR14" i="13"/>
  <c r="AR14" i="13"/>
  <c r="J14" i="13"/>
  <c r="BG13" i="13"/>
  <c r="Q13" i="13"/>
  <c r="AO12" i="13"/>
  <c r="BJ11" i="13"/>
  <c r="BE10" i="13"/>
  <c r="AZ9" i="13"/>
  <c r="AO8" i="13"/>
  <c r="CI6" i="13"/>
  <c r="N5" i="13"/>
  <c r="BH31" i="13"/>
  <c r="AZ31" i="13"/>
  <c r="AR31" i="13"/>
  <c r="AJ31" i="13"/>
  <c r="AB31" i="13"/>
  <c r="T31" i="13"/>
  <c r="L31" i="13"/>
  <c r="CQ30" i="13"/>
  <c r="CI30" i="13"/>
  <c r="CA30" i="13"/>
  <c r="BS30" i="13"/>
  <c r="BK30" i="13"/>
  <c r="BC30" i="13"/>
  <c r="AU30" i="13"/>
  <c r="AM30" i="13"/>
  <c r="AE30" i="13"/>
  <c r="W30" i="13"/>
  <c r="O30" i="13"/>
  <c r="CT29" i="13"/>
  <c r="CL29" i="13"/>
  <c r="CD29" i="13"/>
  <c r="BV29" i="13"/>
  <c r="BN29" i="13"/>
  <c r="BF29" i="13"/>
  <c r="AX29" i="13"/>
  <c r="AP29" i="13"/>
  <c r="AH29" i="13"/>
  <c r="Z29" i="13"/>
  <c r="R29" i="13"/>
  <c r="J29" i="13"/>
  <c r="CO28" i="13"/>
  <c r="CG28" i="13"/>
  <c r="BY28" i="13"/>
  <c r="BQ28" i="13"/>
  <c r="BI28" i="13"/>
  <c r="BA28" i="13"/>
  <c r="AS28" i="13"/>
  <c r="AK28" i="13"/>
  <c r="AC28" i="13"/>
  <c r="U28" i="13"/>
  <c r="M28" i="13"/>
  <c r="CR27" i="13"/>
  <c r="CJ27" i="13"/>
  <c r="CB27" i="13"/>
  <c r="BT27" i="13"/>
  <c r="BL27" i="13"/>
  <c r="BD27" i="13"/>
  <c r="AV27" i="13"/>
  <c r="AN27" i="13"/>
  <c r="AF27" i="13"/>
  <c r="X27" i="13"/>
  <c r="P27" i="13"/>
  <c r="H27" i="13"/>
  <c r="CM26" i="13"/>
  <c r="CE26" i="13"/>
  <c r="BW26" i="13"/>
  <c r="BO26" i="13"/>
  <c r="BG26" i="13"/>
  <c r="AY26" i="13"/>
  <c r="AQ26" i="13"/>
  <c r="AI26" i="13"/>
  <c r="AA26" i="13"/>
  <c r="S26" i="13"/>
  <c r="K26" i="13"/>
  <c r="CP25" i="13"/>
  <c r="CH25" i="13"/>
  <c r="BZ25" i="13"/>
  <c r="BR25" i="13"/>
  <c r="BJ25" i="13"/>
  <c r="BB25" i="13"/>
  <c r="AT25" i="13"/>
  <c r="AL25" i="13"/>
  <c r="AD25" i="13"/>
  <c r="V25" i="13"/>
  <c r="N25" i="13"/>
  <c r="CS24" i="13"/>
  <c r="CK24" i="13"/>
  <c r="CC24" i="13"/>
  <c r="BU24" i="13"/>
  <c r="BM24" i="13"/>
  <c r="BE24" i="13"/>
  <c r="AW24" i="13"/>
  <c r="AO24" i="13"/>
  <c r="AG24" i="13"/>
  <c r="Y24" i="13"/>
  <c r="Q24" i="13"/>
  <c r="I24" i="13"/>
  <c r="CN23" i="13"/>
  <c r="CF23" i="13"/>
  <c r="BX23" i="13"/>
  <c r="BP23" i="13"/>
  <c r="BH23" i="13"/>
  <c r="AZ23" i="13"/>
  <c r="AR23" i="13"/>
  <c r="AJ23" i="13"/>
  <c r="AB23" i="13"/>
  <c r="T23" i="13"/>
  <c r="L23" i="13"/>
  <c r="CQ22" i="13"/>
  <c r="CI22" i="13"/>
  <c r="CA22" i="13"/>
  <c r="BS22" i="13"/>
  <c r="BK22" i="13"/>
  <c r="BC22" i="13"/>
  <c r="AU22" i="13"/>
  <c r="AM22" i="13"/>
  <c r="AE22" i="13"/>
  <c r="W22" i="13"/>
  <c r="O22" i="13"/>
  <c r="CT21" i="13"/>
  <c r="CL21" i="13"/>
  <c r="CD21" i="13"/>
  <c r="BV21" i="13"/>
  <c r="BL21" i="13"/>
  <c r="BB21" i="13"/>
  <c r="AR21" i="13"/>
  <c r="AF21" i="13"/>
  <c r="V21" i="13"/>
  <c r="L21" i="13"/>
  <c r="CM20" i="13"/>
  <c r="CC20" i="13"/>
  <c r="BS20" i="13"/>
  <c r="BG20" i="13"/>
  <c r="AW20" i="13"/>
  <c r="AM20" i="13"/>
  <c r="AA20" i="13"/>
  <c r="Q20" i="13"/>
  <c r="CP19" i="13"/>
  <c r="CD19" i="13"/>
  <c r="BQ19" i="13"/>
  <c r="BC19" i="13"/>
  <c r="AR19" i="13"/>
  <c r="AD19" i="13"/>
  <c r="R19" i="13"/>
  <c r="CR18" i="13"/>
  <c r="CD18" i="13"/>
  <c r="BS18" i="13"/>
  <c r="BE18" i="13"/>
  <c r="AS18" i="13"/>
  <c r="AF18" i="13"/>
  <c r="R18" i="13"/>
  <c r="CT17" i="13"/>
  <c r="CF17" i="13"/>
  <c r="BT17" i="13"/>
  <c r="BF17" i="13"/>
  <c r="AP17" i="13"/>
  <c r="Z17" i="13"/>
  <c r="J17" i="13"/>
  <c r="CG16" i="13"/>
  <c r="BQ16" i="13"/>
  <c r="BA16" i="13"/>
  <c r="AK16" i="13"/>
  <c r="U16" i="13"/>
  <c r="CR15" i="13"/>
  <c r="BY15" i="13"/>
  <c r="AZ15" i="13"/>
  <c r="AA15" i="13"/>
  <c r="CN14" i="13"/>
  <c r="BN14" i="13"/>
  <c r="AN14" i="13"/>
  <c r="CS13" i="13"/>
  <c r="BA13" i="13"/>
  <c r="K13" i="13"/>
  <c r="AM12" i="13"/>
  <c r="AN11" i="13"/>
  <c r="AY10" i="13"/>
  <c r="AT9" i="13"/>
  <c r="Q8" i="13"/>
  <c r="BT6" i="13"/>
  <c r="CT4" i="13"/>
  <c r="O20" i="13"/>
  <c r="CO19" i="13"/>
  <c r="CA19" i="13"/>
  <c r="BP19" i="13"/>
  <c r="BB19" i="13"/>
  <c r="AP19" i="13"/>
  <c r="AC19" i="13"/>
  <c r="O19" i="13"/>
  <c r="CQ18" i="13"/>
  <c r="CC18" i="13"/>
  <c r="BQ18" i="13"/>
  <c r="BD18" i="13"/>
  <c r="AP18" i="13"/>
  <c r="AE18" i="13"/>
  <c r="Q18" i="13"/>
  <c r="CR17" i="13"/>
  <c r="CE17" i="13"/>
  <c r="BQ17" i="13"/>
  <c r="BD17" i="13"/>
  <c r="AN17" i="13"/>
  <c r="X17" i="13"/>
  <c r="H17" i="13"/>
  <c r="CE16" i="13"/>
  <c r="BO16" i="13"/>
  <c r="AY16" i="13"/>
  <c r="AI16" i="13"/>
  <c r="S16" i="13"/>
  <c r="CP15" i="13"/>
  <c r="BW15" i="13"/>
  <c r="AW15" i="13"/>
  <c r="W15" i="13"/>
  <c r="CJ14" i="13"/>
  <c r="BK14" i="13"/>
  <c r="AL14" i="13"/>
  <c r="CM13" i="13"/>
  <c r="AW13" i="13"/>
  <c r="CJ12" i="13"/>
  <c r="AE12" i="13"/>
  <c r="AJ11" i="13"/>
  <c r="AC10" i="13"/>
  <c r="AL9" i="13"/>
  <c r="I8" i="13"/>
  <c r="AN6" i="13"/>
  <c r="CE4" i="13"/>
  <c r="ES12" i="13"/>
  <c r="EK12" i="13"/>
  <c r="EC12" i="13"/>
  <c r="DU12" i="13"/>
  <c r="DM12" i="13"/>
  <c r="DE12" i="13"/>
  <c r="CW12" i="13"/>
  <c r="GB11" i="13"/>
  <c r="FT11" i="13"/>
  <c r="FL11" i="13"/>
  <c r="FD11" i="13"/>
  <c r="EV11" i="13"/>
  <c r="EN11" i="13"/>
  <c r="EF11" i="13"/>
  <c r="DX11" i="13"/>
  <c r="DP11" i="13"/>
  <c r="DH11" i="13"/>
  <c r="CZ11" i="13"/>
  <c r="GE10" i="13"/>
  <c r="FW10" i="13"/>
  <c r="FO10" i="13"/>
  <c r="FG10" i="13"/>
  <c r="EY10" i="13"/>
  <c r="EQ10" i="13"/>
  <c r="EI10" i="13"/>
  <c r="EA10" i="13"/>
  <c r="DS10" i="13"/>
  <c r="DK10" i="13"/>
  <c r="DC10" i="13"/>
  <c r="GH9" i="13"/>
  <c r="FZ9" i="13"/>
  <c r="FR9" i="13"/>
  <c r="FJ9" i="13"/>
  <c r="FB9" i="13"/>
  <c r="ET9" i="13"/>
  <c r="EL9" i="13"/>
  <c r="ED9" i="13"/>
  <c r="DV9" i="13"/>
  <c r="DN9" i="13"/>
  <c r="DF9" i="13"/>
  <c r="CX9" i="13"/>
  <c r="GC8" i="13"/>
  <c r="FU8" i="13"/>
  <c r="FM8" i="13"/>
  <c r="FE8" i="13"/>
  <c r="EW8" i="13"/>
  <c r="EO8" i="13"/>
  <c r="EG8" i="13"/>
  <c r="DY8" i="13"/>
  <c r="DQ8" i="13"/>
  <c r="DI8" i="13"/>
  <c r="DA8" i="13"/>
  <c r="GF7" i="13"/>
  <c r="FX7" i="13"/>
  <c r="FP7" i="13"/>
  <c r="FH7" i="13"/>
  <c r="EW7" i="13"/>
  <c r="EL7" i="13"/>
  <c r="EB7" i="13"/>
  <c r="DQ7" i="13"/>
  <c r="DF7" i="13"/>
  <c r="CV7" i="13"/>
  <c r="FX6" i="13"/>
  <c r="FM6" i="13"/>
  <c r="FC6" i="13"/>
  <c r="ER6" i="13"/>
  <c r="EG6" i="13"/>
  <c r="DW6" i="13"/>
  <c r="DL6" i="13"/>
  <c r="DA6" i="13"/>
  <c r="GD5" i="13"/>
  <c r="FS5" i="13"/>
  <c r="FH5" i="13"/>
  <c r="EX5" i="13"/>
  <c r="EM5" i="13"/>
  <c r="EB5" i="13"/>
  <c r="DR5" i="13"/>
  <c r="DG5" i="13"/>
  <c r="CV5" i="13"/>
  <c r="FY4" i="13"/>
  <c r="FN4" i="13"/>
  <c r="FC4" i="13"/>
  <c r="ES4" i="13"/>
  <c r="EH4" i="13"/>
  <c r="DW4" i="13"/>
  <c r="DF5" i="13"/>
  <c r="GH4" i="13"/>
  <c r="FW4" i="13"/>
  <c r="FM4" i="13"/>
  <c r="FB4" i="13"/>
  <c r="EQ4" i="13"/>
  <c r="EG4" i="13"/>
  <c r="DS4" i="13"/>
  <c r="EQ12" i="13"/>
  <c r="EI12" i="13"/>
  <c r="EA12" i="13"/>
  <c r="DS12" i="13"/>
  <c r="DK12" i="13"/>
  <c r="DC12" i="13"/>
  <c r="GH11" i="13"/>
  <c r="FZ11" i="13"/>
  <c r="FR11" i="13"/>
  <c r="FJ11" i="13"/>
  <c r="FB11" i="13"/>
  <c r="ET11" i="13"/>
  <c r="EL11" i="13"/>
  <c r="ED11" i="13"/>
  <c r="DV11" i="13"/>
  <c r="DN11" i="13"/>
  <c r="DF11" i="13"/>
  <c r="CX11" i="13"/>
  <c r="GC10" i="13"/>
  <c r="FU10" i="13"/>
  <c r="FM10" i="13"/>
  <c r="FE10" i="13"/>
  <c r="EW10" i="13"/>
  <c r="EO10" i="13"/>
  <c r="EG10" i="13"/>
  <c r="DY10" i="13"/>
  <c r="DQ10" i="13"/>
  <c r="DI10" i="13"/>
  <c r="DA10" i="13"/>
  <c r="GF9" i="13"/>
  <c r="FX9" i="13"/>
  <c r="FP9" i="13"/>
  <c r="FH9" i="13"/>
  <c r="EZ9" i="13"/>
  <c r="ER9" i="13"/>
  <c r="EJ9" i="13"/>
  <c r="EB9" i="13"/>
  <c r="DT9" i="13"/>
  <c r="DL9" i="13"/>
  <c r="DD9" i="13"/>
  <c r="CV9" i="13"/>
  <c r="GA8" i="13"/>
  <c r="FS8" i="13"/>
  <c r="FK8" i="13"/>
  <c r="FC8" i="13"/>
  <c r="EU8" i="13"/>
  <c r="EM8" i="13"/>
  <c r="EE8" i="13"/>
  <c r="DW8" i="13"/>
  <c r="DO8" i="13"/>
  <c r="DG8" i="13"/>
  <c r="CY8" i="13"/>
  <c r="GD7" i="13"/>
  <c r="FV7" i="13"/>
  <c r="FN7" i="13"/>
  <c r="FE7" i="13"/>
  <c r="ET7" i="13"/>
  <c r="EJ7" i="13"/>
  <c r="DY7" i="13"/>
  <c r="DN7" i="13"/>
  <c r="DD7" i="13"/>
  <c r="GF6" i="13"/>
  <c r="FU6" i="13"/>
  <c r="FK6" i="13"/>
  <c r="EZ6" i="13"/>
  <c r="EO6" i="13"/>
  <c r="EE6" i="13"/>
  <c r="DT6" i="13"/>
  <c r="DI6" i="13"/>
  <c r="CY6" i="13"/>
  <c r="GA5" i="13"/>
  <c r="FP5" i="13"/>
  <c r="FF5" i="13"/>
  <c r="EU5" i="13"/>
  <c r="EJ5" i="13"/>
  <c r="DZ5" i="13"/>
  <c r="DO5" i="13"/>
  <c r="DD5" i="13"/>
  <c r="GG4" i="13"/>
  <c r="FV4" i="13"/>
  <c r="FK4" i="13"/>
  <c r="FA4" i="13"/>
  <c r="EP4" i="13"/>
  <c r="EE4" i="13"/>
  <c r="DO4" i="13"/>
  <c r="FY11" i="13"/>
  <c r="FQ11" i="13"/>
  <c r="FI11" i="13"/>
  <c r="FA11" i="13"/>
  <c r="ES11" i="13"/>
  <c r="EK11" i="13"/>
  <c r="EC11" i="13"/>
  <c r="DU11" i="13"/>
  <c r="DM11" i="13"/>
  <c r="DE11" i="13"/>
  <c r="CW11" i="13"/>
  <c r="GB10" i="13"/>
  <c r="FT10" i="13"/>
  <c r="FL10" i="13"/>
  <c r="FD10" i="13"/>
  <c r="EV10" i="13"/>
  <c r="EN10" i="13"/>
  <c r="EF10" i="13"/>
  <c r="DX10" i="13"/>
  <c r="DP10" i="13"/>
  <c r="DH10" i="13"/>
  <c r="CZ10" i="13"/>
  <c r="GE9" i="13"/>
  <c r="FW9" i="13"/>
  <c r="FO9" i="13"/>
  <c r="FG9" i="13"/>
  <c r="EY9" i="13"/>
  <c r="EQ9" i="13"/>
  <c r="EI9" i="13"/>
  <c r="EA9" i="13"/>
  <c r="DS9" i="13"/>
  <c r="DK9" i="13"/>
  <c r="DC9" i="13"/>
  <c r="GH8" i="13"/>
  <c r="FZ8" i="13"/>
  <c r="FR8" i="13"/>
  <c r="FJ8" i="13"/>
  <c r="FB8" i="13"/>
  <c r="ET8" i="13"/>
  <c r="EL8" i="13"/>
  <c r="ED8" i="13"/>
  <c r="DV8" i="13"/>
  <c r="DN8" i="13"/>
  <c r="DF8" i="13"/>
  <c r="CX8" i="13"/>
  <c r="GC7" i="13"/>
  <c r="FU7" i="13"/>
  <c r="FM7" i="13"/>
  <c r="FD7" i="13"/>
  <c r="ES7" i="13"/>
  <c r="EH7" i="13"/>
  <c r="DX7" i="13"/>
  <c r="DM7" i="13"/>
  <c r="DB7" i="13"/>
  <c r="GE6" i="13"/>
  <c r="FT6" i="13"/>
  <c r="FI6" i="13"/>
  <c r="EY6" i="13"/>
  <c r="EN6" i="13"/>
  <c r="EC6" i="13"/>
  <c r="DS6" i="13"/>
  <c r="DH6" i="13"/>
  <c r="CW6" i="13"/>
  <c r="FZ5" i="13"/>
  <c r="FO5" i="13"/>
  <c r="FD5" i="13"/>
  <c r="ET5" i="13"/>
  <c r="EI5" i="13"/>
  <c r="DX5" i="13"/>
  <c r="DN5" i="13"/>
  <c r="DC5" i="13"/>
  <c r="GE4" i="13"/>
  <c r="FU4" i="13"/>
  <c r="FJ4" i="13"/>
  <c r="EY4" i="13"/>
  <c r="EO4" i="13"/>
  <c r="ED4" i="13"/>
  <c r="DK4" i="13"/>
  <c r="EO12" i="13"/>
  <c r="EG12" i="13"/>
  <c r="DY12" i="13"/>
  <c r="DQ12" i="13"/>
  <c r="DI12" i="13"/>
  <c r="DA12" i="13"/>
  <c r="GF11" i="13"/>
  <c r="FX11" i="13"/>
  <c r="FP11" i="13"/>
  <c r="FH11" i="13"/>
  <c r="EZ11" i="13"/>
  <c r="ER11" i="13"/>
  <c r="EJ11" i="13"/>
  <c r="EB11" i="13"/>
  <c r="DT11" i="13"/>
  <c r="DL11" i="13"/>
  <c r="DD11" i="13"/>
  <c r="CV11" i="13"/>
  <c r="GA10" i="13"/>
  <c r="FS10" i="13"/>
  <c r="FK10" i="13"/>
  <c r="FC10" i="13"/>
  <c r="EU10" i="13"/>
  <c r="EM10" i="13"/>
  <c r="EE10" i="13"/>
  <c r="DW10" i="13"/>
  <c r="DO10" i="13"/>
  <c r="DG10" i="13"/>
  <c r="CY10" i="13"/>
  <c r="GD9" i="13"/>
  <c r="FV9" i="13"/>
  <c r="FN9" i="13"/>
  <c r="FF9" i="13"/>
  <c r="EX9" i="13"/>
  <c r="EP9" i="13"/>
  <c r="EH9" i="13"/>
  <c r="DZ9" i="13"/>
  <c r="DR9" i="13"/>
  <c r="DJ9" i="13"/>
  <c r="DB9" i="13"/>
  <c r="GG8" i="13"/>
  <c r="FY8" i="13"/>
  <c r="FQ8" i="13"/>
  <c r="FI8" i="13"/>
  <c r="FA8" i="13"/>
  <c r="ES8" i="13"/>
  <c r="EK8" i="13"/>
  <c r="EC8" i="13"/>
  <c r="DU8" i="13"/>
  <c r="DM8" i="13"/>
  <c r="DE8" i="13"/>
  <c r="CW8" i="13"/>
  <c r="GB7" i="13"/>
  <c r="FT7" i="13"/>
  <c r="FL7" i="13"/>
  <c r="FB7" i="13"/>
  <c r="ER7" i="13"/>
  <c r="EG7" i="13"/>
  <c r="DV7" i="13"/>
  <c r="DL7" i="13"/>
  <c r="DA7" i="13"/>
  <c r="GC6" i="13"/>
  <c r="FS6" i="13"/>
  <c r="FH6" i="13"/>
  <c r="EW6" i="13"/>
  <c r="EM6" i="13"/>
  <c r="EB6" i="13"/>
  <c r="DQ6" i="13"/>
  <c r="DG6" i="13"/>
  <c r="CV6" i="13"/>
  <c r="FX5" i="13"/>
  <c r="FN5" i="13"/>
  <c r="FC5" i="13"/>
  <c r="ER5" i="13"/>
  <c r="EH5" i="13"/>
  <c r="DW5" i="13"/>
  <c r="DL5" i="13"/>
  <c r="DB5" i="13"/>
  <c r="GD4" i="13"/>
  <c r="FS4" i="13"/>
  <c r="FI4" i="13"/>
  <c r="EX4" i="13"/>
  <c r="EM4" i="13"/>
  <c r="EC4" i="13"/>
  <c r="DG4" i="13"/>
  <c r="EN12" i="13"/>
  <c r="EF12" i="13"/>
  <c r="DX12" i="13"/>
  <c r="DP12" i="13"/>
  <c r="DH12" i="13"/>
  <c r="CZ12" i="13"/>
  <c r="GE11" i="13"/>
  <c r="FW11" i="13"/>
  <c r="FO11" i="13"/>
  <c r="FG11" i="13"/>
  <c r="EY11" i="13"/>
  <c r="EQ11" i="13"/>
  <c r="EI11" i="13"/>
  <c r="EA11" i="13"/>
  <c r="DS11" i="13"/>
  <c r="DK11" i="13"/>
  <c r="DC11" i="13"/>
  <c r="GH10" i="13"/>
  <c r="FZ10" i="13"/>
  <c r="FR10" i="13"/>
  <c r="FJ10" i="13"/>
  <c r="FB10" i="13"/>
  <c r="ET10" i="13"/>
  <c r="EL10" i="13"/>
  <c r="ED10" i="13"/>
  <c r="DV10" i="13"/>
  <c r="DN10" i="13"/>
  <c r="DF10" i="13"/>
  <c r="CX10" i="13"/>
  <c r="GC9" i="13"/>
  <c r="FU9" i="13"/>
  <c r="FM9" i="13"/>
  <c r="FE9" i="13"/>
  <c r="EW9" i="13"/>
  <c r="EO9" i="13"/>
  <c r="EG9" i="13"/>
  <c r="DY9" i="13"/>
  <c r="DQ9" i="13"/>
  <c r="DI9" i="13"/>
  <c r="DA9" i="13"/>
  <c r="GF8" i="13"/>
  <c r="FX8" i="13"/>
  <c r="FP8" i="13"/>
  <c r="FH8" i="13"/>
  <c r="EZ8" i="13"/>
  <c r="ER8" i="13"/>
  <c r="EJ8" i="13"/>
  <c r="EB8" i="13"/>
  <c r="DT8" i="13"/>
  <c r="DL8" i="13"/>
  <c r="DD8" i="13"/>
  <c r="CV8" i="13"/>
  <c r="GA7" i="13"/>
  <c r="FS7" i="13"/>
  <c r="FK7" i="13"/>
  <c r="FA7" i="13"/>
  <c r="EP7" i="13"/>
  <c r="EF7" i="13"/>
  <c r="DU7" i="13"/>
  <c r="DJ7" i="13"/>
  <c r="CZ7" i="13"/>
  <c r="GB6" i="13"/>
  <c r="FQ6" i="13"/>
  <c r="FG6" i="13"/>
  <c r="EV6" i="13"/>
  <c r="EK6" i="13"/>
  <c r="EA6" i="13"/>
  <c r="DP6" i="13"/>
  <c r="DE6" i="13"/>
  <c r="GH5" i="13"/>
  <c r="FW5" i="13"/>
  <c r="FL5" i="13"/>
  <c r="FB5" i="13"/>
  <c r="EQ5" i="13"/>
  <c r="EF5" i="13"/>
  <c r="DV5" i="13"/>
  <c r="DK5" i="13"/>
  <c r="CZ5" i="13"/>
  <c r="GC4" i="13"/>
  <c r="FR4" i="13"/>
  <c r="FG4" i="13"/>
  <c r="EW4" i="13"/>
  <c r="EL4" i="13"/>
  <c r="EA4" i="13"/>
  <c r="DC4" i="13"/>
  <c r="EM12" i="13"/>
  <c r="EE12" i="13"/>
  <c r="DW12" i="13"/>
  <c r="DO12" i="13"/>
  <c r="DG12" i="13"/>
  <c r="CY12" i="13"/>
  <c r="GD11" i="13"/>
  <c r="FV11" i="13"/>
  <c r="FN11" i="13"/>
  <c r="FF11" i="13"/>
  <c r="EX11" i="13"/>
  <c r="EP11" i="13"/>
  <c r="EH11" i="13"/>
  <c r="DZ11" i="13"/>
  <c r="DR11" i="13"/>
  <c r="DJ11" i="13"/>
  <c r="DB11" i="13"/>
  <c r="GG10" i="13"/>
  <c r="FY10" i="13"/>
  <c r="FQ10" i="13"/>
  <c r="FI10" i="13"/>
  <c r="FA10" i="13"/>
  <c r="ES10" i="13"/>
  <c r="EK10" i="13"/>
  <c r="EC10" i="13"/>
  <c r="DU10" i="13"/>
  <c r="DM10" i="13"/>
  <c r="DE10" i="13"/>
  <c r="CW10" i="13"/>
  <c r="GB9" i="13"/>
  <c r="FT9" i="13"/>
  <c r="FL9" i="13"/>
  <c r="FD9" i="13"/>
  <c r="EV9" i="13"/>
  <c r="EN9" i="13"/>
  <c r="EF9" i="13"/>
  <c r="DX9" i="13"/>
  <c r="DP9" i="13"/>
  <c r="DH9" i="13"/>
  <c r="CZ9" i="13"/>
  <c r="GE8" i="13"/>
  <c r="FW8" i="13"/>
  <c r="FO8" i="13"/>
  <c r="FG8" i="13"/>
  <c r="EY8" i="13"/>
  <c r="EQ8" i="13"/>
  <c r="EI8" i="13"/>
  <c r="EA8" i="13"/>
  <c r="DS8" i="13"/>
  <c r="DK8" i="13"/>
  <c r="DC8" i="13"/>
  <c r="GH7" i="13"/>
  <c r="FZ7" i="13"/>
  <c r="FR7" i="13"/>
  <c r="FJ7" i="13"/>
  <c r="EZ7" i="13"/>
  <c r="EO7" i="13"/>
  <c r="ED7" i="13"/>
  <c r="DT7" i="13"/>
  <c r="DI7" i="13"/>
  <c r="CX7" i="13"/>
  <c r="GA6" i="13"/>
  <c r="FP6" i="13"/>
  <c r="FE6" i="13"/>
  <c r="EU6" i="13"/>
  <c r="EJ6" i="13"/>
  <c r="DY6" i="13"/>
  <c r="DO6" i="13"/>
  <c r="DD6" i="13"/>
  <c r="GF5" i="13"/>
  <c r="FV5" i="13"/>
  <c r="FK5" i="13"/>
  <c r="EZ5" i="13"/>
  <c r="EP5" i="13"/>
  <c r="EE5" i="13"/>
  <c r="DT5" i="13"/>
  <c r="DJ5" i="13"/>
  <c r="CY5" i="13"/>
  <c r="GA4" i="13"/>
  <c r="FQ4" i="13"/>
  <c r="FF4" i="13"/>
  <c r="EU4" i="13"/>
  <c r="EK4" i="13"/>
  <c r="DZ4" i="13"/>
  <c r="CY4" i="13"/>
  <c r="DV4" i="13"/>
  <c r="DR4" i="13"/>
  <c r="DN4" i="13"/>
  <c r="DJ4" i="13"/>
  <c r="DF4" i="13"/>
  <c r="DB4" i="13"/>
  <c r="CX4" i="13"/>
  <c r="DU4" i="13"/>
  <c r="DQ4" i="13"/>
  <c r="DM4" i="13"/>
  <c r="DI4" i="13"/>
  <c r="DE4" i="13"/>
  <c r="DA4" i="13"/>
  <c r="CW4" i="13"/>
  <c r="FG7" i="13"/>
  <c r="FC7" i="13"/>
  <c r="EY7" i="13"/>
  <c r="EU7" i="13"/>
  <c r="EQ7" i="13"/>
  <c r="EM7" i="13"/>
  <c r="EI7" i="13"/>
  <c r="EE7" i="13"/>
  <c r="EA7" i="13"/>
  <c r="DW7" i="13"/>
  <c r="DS7" i="13"/>
  <c r="DO7" i="13"/>
  <c r="DK7" i="13"/>
  <c r="DG7" i="13"/>
  <c r="DC7" i="13"/>
  <c r="CY7" i="13"/>
  <c r="GH6" i="13"/>
  <c r="GD6" i="13"/>
  <c r="FZ6" i="13"/>
  <c r="FV6" i="13"/>
  <c r="FR6" i="13"/>
  <c r="FN6" i="13"/>
  <c r="FJ6" i="13"/>
  <c r="FF6" i="13"/>
  <c r="FB6" i="13"/>
  <c r="EX6" i="13"/>
  <c r="ET6" i="13"/>
  <c r="EP6" i="13"/>
  <c r="EL6" i="13"/>
  <c r="EH6" i="13"/>
  <c r="ED6" i="13"/>
  <c r="DZ6" i="13"/>
  <c r="DV6" i="13"/>
  <c r="DR6" i="13"/>
  <c r="DN6" i="13"/>
  <c r="DJ6" i="13"/>
  <c r="DF6" i="13"/>
  <c r="DB6" i="13"/>
  <c r="CX6" i="13"/>
  <c r="GG5" i="13"/>
  <c r="GC5" i="13"/>
  <c r="FY5" i="13"/>
  <c r="FU5" i="13"/>
  <c r="FQ5" i="13"/>
  <c r="FM5" i="13"/>
  <c r="FI5" i="13"/>
  <c r="FE5" i="13"/>
  <c r="FA5" i="13"/>
  <c r="EW5" i="13"/>
  <c r="ES5" i="13"/>
  <c r="EO5" i="13"/>
  <c r="EK5" i="13"/>
  <c r="EG5" i="13"/>
  <c r="EC5" i="13"/>
  <c r="DY5" i="13"/>
  <c r="DU5" i="13"/>
  <c r="DQ5" i="13"/>
  <c r="DM5" i="13"/>
  <c r="DI5" i="13"/>
  <c r="DE5" i="13"/>
  <c r="DA5" i="13"/>
  <c r="CW5" i="13"/>
  <c r="GF4" i="13"/>
  <c r="GB4" i="13"/>
  <c r="FX4" i="13"/>
  <c r="FT4" i="13"/>
  <c r="FP4" i="13"/>
  <c r="FL4" i="13"/>
  <c r="FH4" i="13"/>
  <c r="FD4" i="13"/>
  <c r="EZ4" i="13"/>
  <c r="EV4" i="13"/>
  <c r="ER4" i="13"/>
  <c r="EN4" i="13"/>
  <c r="EJ4" i="13"/>
  <c r="EF4" i="13"/>
  <c r="EB4" i="13"/>
  <c r="DX4" i="13"/>
  <c r="DT4" i="13"/>
  <c r="DP4" i="13"/>
  <c r="DL4" i="13"/>
  <c r="DH4" i="13"/>
  <c r="DD4" i="13"/>
  <c r="CZ4" i="13"/>
  <c r="AH4" i="13"/>
  <c r="AD4" i="13"/>
  <c r="Z4" i="13"/>
  <c r="V4" i="13"/>
  <c r="R4" i="13"/>
  <c r="N4" i="13"/>
  <c r="J4" i="13"/>
  <c r="AS4" i="13"/>
  <c r="AO4" i="13"/>
  <c r="AK4" i="13"/>
  <c r="AG4" i="13"/>
  <c r="AC4" i="13"/>
  <c r="Y4" i="13"/>
  <c r="U4" i="13"/>
  <c r="Q4" i="13"/>
  <c r="M4" i="13"/>
  <c r="I4" i="13"/>
  <c r="BS7" i="13"/>
  <c r="BO7" i="13"/>
  <c r="BK7" i="13"/>
  <c r="BG7" i="13"/>
  <c r="BC7" i="13"/>
  <c r="AY7" i="13"/>
  <c r="AU7" i="13"/>
  <c r="AQ7" i="13"/>
  <c r="AM7" i="13"/>
  <c r="AI7" i="13"/>
  <c r="AE7" i="13"/>
  <c r="AA7" i="13"/>
  <c r="W7" i="13"/>
  <c r="S7" i="13"/>
  <c r="O7" i="13"/>
  <c r="K7" i="13"/>
  <c r="CT6" i="13"/>
  <c r="CP6" i="13"/>
  <c r="CL6" i="13"/>
  <c r="CH6" i="13"/>
  <c r="CD6" i="13"/>
  <c r="BZ6" i="13"/>
  <c r="BV6" i="13"/>
  <c r="BR6" i="13"/>
  <c r="BN6" i="13"/>
  <c r="BJ6" i="13"/>
  <c r="BF6" i="13"/>
  <c r="BB6" i="13"/>
  <c r="AX6" i="13"/>
  <c r="AT6" i="13"/>
  <c r="AP6" i="13"/>
  <c r="AL6" i="13"/>
  <c r="AH6" i="13"/>
  <c r="AD6" i="13"/>
  <c r="Z6" i="13"/>
  <c r="V6" i="13"/>
  <c r="R6" i="13"/>
  <c r="N6" i="13"/>
  <c r="J6" i="13"/>
  <c r="CS5" i="13"/>
  <c r="CO5" i="13"/>
  <c r="CK5" i="13"/>
  <c r="CG5" i="13"/>
  <c r="CC5" i="13"/>
  <c r="BY5" i="13"/>
  <c r="BU5" i="13"/>
  <c r="BQ5" i="13"/>
  <c r="BM5" i="13"/>
  <c r="BI5" i="13"/>
  <c r="BE5" i="13"/>
  <c r="BA5" i="13"/>
  <c r="AW5" i="13"/>
  <c r="AS5" i="13"/>
  <c r="AO5" i="13"/>
  <c r="AK5" i="13"/>
  <c r="AG5" i="13"/>
  <c r="AC5" i="13"/>
  <c r="Y5" i="13"/>
  <c r="U5" i="13"/>
  <c r="Q5" i="13"/>
  <c r="M5" i="13"/>
  <c r="I5" i="13"/>
  <c r="CR4" i="13"/>
  <c r="CN4" i="13"/>
  <c r="CJ4" i="13"/>
  <c r="CF4" i="13"/>
  <c r="CB4" i="13"/>
  <c r="BX4" i="13"/>
  <c r="BT4" i="13"/>
  <c r="BP4" i="13"/>
  <c r="BL4" i="13"/>
  <c r="BH4" i="13"/>
  <c r="BD4" i="13"/>
  <c r="AZ4" i="13"/>
  <c r="AV4" i="13"/>
  <c r="AR4" i="13"/>
  <c r="AN4" i="13"/>
  <c r="AJ4" i="13"/>
  <c r="AF4" i="13"/>
  <c r="AB4" i="13"/>
  <c r="X4" i="13"/>
  <c r="T4" i="13"/>
  <c r="P4" i="13"/>
  <c r="L4" i="13"/>
  <c r="C98" i="3"/>
  <c r="C97" i="3"/>
  <c r="C96" i="3"/>
  <c r="C95" i="3"/>
  <c r="C94" i="3"/>
  <c r="C92" i="3"/>
  <c r="C91" i="3"/>
  <c r="C90" i="3"/>
  <c r="C83" i="3"/>
  <c r="C89" i="3" s="1"/>
  <c r="C82" i="3"/>
  <c r="C77" i="3"/>
  <c r="C81" i="3" s="1"/>
  <c r="C68" i="3"/>
  <c r="C73" i="3" s="1"/>
  <c r="C66" i="3"/>
  <c r="C65" i="3"/>
  <c r="C64" i="3"/>
  <c r="C62" i="3"/>
  <c r="C61" i="3"/>
  <c r="C54" i="3"/>
  <c r="C59" i="3" s="1"/>
  <c r="C51" i="3"/>
  <c r="C50" i="3"/>
  <c r="C49" i="3"/>
  <c r="C48" i="3"/>
  <c r="C47" i="3"/>
  <c r="C46" i="3"/>
  <c r="C45" i="3"/>
  <c r="C44" i="3"/>
  <c r="C43" i="3"/>
  <c r="C42" i="3"/>
  <c r="C41" i="3"/>
  <c r="C40" i="3"/>
  <c r="C39" i="3"/>
  <c r="C36" i="3"/>
  <c r="C35" i="3"/>
  <c r="C29" i="3"/>
  <c r="C31" i="3" s="1"/>
  <c r="C28" i="3"/>
  <c r="C27" i="3"/>
  <c r="C26" i="3"/>
  <c r="C25" i="3"/>
  <c r="C23" i="3"/>
  <c r="C22" i="3"/>
  <c r="C21" i="3"/>
  <c r="C14" i="3"/>
  <c r="C17" i="3" s="1"/>
  <c r="C11" i="3"/>
  <c r="C10" i="3"/>
  <c r="C98" i="2"/>
  <c r="C97" i="2"/>
  <c r="C96" i="2"/>
  <c r="C95" i="2"/>
  <c r="C94" i="2"/>
  <c r="C92" i="2"/>
  <c r="C91" i="2"/>
  <c r="C90" i="2"/>
  <c r="C83" i="2"/>
  <c r="C89" i="2" s="1"/>
  <c r="C82" i="2"/>
  <c r="C77" i="2"/>
  <c r="C81" i="2" s="1"/>
  <c r="C68" i="2"/>
  <c r="C76" i="2" s="1"/>
  <c r="C66" i="2"/>
  <c r="C65" i="2"/>
  <c r="C64" i="2"/>
  <c r="C62" i="2"/>
  <c r="C61" i="2"/>
  <c r="C54" i="2"/>
  <c r="C58" i="2" s="1"/>
  <c r="C51" i="2"/>
  <c r="C50" i="2"/>
  <c r="C49" i="2"/>
  <c r="C48" i="2"/>
  <c r="C47" i="2"/>
  <c r="C46" i="2"/>
  <c r="C45" i="2"/>
  <c r="C44" i="2"/>
  <c r="C43" i="2"/>
  <c r="C42" i="2"/>
  <c r="C41" i="2"/>
  <c r="C40" i="2"/>
  <c r="C39" i="2"/>
  <c r="C36" i="2"/>
  <c r="C35" i="2"/>
  <c r="C29" i="2"/>
  <c r="C31" i="2" s="1"/>
  <c r="C28" i="2"/>
  <c r="C27" i="2"/>
  <c r="C26" i="2"/>
  <c r="C25" i="2"/>
  <c r="C23" i="2"/>
  <c r="C22" i="2"/>
  <c r="C21" i="2"/>
  <c r="C14" i="2"/>
  <c r="C16" i="2" s="1"/>
  <c r="C11" i="2"/>
  <c r="C10" i="2"/>
  <c r="C57" i="3" l="1"/>
  <c r="C71" i="3"/>
  <c r="C78" i="3"/>
  <c r="C74" i="3"/>
  <c r="C79" i="3"/>
  <c r="C75" i="3"/>
  <c r="C70" i="3"/>
  <c r="C18" i="3"/>
  <c r="C32" i="3"/>
  <c r="C56" i="3"/>
  <c r="C60" i="3"/>
  <c r="C86" i="3"/>
  <c r="C33" i="3"/>
  <c r="C87" i="3"/>
  <c r="C15" i="3"/>
  <c r="C19" i="3"/>
  <c r="C16" i="3"/>
  <c r="C30" i="3"/>
  <c r="C34" i="3"/>
  <c r="C58" i="3"/>
  <c r="C72" i="3"/>
  <c r="C76" i="3"/>
  <c r="C80" i="3"/>
  <c r="C84" i="3"/>
  <c r="C88" i="3"/>
  <c r="C55" i="3"/>
  <c r="C69" i="3"/>
  <c r="C85" i="3"/>
  <c r="C71" i="2"/>
  <c r="C56" i="2"/>
  <c r="C57" i="2"/>
  <c r="C73" i="2"/>
  <c r="C59" i="2"/>
  <c r="C69" i="2"/>
  <c r="C74" i="2"/>
  <c r="C55" i="2"/>
  <c r="C60" i="2"/>
  <c r="C70" i="2"/>
  <c r="C75" i="2"/>
  <c r="C85" i="2"/>
  <c r="C32" i="2"/>
  <c r="C78" i="2"/>
  <c r="C86" i="2"/>
  <c r="C33" i="2"/>
  <c r="C79" i="2"/>
  <c r="C87" i="2"/>
  <c r="C17" i="2"/>
  <c r="C18" i="2"/>
  <c r="C15" i="2"/>
  <c r="C19" i="2"/>
  <c r="C30" i="2"/>
  <c r="C34" i="2"/>
  <c r="C72" i="2"/>
  <c r="C80" i="2"/>
  <c r="C84" i="2"/>
  <c r="C88" i="2"/>
  <c r="BE8" i="2" l="1"/>
  <c r="BD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I3" authorId="0" shapeId="0" xr:uid="{1DF4ECAB-ECF9-4E16-8D7E-51D3CE543BB5}">
      <text>
        <r>
          <rPr>
            <sz val="11"/>
            <color rgb="FF000000"/>
            <rFont val="Calibri"/>
            <family val="2"/>
          </rPr>
          <t xml:space="preserve">======
</t>
        </r>
        <r>
          <rPr>
            <sz val="11"/>
            <color rgb="FF000000"/>
            <rFont val="Calibri"/>
            <family val="2"/>
          </rPr>
          <t xml:space="preserve">ID#AAAAURrn7OU
</t>
        </r>
        <r>
          <rPr>
            <sz val="11"/>
            <color rgb="FF000000"/>
            <rFont val="Calibri"/>
            <family val="2"/>
          </rPr>
          <t xml:space="preserve">Sebastian Achter    (2022-01-17 22:23:20)
</t>
        </r>
        <r>
          <rPr>
            <sz val="11"/>
            <color rgb="FF000000"/>
            <rFont val="Calibri"/>
            <family val="2"/>
          </rPr>
          <t>"Structured" is a continuum on which the papers that answer with yes are placed. That needs to be addressed when writing.</t>
        </r>
      </text>
    </comment>
    <comment ref="FW3" authorId="0" shapeId="0" xr:uid="{45EF032C-1C34-4A62-97BA-E5D63EF9307F}">
      <text>
        <r>
          <rPr>
            <sz val="11"/>
            <color rgb="FF000000"/>
            <rFont val="Calibri"/>
            <family val="2"/>
          </rPr>
          <t xml:space="preserve">======
</t>
        </r>
        <r>
          <rPr>
            <sz val="11"/>
            <color rgb="FF000000"/>
            <rFont val="Calibri"/>
            <family val="2"/>
          </rPr>
          <t xml:space="preserve">ID#AAAAURrn7OU
</t>
        </r>
        <r>
          <rPr>
            <sz val="11"/>
            <color rgb="FF000000"/>
            <rFont val="Calibri"/>
            <family val="2"/>
          </rPr>
          <t xml:space="preserve">Sebastian Achter    (2022-01-17 22:23:20)
</t>
        </r>
        <r>
          <rPr>
            <sz val="11"/>
            <color rgb="FF000000"/>
            <rFont val="Calibri"/>
            <family val="2"/>
          </rPr>
          <t>"Structured" is a continuum on which the papers that answer with yes are placed. That needs to be addressed when writing.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Sebastian</author>
    <author/>
  </authors>
  <commentList>
    <comment ref="I69" authorId="0" shapeId="0" xr:uid="{935B260B-A112-A74B-82A9-88116FA8A426}">
      <text>
        <r>
          <rPr>
            <b/>
            <sz val="9"/>
            <color indexed="81"/>
            <rFont val="Segoe UI"/>
            <family val="2"/>
          </rPr>
          <t>Sebastian: From Lorig et al. (2021), p.9 - Figure also discussed in text</t>
        </r>
        <r>
          <rPr>
            <sz val="9"/>
            <color indexed="81"/>
            <rFont val="Segoe UI"/>
            <family val="2"/>
          </rPr>
          <t xml:space="preserve">
</t>
        </r>
      </text>
    </comment>
    <comment ref="I70" authorId="0" shapeId="0" xr:uid="{6CFDB54C-014B-1247-B516-53D3A0A3D271}">
      <text>
        <r>
          <rPr>
            <b/>
            <sz val="9"/>
            <color indexed="81"/>
            <rFont val="Segoe UI"/>
            <family val="2"/>
          </rPr>
          <t>Sebastian: From Lorig et al. (2021), p.9 - Figure also discussed in text</t>
        </r>
        <r>
          <rPr>
            <sz val="9"/>
            <color indexed="81"/>
            <rFont val="Segoe UI"/>
            <family val="2"/>
          </rPr>
          <t xml:space="preserve">
</t>
        </r>
      </text>
    </comment>
    <comment ref="I72" authorId="0" shapeId="0" xr:uid="{10798917-8F4C-B94D-B268-09E934F992E9}">
      <text>
        <r>
          <rPr>
            <b/>
            <sz val="9"/>
            <color indexed="81"/>
            <rFont val="Segoe UI"/>
            <family val="2"/>
          </rPr>
          <t>Sebastian: McAlpine et al. (2021), p.325 - not only a short phrase, but whole section on this</t>
        </r>
        <r>
          <rPr>
            <sz val="9"/>
            <color indexed="81"/>
            <rFont val="Segoe UI"/>
            <family val="2"/>
          </rPr>
          <t xml:space="preserve">
</t>
        </r>
      </text>
    </comment>
    <comment ref="I74" authorId="0" shapeId="0" xr:uid="{414FA75C-21BF-0B4F-9A85-68C7AABF985C}">
      <text>
        <r>
          <rPr>
            <b/>
            <sz val="9"/>
            <color rgb="FF000000"/>
            <rFont val="Segoe UI"/>
            <family val="2"/>
            <charset val="1"/>
          </rPr>
          <t>Sebastian: From McAlpine et al. (2021), p.275 (another at p.266)  - Almost to little but right at the border of checking "yes"</t>
        </r>
        <r>
          <rPr>
            <sz val="9"/>
            <color rgb="FF000000"/>
            <rFont val="Segoe UI"/>
            <family val="2"/>
            <charset val="1"/>
          </rPr>
          <t xml:space="preserve">
</t>
        </r>
      </text>
    </comment>
    <comment ref="F87" authorId="1" shapeId="0" xr:uid="{5D00BAB1-A92B-524C-B3E1-2C2462286F4E}">
      <text>
        <r>
          <rPr>
            <sz val="11"/>
            <color rgb="FF000000"/>
            <rFont val="Calibri"/>
            <family val="2"/>
          </rPr>
          <t xml:space="preserve">======
</t>
        </r>
        <r>
          <rPr>
            <sz val="11"/>
            <color rgb="FF000000"/>
            <rFont val="Calibri"/>
            <family val="2"/>
          </rPr>
          <t xml:space="preserve">ID#AAAAURrn7OU
</t>
        </r>
        <r>
          <rPr>
            <sz val="11"/>
            <color rgb="FF000000"/>
            <rFont val="Calibri"/>
            <family val="2"/>
          </rPr>
          <t xml:space="preserve">Sebastian Achter    (2022-01-17 22:23:20)
</t>
        </r>
        <r>
          <rPr>
            <sz val="11"/>
            <color rgb="FF000000"/>
            <rFont val="Calibri"/>
            <family val="2"/>
          </rPr>
          <t>"Structured" is a continuum on which the papers that answer with yes are placed. That needs to be addressed when writing.</t>
        </r>
      </text>
    </comment>
  </commentList>
  <extLst>
    <ext xmlns:r="http://schemas.openxmlformats.org/officeDocument/2006/relationships" uri="GoogleSheetsCustomDataVersion1">
      <go:sheetsCustomData xmlns:go="http://customooxmlschemas.google.com/" r:id="rId1" roundtripDataSignature="AMtx7mhdd6xjaicW4Iipo6wF60lYBgVqQ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Sebastian</author>
    <author/>
  </authors>
  <commentList>
    <comment ref="I69" authorId="0" shapeId="0" xr:uid="{6DF4CC77-36CF-F048-8F35-A4F7485CDF19}">
      <text>
        <r>
          <rPr>
            <b/>
            <sz val="9"/>
            <color indexed="81"/>
            <rFont val="Segoe UI"/>
            <family val="2"/>
          </rPr>
          <t>Sebastian: From Lorig et al. (2021), p.9 - Figure also discussed in text</t>
        </r>
        <r>
          <rPr>
            <sz val="9"/>
            <color indexed="81"/>
            <rFont val="Segoe UI"/>
            <family val="2"/>
          </rPr>
          <t xml:space="preserve">
</t>
        </r>
      </text>
    </comment>
    <comment ref="I70" authorId="0" shapeId="0" xr:uid="{0F506BD2-D9FE-6C4F-85D6-2BE6FCFBF96D}">
      <text>
        <r>
          <rPr>
            <b/>
            <sz val="9"/>
            <color indexed="81"/>
            <rFont val="Segoe UI"/>
            <family val="2"/>
          </rPr>
          <t>Sebastian: From Lorig et al. (2021), p.9 - Figure also discussed in text</t>
        </r>
        <r>
          <rPr>
            <sz val="9"/>
            <color indexed="81"/>
            <rFont val="Segoe UI"/>
            <family val="2"/>
          </rPr>
          <t xml:space="preserve">
</t>
        </r>
      </text>
    </comment>
    <comment ref="I72" authorId="0" shapeId="0" xr:uid="{E2360C5C-B17E-F540-A9E2-E910B4FDCC13}">
      <text>
        <r>
          <rPr>
            <b/>
            <sz val="9"/>
            <color indexed="81"/>
            <rFont val="Segoe UI"/>
            <family val="2"/>
          </rPr>
          <t>Sebastian: McAlpine et al. (2021), p.325 - not only a short phrase, but whole section on this</t>
        </r>
        <r>
          <rPr>
            <sz val="9"/>
            <color indexed="81"/>
            <rFont val="Segoe UI"/>
            <family val="2"/>
          </rPr>
          <t xml:space="preserve">
</t>
        </r>
      </text>
    </comment>
    <comment ref="I74" authorId="0" shapeId="0" xr:uid="{574A44A1-0C06-3D4E-8261-E98D4A5CC4EF}">
      <text>
        <r>
          <rPr>
            <b/>
            <sz val="9"/>
            <color rgb="FF000000"/>
            <rFont val="Segoe UI"/>
            <family val="2"/>
            <charset val="1"/>
          </rPr>
          <t>Sebastian: From McAlpine et al. (2021), p.275 (another at p.266)  - Almost to little but right at the border of checking "yes"</t>
        </r>
        <r>
          <rPr>
            <sz val="9"/>
            <color rgb="FF000000"/>
            <rFont val="Segoe UI"/>
            <family val="2"/>
            <charset val="1"/>
          </rPr>
          <t xml:space="preserve">
</t>
        </r>
      </text>
    </comment>
    <comment ref="F87" authorId="1" shapeId="0" xr:uid="{2A4A0746-2A92-0A4F-AE5C-11C5DF99EFEB}">
      <text>
        <r>
          <rPr>
            <sz val="11"/>
            <color rgb="FF000000"/>
            <rFont val="Calibri"/>
            <family val="2"/>
          </rPr>
          <t xml:space="preserve">======
</t>
        </r>
        <r>
          <rPr>
            <sz val="11"/>
            <color rgb="FF000000"/>
            <rFont val="Calibri"/>
            <family val="2"/>
          </rPr>
          <t xml:space="preserve">ID#AAAAURrn7OU
</t>
        </r>
        <r>
          <rPr>
            <sz val="11"/>
            <color rgb="FF000000"/>
            <rFont val="Calibri"/>
            <family val="2"/>
          </rPr>
          <t xml:space="preserve">Sebastian Achter    (2022-01-17 22:23:20)
</t>
        </r>
        <r>
          <rPr>
            <sz val="11"/>
            <color rgb="FF000000"/>
            <rFont val="Calibri"/>
            <family val="2"/>
          </rPr>
          <t>"Structured" is a continuum on which the papers that answer with yes are placed. That needs to be addressed when writing.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C3" authorId="0" shapeId="0" xr:uid="{B668C07F-392E-434B-9951-6F3F0C2FBC77}">
      <text>
        <r>
          <rPr>
            <sz val="11"/>
            <color rgb="FF000000"/>
            <rFont val="Calibri"/>
            <family val="2"/>
          </rPr>
          <t xml:space="preserve">======
</t>
        </r>
        <r>
          <rPr>
            <sz val="11"/>
            <color rgb="FF000000"/>
            <rFont val="Calibri"/>
            <family val="2"/>
          </rPr>
          <t xml:space="preserve">ID#AAAAURrn7OU
</t>
        </r>
        <r>
          <rPr>
            <sz val="11"/>
            <color rgb="FF000000"/>
            <rFont val="Calibri"/>
            <family val="2"/>
          </rPr>
          <t xml:space="preserve">Sebastian Achter    (2022-01-17 22:23:20)
</t>
        </r>
        <r>
          <rPr>
            <sz val="11"/>
            <color rgb="FF000000"/>
            <rFont val="Calibri"/>
            <family val="2"/>
          </rPr>
          <t>"Structured" is a continuum on which the papers that answer with yes are placed. That needs to be addressed when writing.</t>
        </r>
      </text>
    </comment>
  </commentList>
</comments>
</file>

<file path=xl/sharedStrings.xml><?xml version="1.0" encoding="utf-8"?>
<sst xmlns="http://schemas.openxmlformats.org/spreadsheetml/2006/main" count="7249" uniqueCount="915">
  <si>
    <t>How to use the coding tool</t>
  </si>
  <si>
    <t xml:space="preserve">- Copy&amp;paste columns K&amp;L on the right end of the table </t>
  </si>
  <si>
    <t>- Analyse your paper with the newly pasted columns (Keep columns K&amp;L clean as templets)</t>
  </si>
  <si>
    <t>- File out the basic information in rows 2,3, and 4</t>
  </si>
  <si>
    <t>- Flag the paper as important by writing "Important" in row 4 and specify the questions with their ID</t>
  </si>
  <si>
    <t>Lists for dropdown lists. Do not edit!</t>
  </si>
  <si>
    <t>Yes</t>
  </si>
  <si>
    <t>Journal-Driven</t>
  </si>
  <si>
    <t>Main text (method section)</t>
  </si>
  <si>
    <t>fully disagree</t>
  </si>
  <si>
    <t>No</t>
  </si>
  <si>
    <t>Database-Driven</t>
  </si>
  <si>
    <t>Footnote</t>
  </si>
  <si>
    <t>mainly disagree</t>
  </si>
  <si>
    <t>Seminal-Work-Driven</t>
  </si>
  <si>
    <t>No keyword search applied</t>
  </si>
  <si>
    <t>N/A</t>
  </si>
  <si>
    <t>Appendix</t>
  </si>
  <si>
    <t>Seems so, but not explicitly disclosed</t>
  </si>
  <si>
    <t>Partially</t>
  </si>
  <si>
    <t>No research question</t>
  </si>
  <si>
    <t>neutral</t>
  </si>
  <si>
    <t>not indicated</t>
  </si>
  <si>
    <t>Combined</t>
  </si>
  <si>
    <t>No restriction</t>
  </si>
  <si>
    <t>Supplementary material</t>
  </si>
  <si>
    <t>Not mentioned</t>
  </si>
  <si>
    <t>mainly agree</t>
  </si>
  <si>
    <t>Others</t>
  </si>
  <si>
    <t>Not at all</t>
  </si>
  <si>
    <t>fully agree</t>
  </si>
  <si>
    <t>n/a</t>
  </si>
  <si>
    <t xml:space="preserve"> </t>
  </si>
  <si>
    <t>No.</t>
  </si>
  <si>
    <t>Question</t>
  </si>
  <si>
    <t>Answer type</t>
  </si>
  <si>
    <t>Explanation</t>
  </si>
  <si>
    <t>Source</t>
  </si>
  <si>
    <t>Answer</t>
  </si>
  <si>
    <t>Part 1 - Research Question</t>
  </si>
  <si>
    <t xml:space="preserve">Is a research question explicitly formulated? </t>
  </si>
  <si>
    <t>yes/no</t>
  </si>
  <si>
    <t>Own</t>
  </si>
  <si>
    <t>{if yes, please reference and note down your thoughts}</t>
  </si>
  <si>
    <t>Part 2 - Sample selection</t>
  </si>
  <si>
    <t xml:space="preserve">Is it explicitly described as "systematic". If it is not explictly described as such, but you think it is systematic: Select "no", but make a remark in "Comments/Verbatime". </t>
  </si>
  <si>
    <t>Identify</t>
  </si>
  <si>
    <t xml:space="preserve">To which principal search approaches can the review article be assigned? </t>
  </si>
  <si>
    <t>Hiebel</t>
  </si>
  <si>
    <t>{if "Others", please add your remark here}</t>
  </si>
  <si>
    <t>Keywords:</t>
  </si>
  <si>
    <t xml:space="preserve">Have keywords or search-string been disclosed? </t>
  </si>
  <si>
    <t xml:space="preserve">yes/no/no keyword search </t>
  </si>
  <si>
    <t>Keyword search in any format. Complex in a database or simple on a journal hompage.</t>
  </si>
  <si>
    <t xml:space="preserve">Did the keyword search take into account terminological issues, e.g. varying terms among (sub)-disciplines or differing meanings of abstract concepts? </t>
  </si>
  <si>
    <t xml:space="preserve">Is the process of determining the final keywords/search-string disclosed, e.g. showing its robustness? </t>
  </si>
  <si>
    <t>Search procedure:</t>
  </si>
  <si>
    <t xml:space="preserve">Have specific, pre-defined journals been searched? </t>
  </si>
  <si>
    <t xml:space="preserve">yes/no </t>
  </si>
  <si>
    <t xml:space="preserve">Have the references of found research items been searched for further relevant research items? </t>
  </si>
  <si>
    <t>Here, "found research items" can mean the results of the inital search or an already screened selection.</t>
  </si>
  <si>
    <t xml:space="preserve">Have the citations of initially found research items been searched for further relevant research items? </t>
  </si>
  <si>
    <t xml:space="preserve">How many databases have been used in the sample selection process? </t>
  </si>
  <si>
    <t>integer or “n/a”?</t>
  </si>
  <si>
    <t xml:space="preserve">If a database-driven search approach was conducted, which database(s) is (are) used? </t>
  </si>
  <si>
    <t>Multiple choice</t>
  </si>
  <si>
    <t>Scopus</t>
  </si>
  <si>
    <t>Web of Science</t>
  </si>
  <si>
    <t>Google Scholar</t>
  </si>
  <si>
    <t>Others [seperate multipl inputs with ";"]</t>
  </si>
  <si>
    <t>"no"/Open coding</t>
  </si>
  <si>
    <t xml:space="preserve">Have additional research items been included in the review sample based on the authors’ prior knowledge or expert recommendations (e.g., by reviewers)? </t>
  </si>
  <si>
    <t>Screen / Assess</t>
  </si>
  <si>
    <t>Inclusion/Exclusion:</t>
  </si>
  <si>
    <t xml:space="preserve">Have inclusion and/or exclusion criteria for the sample selection been disclosed? </t>
  </si>
  <si>
    <t>{report uncertainty or other specifics here}</t>
  </si>
  <si>
    <t>We generally assume that journal articles are peer-reviewed and that the coded reviews assume the same (unless specified otherwise)</t>
  </si>
  <si>
    <t xml:space="preserve">Have citation rates played a role in the sample selection? </t>
  </si>
  <si>
    <t xml:space="preserve">Are journal quality measures used as inclusion or exclusion criteria? </t>
  </si>
  <si>
    <t>E.g. journal quality guidelines, impact factors, or others.</t>
  </si>
  <si>
    <t>Is the final point in time for inclusion of items in the review disclosed?</t>
  </si>
  <si>
    <t>Is a specific time period, other then the final point in time, chosen as inclusion/exclusion criteria?</t>
  </si>
  <si>
    <t xml:space="preserve">Referring to the previous question, is the reason for the chosen time period disclosed? </t>
  </si>
  <si>
    <t>You might want do note in the comments what reason was given, in case it was disclosed.</t>
  </si>
  <si>
    <t>If disclosed, what is the chosen time period?</t>
  </si>
  <si>
    <t>integer or “n/a”</t>
  </si>
  <si>
    <t>Put "n/a" if it is not explicitly disclosed and "no restriction" if made explicit that the time periode is not restricted.</t>
  </si>
  <si>
    <t>"No"/Open coding</t>
  </si>
  <si>
    <t>Report</t>
  </si>
  <si>
    <t>Process:</t>
  </si>
  <si>
    <t xml:space="preserve">Where has the sampling process been disclosed? </t>
  </si>
  <si>
    <t xml:space="preserve">Does the review paper disclose that the titles, abstracts, the author-provided keywords, and/or the full text have been used for the selection of research items? </t>
  </si>
  <si>
    <t>Whether in the identification, screening or assessment step.</t>
  </si>
  <si>
    <t>Results:</t>
  </si>
  <si>
    <t xml:space="preserve">Is the full list of records from before the screening and assessment stage disclosed (raw results of identification stage)? </t>
  </si>
  <si>
    <t>This question does not ask about the final list included for the review but if the list of items prior the application of inclusion/exclusion criteria is disclosed.</t>
  </si>
  <si>
    <t xml:space="preserve">How many articles are included in the (final) review sample? </t>
  </si>
  <si>
    <t>Part 3 - Analysis</t>
  </si>
  <si>
    <t xml:space="preserve">Did the review add to theory development? </t>
  </si>
  <si>
    <t xml:space="preserve"> Rule of thumb: Whenever "yes" is selected the topic needs to be adressed as a prominent theme in the results/discussion/conclusion. It needs to be adressed with a certain comprehension, say, more then a single sentence. Always add examples or references from the article to the comment column.</t>
  </si>
  <si>
    <t>{Use this cell for general comments on the reviews ability of theory development}</t>
  </si>
  <si>
    <t>Description of or new insights about mechanisms used - (interlinked web of) casual relationships</t>
  </si>
  <si>
    <t>Behavioral model comparisons (agent type, environment structure or submodel combinations)</t>
  </si>
  <si>
    <t>Generalization derived from the review which add to theory development beyond mere description</t>
  </si>
  <si>
    <t>Identify the gaps / research avenues that have to be addressed</t>
  </si>
  <si>
    <t>Description or discussion of alternative formalizations (aka operationalizations) beyond mere recognition of their existence</t>
  </si>
  <si>
    <t>Description or discussion of theories used beyond mere recognition of their existence</t>
  </si>
  <si>
    <t>E.g. description of usage or comparisons of theories (e.g. rational choice vs. bounded rationality)</t>
  </si>
  <si>
    <t>Theory development is an explicit focus of the review analysis</t>
  </si>
  <si>
    <t>Others [seperate multiple inputs with ";"]</t>
  </si>
  <si>
    <t>Open coding</t>
  </si>
  <si>
    <t xml:space="preserve">What is the purpose of the review? </t>
  </si>
  <si>
    <t>Rule of thumb: If we select "yes" the perspective needs to be a key theme in the paper and not just sporadically mentioned.</t>
  </si>
  <si>
    <t>Design perspective: How is something modeled?</t>
  </si>
  <si>
    <t xml:space="preserve">Insight perspective: What did we learn from the models? </t>
  </si>
  <si>
    <t>Effect perspective: Like classical meta-analysis in medicine and psychology.</t>
  </si>
  <si>
    <t>Other perspective [seperate multiple inputs with ";"]</t>
  </si>
  <si>
    <t>Does the review claim to go beyond summarizing available knowledge? If yes, state in which respect?</t>
  </si>
  <si>
    <t>Look out for different phrases that might be used for making such a claim</t>
  </si>
  <si>
    <t xml:space="preserve">What general method is used to analyze the sample dataset? </t>
  </si>
  <si>
    <t>Bibliometric analysis</t>
  </si>
  <si>
    <t>https://encyclopedia.pub/2024</t>
  </si>
  <si>
    <t>Scientific mapping</t>
  </si>
  <si>
    <t>https://www.isko.org/cyclo/science_mapping</t>
  </si>
  <si>
    <t>Meta-analysis</t>
  </si>
  <si>
    <t>https://training.cochrane.org/handbook</t>
  </si>
  <si>
    <t>Unstructured comparison</t>
  </si>
  <si>
    <t>Not using any reported structure to compare papers and retrieve insights from them. E.g. simply explaining the content of the final sample selection in a narrative fashion.</t>
  </si>
  <si>
    <t>Tools used under the general methods above are disclosed in the next question</t>
  </si>
  <si>
    <t>Open Coding</t>
  </si>
  <si>
    <t>Are differences in the hardware or software infrastructure, or other technological specifics considered in the analysis/comparison of the papers?</t>
  </si>
  <si>
    <t>E.g. differences in the simulation platforms, different random number generator or scheduling objects?</t>
  </si>
  <si>
    <t>{We do not expect this to be done often. We start with only yes/no assessment and come back to it}</t>
  </si>
  <si>
    <t>Did we learn anything else to do systematic literature reviews better?</t>
  </si>
  <si>
    <t>Purpose of this question is not to reach agreement but to collect subjective impressions</t>
  </si>
  <si>
    <t>Part 4 - General quantitativ assessment of the paper</t>
  </si>
  <si>
    <t>The paper has potential as a role model (for SLRs of ABMs) regarding the use of a research question.</t>
  </si>
  <si>
    <t>Likert ranking</t>
  </si>
  <si>
    <t>How do you evaluate the paper in terms of its potential as role model for ABM SLR regarding the research question?</t>
  </si>
  <si>
    <t>The paper has potential as a role model (for SLRs of ABMs) regarding the execution of the sample selection process.</t>
  </si>
  <si>
    <t>How do you evaluate the paper in terms of its potential as role model for ABM SLR regarding the sample selection process?</t>
  </si>
  <si>
    <t xml:space="preserve">The paper has potential as a role model (for SLRs of ABMs) regarding the analysis of the final literature set. </t>
  </si>
  <si>
    <t>How do you evaluate the paper in terms of its potential as role model for ABM SLR regarding the analysis?</t>
  </si>
  <si>
    <t>Overall, the paper has potential to function as a role model for conduction SLRs of ABMs.</t>
  </si>
  <si>
    <t>How do you evaluate the paper in terms of its potential as overall role model for ABM SLRs?</t>
  </si>
  <si>
    <t>The paper has potential as a role model (for SLRs of ABMs) for engaging in theory development with SLR.</t>
  </si>
  <si>
    <t>How do you evaluate the paper in terms of its potential as role model for theory development with SLRs?</t>
  </si>
  <si>
    <t>Not as questions, but explicit aim or obejective</t>
  </si>
  <si>
    <t>Does not need to be called "research question" but is explicitly posed as a question, then select "yes". If not posed as question, but instead as e.g., research aim, with similar characteristics for guiding the research process, then select "not as question, but aim or objective".</t>
  </si>
  <si>
    <t>Defintion of theory development as expressed in Q43. If differently from Q43 please specify in "Comments/Verbatim"</t>
  </si>
  <si>
    <t>E.g. exclusion of articels if they do not have enough citations.</t>
  </si>
  <si>
    <t>Whether the year or a exact date as long as a "cut-off time" is disclosed so you dont have to guess based on the publishing date.</t>
  </si>
  <si>
    <t>Not only a "cut-off time" but defined range with start and end time.</t>
  </si>
  <si>
    <t>Move mouse over cell for example.</t>
  </si>
  <si>
    <t xml:space="preserve">Please inform co-coder if you find an approprioate example. </t>
  </si>
  <si>
    <t xml:space="preserve">Different formalizations of the same theory. 
Please inform co-coder if you find an approprioate example. </t>
  </si>
  <si>
    <t>Is explicitly and comprehensivly adressed</t>
  </si>
  <si>
    <t>Anything else you read that you might call theory development? If yes, also inform co-coder.</t>
  </si>
  <si>
    <r>
      <rPr>
        <b/>
        <sz val="8"/>
        <color theme="1"/>
        <rFont val="Calibri"/>
        <family val="2"/>
        <scheme val="minor"/>
      </rPr>
      <t>Example</t>
    </r>
    <r>
      <rPr>
        <sz val="8"/>
        <color theme="1"/>
        <rFont val="Calibri"/>
        <family val="2"/>
        <scheme val="minor"/>
      </rPr>
      <t xml:space="preserve">: A review aiming to assess how biodiversity affects stability of ecosystem functioning (as revealed by ABMs addressing this issue) serves as an example. The design perspective enhances our knowledge about the way effects of biodiversity on ecosystem functioning are currently modeled in ABMs. The insight perspective investigates how the stability of ecosystem functioning was affected by biodiversity according to the developed ABMs. And the effect perspective extracts the effect sizes measuring the strength of relation between biodiversity and stability of ecosystem functioning, as revealed by ABMs. </t>
    </r>
  </si>
  <si>
    <t>Structured comparison (e.g. coding book as in content-analysis, ODD-protocol or  any other classification schemas)</t>
  </si>
  <si>
    <t xml:space="preserve">Referring to the previous question, what tools are used for the methods referred to in Q37.1-Q37.6 above? </t>
  </si>
  <si>
    <t>For structured comparison (list of categories/reporting items/ODD or TRACE) or the software for a bibliometric analysis (e.g. VosViewer or CiteSpace). Other quality assessment methods like point-based or classification (ABC)?</t>
  </si>
  <si>
    <t>If no database of journal-based approach was used some of the following quesitions do not fit, answer them with "no"</t>
  </si>
  <si>
    <t>https://journals.sagepub.com/doi/full/10.1177/1094428120986851</t>
  </si>
  <si>
    <t>Inspired by Hiebel (2021):</t>
  </si>
  <si>
    <t>Q0</t>
  </si>
  <si>
    <t>Is the article explicitly described as systematic literature review?</t>
  </si>
  <si>
    <t>Ten years of individual-based modelling in ecology:
what have we learned and what could we learn in the future?</t>
  </si>
  <si>
    <t>VR</t>
  </si>
  <si>
    <t>Q40</t>
  </si>
  <si>
    <t>001</t>
  </si>
  <si>
    <t>Modeling human decisions in coupled human and natural systems: Review of agent-based models</t>
  </si>
  <si>
    <t>MB</t>
  </si>
  <si>
    <t>{Flag as important and specify the question-ID. Seperate multiplie IDs with ";"}</t>
  </si>
  <si>
    <t>002</t>
  </si>
  <si>
    <t>{feel free to report the given reason here, if it was given}</t>
  </si>
  <si>
    <t>The role of agent-based models in wildlife ecology and management</t>
  </si>
  <si>
    <t>004</t>
  </si>
  <si>
    <t>A bunch of tiny individuals—Individual-based
modeling for microbes</t>
  </si>
  <si>
    <t>005</t>
  </si>
  <si>
    <t>006</t>
  </si>
  <si>
    <t>Agent-based Modeling of Animal Movement: A Review</t>
  </si>
  <si>
    <t>ProQuest</t>
  </si>
  <si>
    <t>015</t>
  </si>
  <si>
    <t>Agent-based modelling and socio-technical energy transitions: A systematic literature review</t>
  </si>
  <si>
    <t>Important: Q41</t>
  </si>
  <si>
    <t>023</t>
  </si>
  <si>
    <t>Spatial simulation: A spatial perspective on individual-basedecology—a review</t>
  </si>
  <si>
    <t>NOT SURE this paper should be in the sample at al….</t>
  </si>
  <si>
    <t>ScienceDirect</t>
  </si>
  <si>
    <t>Agent-Based Modeling for Integrating Human Behavior into the Food-Energy-Water Nexus</t>
  </si>
  <si>
    <t>034</t>
  </si>
  <si>
    <t>Governance in social-ecological agent-based models: a review</t>
  </si>
  <si>
    <t>Important: Q33, Q36, Q42, Q44</t>
  </si>
  <si>
    <t>051</t>
  </si>
  <si>
    <t>1997-02.2007</t>
  </si>
  <si>
    <t>Competition among plants: Concepts, individual-based modelling approaches, and a proposal for a future research strategy</t>
  </si>
  <si>
    <t>Important: Q40</t>
  </si>
  <si>
    <t>056</t>
  </si>
  <si>
    <t>054</t>
  </si>
  <si>
    <t>Individual-based modeling of ecological and evolutionary processes</t>
  </si>
  <si>
    <t>IMPORTANT: Q39</t>
  </si>
  <si>
    <t>057</t>
  </si>
  <si>
    <t>Agent-based modeling in ecological economics</t>
  </si>
  <si>
    <t>061</t>
  </si>
  <si>
    <t>Agent-based Models and the Spatial Sciences</t>
  </si>
  <si>
    <t>063</t>
  </si>
  <si>
    <t>Is the whole the sumof its parts? Agent-basedmodelling of wastewater treatment systems</t>
  </si>
  <si>
    <t>Important: Q44 + this review is indicated in the text - do we want to include it in our sample?: https://iwaponline.com/jwcc/article/11/4/1580/70336/The-role-of-agent-based-modeling-and-multi-agent</t>
  </si>
  <si>
    <t>067</t>
  </si>
  <si>
    <t>100</t>
  </si>
  <si>
    <t>103</t>
  </si>
  <si>
    <t>105</t>
  </si>
  <si>
    <t>107</t>
  </si>
  <si>
    <t>109</t>
  </si>
  <si>
    <t>111</t>
  </si>
  <si>
    <t>113</t>
  </si>
  <si>
    <t>116</t>
  </si>
  <si>
    <t>121</t>
  </si>
  <si>
    <t>124</t>
  </si>
  <si>
    <t>130</t>
  </si>
  <si>
    <t>131</t>
  </si>
  <si>
    <t>132</t>
  </si>
  <si>
    <t>Spatially-explicit individual based modeling of marine populations: a review of the advances in the 1990s</t>
  </si>
  <si>
    <t>Multi-agent systems for the simulation of land-use and land-cover change: A review</t>
  </si>
  <si>
    <t>They catagories the article in 5 areas they claim to have identified. Also that is a structure it does not provide any aid to compare the articles within or among those groups.</t>
  </si>
  <si>
    <t>Agent-based land-use models: a review of applications</t>
  </si>
  <si>
    <t>SA</t>
  </si>
  <si>
    <t>Not disclosed. Classical narrative review where paper are included based on authors experience.</t>
  </si>
  <si>
    <t>Self-developed conceptuel framework for classification; and questionaire (see table 2)</t>
  </si>
  <si>
    <t>Agent-based modeling of environment-migration linkages: a review</t>
  </si>
  <si>
    <t>Q30</t>
  </si>
  <si>
    <t>Decision-Making in Agent-Based Modeling: A Current Review and Future Prospectus</t>
  </si>
  <si>
    <t>No search approach specified. Selection made by authors without any disclosed structure.</t>
  </si>
  <si>
    <t>A review of urban residential choice models using agent-based modeling</t>
  </si>
  <si>
    <t>Source of the articles/models is not disclosed</t>
  </si>
  <si>
    <t>Exploring resilience with agent-based models: State of the art, knowledge
gaps and recommendations for coping with multidimensionality</t>
  </si>
  <si>
    <t>The confluences of ideas leading to, and the flow of ideas emerging from, individual-based modeling of riverine fishes</t>
  </si>
  <si>
    <t>IMPORTANT: Interesting of narrating the results. Interesting figures.</t>
  </si>
  <si>
    <t>"scanned many Google Scholar pages for titles to see if the respective studies addressed the themes, offered a concrete and innovative model, and were relevant for climate policy—until the success rate dropped to zero, that is, the next and various subsequent Google Scholar pages did not return any relevant ABM studies of climate policy. Of the thus obtained set, we read the abstracts, which further reduced the number of relevant studies significantly"</t>
  </si>
  <si>
    <t>Use several categories/segmentations (see tables) to quantify the results on which basis they are discussed in depth.</t>
  </si>
  <si>
    <t>A review of agent-based modeling of climate-energy policy</t>
  </si>
  <si>
    <t>Agent-based models to investigate sound impact on marine animals: bridging the gap between effects on individual behaviour and population level consequences</t>
  </si>
  <si>
    <t>Important: Q44</t>
  </si>
  <si>
    <t>1991-2019</t>
  </si>
  <si>
    <t>Movement, models, and metabolism: Individual-based energy budget models as next-generation extensions for predicting animal movement outcomes across scales</t>
  </si>
  <si>
    <t>IMPORTANT: Q39, Q42, Q44</t>
  </si>
  <si>
    <t>Individual-based approach to fish population dynamics: An overview</t>
  </si>
  <si>
    <t>Q1</t>
  </si>
  <si>
    <t>Q2</t>
  </si>
  <si>
    <t>Q3</t>
  </si>
  <si>
    <t>Q4</t>
  </si>
  <si>
    <t>Q5</t>
  </si>
  <si>
    <t>Q6</t>
  </si>
  <si>
    <t>Q7</t>
  </si>
  <si>
    <t>Q8</t>
  </si>
  <si>
    <t>Q9</t>
  </si>
  <si>
    <t>Q10</t>
  </si>
  <si>
    <t>Q11</t>
  </si>
  <si>
    <t>Q11.1</t>
  </si>
  <si>
    <t>Q11.2</t>
  </si>
  <si>
    <t>Q11.3</t>
  </si>
  <si>
    <t>Q11.4</t>
  </si>
  <si>
    <t>Q11.5</t>
  </si>
  <si>
    <t>Q12</t>
  </si>
  <si>
    <t>Q13</t>
  </si>
  <si>
    <t>Q14</t>
  </si>
  <si>
    <t>Q15</t>
  </si>
  <si>
    <t>Q16</t>
  </si>
  <si>
    <t>Q17</t>
  </si>
  <si>
    <t>Q18</t>
  </si>
  <si>
    <t>Q19</t>
  </si>
  <si>
    <t>Q20</t>
  </si>
  <si>
    <t>Q21</t>
  </si>
  <si>
    <t>Q22</t>
  </si>
  <si>
    <t>Q23</t>
  </si>
  <si>
    <t>Q24</t>
  </si>
  <si>
    <t>Q25</t>
  </si>
  <si>
    <t>Q26</t>
  </si>
  <si>
    <t>Q27</t>
  </si>
  <si>
    <t>Q28</t>
  </si>
  <si>
    <t>Q29</t>
  </si>
  <si>
    <t>Q31</t>
  </si>
  <si>
    <t>Q32</t>
  </si>
  <si>
    <t>Q33</t>
  </si>
  <si>
    <t>Q33.1</t>
  </si>
  <si>
    <t>Q33.2</t>
  </si>
  <si>
    <t>Q33.3</t>
  </si>
  <si>
    <t>Q33.4</t>
  </si>
  <si>
    <t>Q33.5</t>
  </si>
  <si>
    <t>Q33.6</t>
  </si>
  <si>
    <t>Q33.7</t>
  </si>
  <si>
    <t>Q33.8</t>
  </si>
  <si>
    <t>Q34</t>
  </si>
  <si>
    <t>Q34.1</t>
  </si>
  <si>
    <t>Q34.2</t>
  </si>
  <si>
    <t>Q34.3</t>
  </si>
  <si>
    <t>Q34.4</t>
  </si>
  <si>
    <t>Q35</t>
  </si>
  <si>
    <t>Q36</t>
  </si>
  <si>
    <t>Q36.1</t>
  </si>
  <si>
    <t>Q36.2</t>
  </si>
  <si>
    <t>Q36.3</t>
  </si>
  <si>
    <t>Q36.4</t>
  </si>
  <si>
    <t>Q36.5</t>
  </si>
  <si>
    <t>Q36.6</t>
  </si>
  <si>
    <t>Q37</t>
  </si>
  <si>
    <t>Q38</t>
  </si>
  <si>
    <t>Q39</t>
  </si>
  <si>
    <t>Q41</t>
  </si>
  <si>
    <t>Q42</t>
  </si>
  <si>
    <t>Q43</t>
  </si>
  <si>
    <t>Q44</t>
  </si>
  <si>
    <t>2000-2013</t>
  </si>
  <si>
    <t>"Each publication was evaluated by two persons by title and abstract to determine which articles did not match our general criteria (i.e. a modelling study, but not related to land use research)"</t>
  </si>
  <si>
    <t>Theoretical foundations of human decision-making in agent-based land use models - A review</t>
  </si>
  <si>
    <t>Data-base driven + Journal of Land Use Science</t>
  </si>
  <si>
    <t>Q0;Q5</t>
  </si>
  <si>
    <t>sample size</t>
  </si>
  <si>
    <t>review ID</t>
  </si>
  <si>
    <t>Graphs</t>
  </si>
  <si>
    <t xml:space="preserve">Is theory development addressed in the research question (or in a research aim or research objective)? </t>
  </si>
  <si>
    <t>Last update: 12.08.2022</t>
  </si>
  <si>
    <t>Approach unclear</t>
  </si>
  <si>
    <t>Is the date reported on which the literatur search was performed?</t>
  </si>
  <si>
    <t xml:space="preserve">Are (peer-reviewed) "journal articles"  explicitly reported to be included in the review sample? </t>
  </si>
  <si>
    <t>Are working or conference papers explicity reported to be included in the review sample (whether peer-reviewed or not)?</t>
  </si>
  <si>
    <t xml:space="preserve">Are books or book chapters explicitly reported to be included in the review sample? </t>
  </si>
  <si>
    <t>Is  other grey literature (e.g. organizational or governmental reports, speeches, urban plans, and so on) explicitly reported to be included in the review sample?</t>
  </si>
  <si>
    <t>Have other inclusion/exclusion criteria been used? If yes, which?</t>
  </si>
  <si>
    <t>Have multiple researchers been involved in the selection process? (If yes, report used intercoder-rater measures in the comment)</t>
  </si>
  <si>
    <t>Other</t>
  </si>
  <si>
    <t xml:space="preserve">Are languages other then english explicitly considered in the sample selection process? </t>
  </si>
  <si>
    <t xml:space="preserve">Has a list of the articles finally included in the review been disclosed separatly? </t>
  </si>
  <si>
    <r>
      <t xml:space="preserve">Referring to the previous question, what tools are used for the methods referred to in </t>
    </r>
    <r>
      <rPr>
        <b/>
        <sz val="11"/>
        <color rgb="FFFF0000"/>
        <rFont val="Calibri"/>
        <family val="2"/>
        <scheme val="minor"/>
      </rPr>
      <t>Q37.1-Q37.6</t>
    </r>
    <r>
      <rPr>
        <sz val="11"/>
        <color theme="1"/>
        <rFont val="Calibri"/>
        <family val="2"/>
        <scheme val="minor"/>
      </rPr>
      <t xml:space="preserve"> above? </t>
    </r>
  </si>
  <si>
    <t>Note: For all paper we assume a truthful reporting and do not challenge any factual statements made.</t>
  </si>
  <si>
    <t>yes/no/Not as questions, but explicit aim or objective</t>
  </si>
  <si>
    <t>As can be seen in the search string or as indicated in the text. Using "agent-based" and "multi-agent" already counts as varying.</t>
  </si>
  <si>
    <t xml:space="preserve">Any kind of process which goes beyond just reporting the keywords. </t>
  </si>
  <si>
    <t>E.g. on which date was the database search conducted?</t>
  </si>
  <si>
    <t>integer or “n/a” or "no restiction"</t>
  </si>
  <si>
    <t>E.g. only Netlogo models, code availability, use of reporting standards like ODD, or other non ABM-related criteria.</t>
  </si>
  <si>
    <t>yes/no/seems so, but not explicitly disclosed/does not seem so, but not explictly disclosed</t>
  </si>
  <si>
    <t>Use "yes" and "no" if it is explicitly disclosed.</t>
  </si>
  <si>
    <t>Yes / no, not explicitly considered / no, explicitly restricted to English</t>
  </si>
  <si>
    <t>Not just reported together with the other references in the reference list</t>
  </si>
  <si>
    <t xml:space="preserve">Using any kind of tranparent structure (e.g. existing or developed categories) to  extract information. Either structure is determined deductivly (e.g. categories from ODD or derived from literature/RQ) or it is derived inductivly from the sample set. However, in the latter case this process must be reported transperantly (not enough to just present themed subheadings). </t>
  </si>
  <si>
    <t>1990-1999</t>
  </si>
  <si>
    <t>"71 papers were discarded because they were not about a certain model per se (e.g. reviews or methodological papers), not ecological (e.g. behavioural), or not individual-based as defined at the beginning of the Introduction. (p.133)"</t>
  </si>
  <si>
    <t>No, not explicitly considered</t>
  </si>
  <si>
    <t>The heuristic rules in chapter 4</t>
  </si>
  <si>
    <t>"criteria to scan papers"</t>
  </si>
  <si>
    <t/>
  </si>
  <si>
    <t>SA: {if yes, please reference and note down your thoughts} MB: "Rather than trying to list and summarise
the results obtained from every single model, I
will focus on what we have learned overall with
respect to the general theoretical issues which
have been discussed in theoretical population
ecology for more than seven decades, e.g. regula-
tion and persistence."</t>
  </si>
  <si>
    <t>SA: {Please remark here which "Other"} MB: Search in own database.</t>
  </si>
  <si>
    <t>SA: MB: The author used his own database.</t>
  </si>
  <si>
    <t>{add which intercoder-rater measure was used}</t>
  </si>
  <si>
    <t>SA: MB: title, abstract</t>
  </si>
  <si>
    <t>SA: but only for those not referenced in the text already. MB:</t>
  </si>
  <si>
    <t>SA: But development of the questionnair is only described briefly MB:</t>
  </si>
  <si>
    <t>Role of reviewer to improve keyword search</t>
  </si>
  <si>
    <t>SA: {Please remark here which "Other"} MB: articles from the author’s personal archive that has been established since 2002</t>
  </si>
  <si>
    <t>SA: But shows extension of the keyword search based on anonymous reviewer comment that led to additional article. MB:</t>
  </si>
  <si>
    <t>SA: MB: Own database (does it count)?</t>
  </si>
  <si>
    <t>SA: MB: articles through the author’s personal archive that has been established since 2002</t>
  </si>
  <si>
    <t>SA: {report uncertainty or other specifics here} MB: Some explanation is given in the Results section; it refers back to the argumentation for the use of the specific keywords.</t>
  </si>
  <si>
    <t>SA: MB: Time epriod of publications indicated in Results section, thus, not really part of the sampling method.</t>
  </si>
  <si>
    <t>SA: but probably not restricted MB:</t>
  </si>
  <si>
    <t>SA: {add which intercoder-rater measure was used} MB:</t>
  </si>
  <si>
    <t>SA: {Use this cell for general comments on the reviews ability of theory development} MB:</t>
  </si>
  <si>
    <t>SA: derived inductivly and even says so, but does not disclose any of the process of how this was done. MB:</t>
  </si>
  <si>
    <t>SA:   MB:</t>
  </si>
  <si>
    <t>SA: Locates the possibilities of ABMs within the needs of the field of wildlife management and scenario planning; 
MB: describes the necessary elements of an ABM developed specifically for
understanding wildlife habitat selection; evaluates the current and future roles these ABMs can play, specifically
with regards to scenario planning of designated critical habitats</t>
  </si>
  <si>
    <t>This paper explores the role of ABMs in wildlife habitat selection
for the purpose of unifying different fields of study (i.e., behavioral
ecology, animal-movement ecology, geographical information sci-
ence, and computational intelligence) into a cohesive realm for the
benefit of wildlife conservation planning, emphasizing the need for
a multi-disciplinary approach.</t>
  </si>
  <si>
    <t>{Please remark here which "Other"}</t>
  </si>
  <si>
    <t>SA: MB: Not sure what to code here as the article does not mention anything about the strategy used to identifythe items included in the review. This applies to many of the questions below.</t>
  </si>
  <si>
    <t>SA: {report uncertainty or other specifics here} MB:</t>
  </si>
  <si>
    <t>SA: table 1 could be interpreted to be the reference list but it is unclear. That would be 36 article MB:</t>
  </si>
  <si>
    <t>Focus is on design there are some boderline cases where they hint at insights but do not account for them comprehensive3ly</t>
  </si>
  <si>
    <t>SA: Another good example what a review can be good for. Consider that together with the "design perspective" which therefore is useful beyond describing a status-quo. MB:</t>
  </si>
  <si>
    <t>SA: Comparison appears credible but it is completely intranparent how they arrived at the presented information. MB:</t>
  </si>
  <si>
    <t>IBMs for microbes; models of single individuals that are not up-scaledare excluded; restricted to the lowest trophic level, bacteria and phytoplankton.</t>
  </si>
  <si>
    <t>Investigates the purpose for applying the reviewed ABMs.</t>
  </si>
  <si>
    <t>list of codes</t>
  </si>
  <si>
    <t>SA: {if yes, please reference and note down your thoughts} MB:</t>
  </si>
  <si>
    <t>SA: {Please remark here which "Other"} MB:</t>
  </si>
  <si>
    <t>SA: {add which intercoder-rater measure was used} MB: No inter-coder measure.</t>
  </si>
  <si>
    <t>SA: Chapter 4 MB:</t>
  </si>
  <si>
    <t>SA: Claimed they used the ODD as orientation (see p. 11) and present codes in table 1. Although text does only vaguely reflect that coding. MB:</t>
  </si>
  <si>
    <t>SA: See Table1 second last column MB: {We do not expect this to be done often. We start with only yes/no assessment and come back to it}</t>
  </si>
  <si>
    <t>SA: See last chapters: spatial adaption, multi-scale environment representation, validation, and computation. MB:</t>
  </si>
  <si>
    <t>SA: But only very broad structure to cluster the results into four groups. Not happy with classifying this as strucuted. So we did not as this was not used to analyse but only to present MB:</t>
  </si>
  <si>
    <t>"Another 23 results were then eliminated for failure to meet the original criterion of containing either of the terms in the title."; paywall</t>
  </si>
  <si>
    <t>No, explicitly restricted to English</t>
  </si>
  <si>
    <t>Yes, localizing the potential of ABM studies in the general field of energy transition studies.</t>
  </si>
  <si>
    <t>("agent-based model*" OR "agent-based simulation")</t>
  </si>
  <si>
    <t>SA: only journal articles MB: {report uncertainty or other specifics here}</t>
  </si>
  <si>
    <t>SA: Are generally excluded with the exception of three specific papers. MB: Only those in computer science.</t>
  </si>
  <si>
    <t>SA: exclusion criteria MB: {report uncertainty or other specifics here}</t>
  </si>
  <si>
    <t>SA: lecture notes and dissertation are excluded MB: {report uncertainty or other specifics here}</t>
  </si>
  <si>
    <t>SA: {report uncertainty or other specifics here} MB: most cited conference paper from computer sciences</t>
  </si>
  <si>
    <t>SA: section 3.4 MB:</t>
  </si>
  <si>
    <t>SA: Adressed in a sentence in section 3.4, but not comprehensice enough MB:</t>
  </si>
  <si>
    <t>SA: similar to article 004 MB:</t>
  </si>
  <si>
    <t>SA: MB: It is not mentioned explicitly, but the results seem to indicate that a structured comparison has been used.</t>
  </si>
  <si>
    <t>SA: Explains that the grouping was inductivly determined. But e.g. the complexity groups are not transparently derived. Then the papers insights are comprehensivly described which might not need a predtermined structure. MB:</t>
  </si>
  <si>
    <t>SA: Although in section 3.4 they briefly adressing computing power. MB: {We do not expect this to be done often. We start with only yes/no assessment and come back to it}</t>
  </si>
  <si>
    <t>Q13; Q17-Q18; Q41</t>
  </si>
  <si>
    <t>Q33.7 (see comment MB)</t>
  </si>
  <si>
    <t>Yes, as it gives comprehensive recommendations on how to move forward.</t>
  </si>
  <si>
    <t>SA: See chapter 2.6 MB: {We do not expect this to be done often. We start with only yes/no assessment and come back to it}</t>
  </si>
  <si>
    <t>Q12; Q39; Q41</t>
  </si>
  <si>
    <t>June 2020</t>
  </si>
  <si>
    <t>"The abstracts of the publications returned in the search results were next screened using basic exclusion criteria. Articles were excluded if they did not (1) include ABM as at least one modeling approach used, and (2) present an implementation of a model or model formalization."
"A second round of screening was performed using the full text of each remaining article. Articles were primarily screened to determine if at least two sectors were explicitly considered in the ABM and/or overall modeling approach. The article must have addressed the research questions related to interactions and/or trade-offs between two or more food, energy, or water sectors."</t>
  </si>
  <si>
    <t>codebook</t>
  </si>
  <si>
    <t>Use a target set of articles that are representative for what kind of articles the search should resutls in. Use this set to validate the search string. Cool idea.</t>
  </si>
  <si>
    <t>SA: MB: A “target set” of 11 known articles was assembled to represent the full expected range of ABM publications in the FEWS research domain. The target set was assembled with articles in journals from a wide range of disciplines and with both true and false positives to maximize the breadth of the literature search.</t>
  </si>
  <si>
    <t>SA: Only peer-reviewed journals are included MB: {report uncertainty or other specifics here}</t>
  </si>
  <si>
    <t>SA: {report uncertainty or other specifics here} MB: Only those in computer science.</t>
  </si>
  <si>
    <t>SA: Point to supplements which I did not access MB: In supplementary materials, as part of the code book.</t>
  </si>
  <si>
    <t>SA: section 3.4 + 3.5 MB:</t>
  </si>
  <si>
    <t>SA: section 3.3.2 only names some used behaviroal theories but those not go into any details. MB:</t>
  </si>
  <si>
    <t>But see Fig. 2 describing elements of the phenomenon as a general useful insight a review can produce.</t>
  </si>
  <si>
    <t>SA: MB: It is not mentioned explicitly, but the code book is included in supplementary material.</t>
  </si>
  <si>
    <t>Q39; Q33, Q36, Q42, Q44</t>
  </si>
  <si>
    <t xml:space="preserve">"Criterion 1: inclusion of an agent-based model. We selected only articles that describe an agent-based model and excluded reviews, frameworks, software or cyberinfrastructure descriptions. Thus, 35 articles were excluded. 
Criterion 2: inclusion of a governance component in the model. We excluded articles that do not have a governance component in their model. Thus, 47 articles were excluded."
</t>
  </si>
  <si>
    <t>Transversal questionnair</t>
  </si>
  <si>
    <t>Describe what other kind of reviews on the topic are already published and place their review in that context. That could be a general advice how a review should be differentiated in the beginning.
Could also use adjusted search strings from two previous reviews on a similar topic.</t>
  </si>
  <si>
    <t>SA: Explicitly yes, but somewhat vague at multiple times slightly different. MB:</t>
  </si>
  <si>
    <t>SA: " (1) what are the theories underlying the modeling of governance and actors’ decision making and (2) which links exist between the conceptualisation of governance, algorithms, and the factors influencing the decision-making process? The aim was to characterize the diversity of theories employed, to highlight the links between them and the theories of actors’ decision-making processes, and to describe the types of governance and decision-making processes used. Second, we focused on the implementation of governance in SES models. We especially aimed to identify the different forms of implementation and to observe differences and similarities regarding the conceptualization of governance, its links with other systems, and the diversity of agents. Finally, the last part concerns the links, both the types and the direction, between systems. The objective was to describe and quantify these links." MB: Theory development is not explicitly mentioned in the research aim, but, based on the results, it seems that this aspect is important.</t>
  </si>
  <si>
    <t>SA: Pre-search and then keyword analysis, previously used terms from other reviews,  MB:</t>
  </si>
  <si>
    <t>SA: MB: 19.10.2020</t>
  </si>
  <si>
    <t>SA: restricted to peer-reviewed articles MB: {report uncertainty or other specifics here}</t>
  </si>
  <si>
    <t>SA: "We read the full texts of the selected articles and coded them. The first part of the coding frame is based on overview criteria such as source, year of publication, subject, and type of research. The second part is developed on the basis of the aforementioned  questions. All co-authors tested the questionnaire on eight articles to make the coding robust. Disagreement on certain responses allowed us to clarify the questions and response items and thus to improve the coding." MB:</t>
  </si>
  <si>
    <t>SA: MB: In appendix.</t>
  </si>
  <si>
    <t>SA: The term "formalization" is used several times, it is only discussed on a superficial level never really comparing how formlizations differ. Therefore, I would argue it is not "beyond mere recognition of their existence" and stick to "no". However, I also acknowledge that this paper is closer to a proper discussion of formaliztion than many other, therefore it could be used for discussion in the article text.</t>
  </si>
  <si>
    <t>SA: The article adressed theories and the use of theories comprehensively, but I don't see how it is adressed explicitly. They implicitly talk about the conceptualization and formalization of SES but do not adress it explicitly as theory development. Again, we could use this for a discussion in the article text</t>
  </si>
  <si>
    <t>SA: see pdf page 3 MB: {We do not expect this to be done often. We start with only yes/no assessment and come back to it}</t>
  </si>
  <si>
    <t>Q2; Q3.2; Q33.7; Q40</t>
  </si>
  <si>
    <t>Only IBM that are spatially explicit</t>
  </si>
  <si>
    <t>classification for structure taken from a previous review</t>
  </si>
  <si>
    <t>Use of a seminal work as benchmark for comparison of development</t>
  </si>
  <si>
    <t>SA: Directly but kind of vague. MB:</t>
  </si>
  <si>
    <t>SA: Additionally use one book as a benchmark to measure the progress over the past 10 year. Interessting concept might be worth discussion in article text.</t>
  </si>
  <si>
    <t>SA: Another book on topic reviewing literature so far was published 1998. They selected literature published since then to find out about advances made. MB: comparison with a review published in 1998</t>
  </si>
  <si>
    <t>SA: MB: But these are inclded among the other references.</t>
  </si>
  <si>
    <t>SA: Separate section for that MB:</t>
  </si>
  <si>
    <t>SA: no, competition as different mechanisms not really their formalization. More on a conceptual level. MB:</t>
  </si>
  <si>
    <t>SA: MB: interesting use of previous review</t>
  </si>
  <si>
    <t>Choose individual representative papers for "areas of high concentration" in terms of modelling activities and describe/discuss them in detail. Can be a useful way to present certain classification results.</t>
  </si>
  <si>
    <t>SA: Look for "scientific progress" with the rising number of papers, interestingly, without looking at theory development explicitly. MB: {if yes, please reference and note down your thoughts}</t>
  </si>
  <si>
    <t>SA: "approximately 900 references found in our literature survey, among other sources, how has the field of IBM developed over the past decades? We classify IBMs according to their purposes and the way they take into account variation at the individual level." MB: {Please remark here which "Other"}</t>
  </si>
  <si>
    <t>says "approximately 900" which is not precise enough</t>
  </si>
  <si>
    <t>SA: Compares mechanism but does not unlock their composition. Therefore only yes for Q33.2. See also comment in pdf on page 11. MB:</t>
  </si>
  <si>
    <t>SA: How the field of IBM developed over the past 1.5 decade does not count MB:</t>
  </si>
  <si>
    <t>SA: Its briefly mentioned but not really discussed or elaborated on. MB: {We do not expect this to be done often. We start with only yes/no assessment and come back to it}</t>
  </si>
  <si>
    <t>Described findings in earlier reviews and journals special edition to give their review context</t>
  </si>
  <si>
    <t>SA: {feel free to report the given reason here, if it was given} MB:</t>
  </si>
  <si>
    <t>SA: There is a list of ABM model references in Appendix 1, but it is not evident if those are all reviewed paper. Based on scanning the text this seems not to be the case. MB: But these are inclded among the other references.</t>
  </si>
  <si>
    <t>SA: 101 counted bases on appendix 1 (but we decided to put "n/a" as number is not explicitly disclosed and do not count ourselfs. MB:</t>
  </si>
  <si>
    <t>SA: There is a list of development environments in appendix 2. But those are never discussed in the text. Therefore I checked "no" MB: {We do not expect this to be done often. We start with only yes/no assessment and come back to it}</t>
  </si>
  <si>
    <t>Review previous work and specifically current research in two U.S. laboratories</t>
  </si>
  <si>
    <t>SA: No, but as it describes a single model it is close to developing theoretical insights. However, paper should be excluded completely. MB:</t>
  </si>
  <si>
    <t>SA: Thats what they say but they never show in the main text MB:</t>
  </si>
  <si>
    <t>MB: Important: Q44 + this review is indicated in the text - do we want to include it in our sample?: https://iwaponline.com/jwcc/article/11/4/1580/70336/The-role-of-agent-based-modeling-and-multi-agent</t>
  </si>
  <si>
    <t>SA: the say last 4-5 years MB:</t>
  </si>
  <si>
    <t>SA: table 1 is not a complete list.</t>
  </si>
  <si>
    <t>SA: last section MB:</t>
  </si>
  <si>
    <t>SA: if the items are developed inductively this process is not transparently described and therefore unstructured according to our definition MB:</t>
  </si>
  <si>
    <t>SA: Not a well developed or transparent structure, but describe 5 aspects based on which the article are assessed. Overview in a table MB:</t>
  </si>
  <si>
    <t>SA: not sure. I marked a view dimension though. MB: section 3.2 looks interesting</t>
  </si>
  <si>
    <t>Q33.7; Q39</t>
  </si>
  <si>
    <t>This paper implicitly adresses theory development and should be discussed among the authors again.</t>
  </si>
  <si>
    <t>SA: The title says the 90s but in the cited literature is full of references older then that. MB:</t>
  </si>
  <si>
    <t>SA: 90s is too imprecise to be reported here. Furthermore literature references include also articles older then that MB:</t>
  </si>
  <si>
    <t>SA: MB: but included among the other references.</t>
  </si>
  <si>
    <t>SA: But an implicit focus in the discussion part MB:</t>
  </si>
  <si>
    <t>Source or creation of the classes is not transparent. If developed inductively its not clear how and under which requirements a paper is assigned.</t>
  </si>
  <si>
    <t>Q33; Q44</t>
  </si>
  <si>
    <t>SA: in Q4: "Are these models best used in a highly abstract form to demonstrate potential theoretical causes for qualitatively assessed real-world phenomena?" MB:</t>
  </si>
  <si>
    <t>SA: See starting page 16</t>
  </si>
  <si>
    <t>SA: Although the review presents the results along the structure of the formulated RQ, it is not transparent how the information are taken from the paper. However, at first it does not appear unstructured, what could actually be harmful as it can hide potential insufficiencies. MB:</t>
  </si>
  <si>
    <t>SA: Ok for paper from earlie 2000 as theory development is rather adressed for ABM modelling in general. Now, more focus should be on explicit theories, less the methods capability for theory developement. MB:</t>
  </si>
  <si>
    <t>Q0;Q5;Q26; Q42, Q43</t>
  </si>
  <si>
    <t>SA: But cal it "systemtic survey" and "quantitative review" MB: In the abstract it is mentioned that a systematic survey is missing, but nowehre it is mentioned tht the study is a systematic literature review.</t>
  </si>
  <si>
    <t>SA: Explanation to Q2 says "theory development as expressed in Q33", one of the dimension is description of theories used. This is what RQ 2 &amp; 3 are adressing. Therefore, "yes", RQ adresses theory development. MB: RQs 2 and 3.</t>
  </si>
  <si>
    <t>SA: But only "agent-based" and "multi-agent" MB:</t>
  </si>
  <si>
    <t>SA: more subjective criteria in screening phase MB:</t>
  </si>
  <si>
    <t>SA: No intercoder-reliabilty but disclose a process of exchange and cross-check. MB: {add which intercoder-rater measure was used}</t>
  </si>
  <si>
    <t>SA: MB: {Use this cell for general comments on the reviews ability of theory development}</t>
  </si>
  <si>
    <t>SA: In the appendix MB:</t>
  </si>
  <si>
    <t>SA: See conclusion section and how it refers to earlier sections.</t>
  </si>
  <si>
    <t>SA: see table 2 MB:</t>
  </si>
  <si>
    <t>SA: MB: This is not the best SLR ever, but i like section 3 Results and discussion.</t>
  </si>
  <si>
    <t>SA: {if yes, please reference and note down your thoughts} MB: RQs 2 and 3.</t>
  </si>
  <si>
    <t>SA: MB: {add which intercoder-rater measure was used}</t>
  </si>
  <si>
    <t>The discussion section offers insights into future research avenues based on the advantages of the presented ABMs</t>
  </si>
  <si>
    <t>SA: But see chapter "Testing hypotheses of land-use and settlement patterns"</t>
  </si>
  <si>
    <t>SA: "for the purposes of this review we discuss such models primarily according to the purposes for which they were developed. We have identified five broad areas—policy analysis and planning, participatory modelling, explaining spatial patterns of land use or settlement, testing social science concepts, and explaining land use functions, although it is recognised that several models fall into more than one category. In the following subsections, we discuss the modelling efforts in each of these five categories in turn." MB:</t>
  </si>
  <si>
    <t>Q30; Q36.4, 39, 41, 42, 43</t>
  </si>
  <si>
    <t>"Only publications describing ABMs in which migration decisions in rural contexts are influenced by at least one environmental factor, e.g., rainfall. We excluded urban-urban migration as well as constantly moving societies including pastoralists, hunter and gatherers."</t>
  </si>
  <si>
    <t>SA: Extensive combination of article sources, also reporting those that did not lead additional articels. MB: In the analysis step: "Each ABM was categorized by two authors of this article and we subsequently sent our results to the developer of the ABM for an additional cross-check. This final step enabled us to eradicate possible misinterpretations" +inclusion of definitions, see Methods, Model categorization</t>
  </si>
  <si>
    <t>SA: Therefore, it is time to systematically review existing ABMs of environment-migration linkages to further advance the development of ABMs in this field. MB: "to obtain a systematic and unbiased literature selection"</t>
  </si>
  <si>
    <t>SA: own expertise MB: {Please remark here which "Other"}</t>
  </si>
  <si>
    <t>SA: Only of one particular journal MB: Only for the seminal work.</t>
  </si>
  <si>
    <t>SA: MB: 42795</t>
  </si>
  <si>
    <t>"we added two non-ISI-listed technical reports as
additional references for two of the identified publications
because they provided a more detailed model description than the
respective ISI-listed publication."</t>
  </si>
  <si>
    <t>SA: March 2017 was the search performed MB:</t>
  </si>
  <si>
    <t>SA: And even distinguish the number of articles vs. Number of ABMs. Some ABMs are used in multiple articles MB: In a table in the methods section.</t>
  </si>
  <si>
    <t>SA: Which is 15 ABMS MB:</t>
  </si>
  <si>
    <t>SA: p.8 The challenge of matching the conceptual framework MB:</t>
  </si>
  <si>
    <t>Section prospectus</t>
  </si>
  <si>
    <t>general categories</t>
  </si>
  <si>
    <t>SA: Focuses on three features but not really as a research aim. MB:</t>
  </si>
  <si>
    <t>SA: They disclose some terminology they considered but not how this is used to find articls. MB:</t>
  </si>
  <si>
    <t>SA: Maybe this is a yes as they considered different terminology but not in a keyword search MB:</t>
  </si>
  <si>
    <t>SA: Introduction not method section MB: {Use this cell for general comments on the reviews ability of theory development}</t>
  </si>
  <si>
    <t>SA: MB: In Introduction, not in Methods.</t>
  </si>
  <si>
    <t>Could be table 4 but not sure</t>
  </si>
  <si>
    <t>SA: See chapter 3.2.2. on p.19 MB:</t>
  </si>
  <si>
    <t>SA: MB: Following the continuum defined by Parker et al (2002), which runs from purely theoretical
to intensively empirical models, we identify three research domains across the fifty-one
reviewed models: (i) variations of classical stylized models that are commonly constructed
using classical theories (eg, Schelling’s segregation model and the Alonso–Von Thünen
model); (ii) models simulating different stages of the urbanization process that combine
theories and empirical findings (eg, urban sprawl, urban shrinkage, urban expansion, and
gentrification); and (iii) microsimulation of urban systems integrated with ABMs that are
largely driven by empirical data to replicate details of a specific case study</t>
  </si>
  <si>
    <t>SA: Although they define 3 categories in which models are compared and three main features for which the models are investigated, their selection and why those are chosen in abitrary. Why articles land in these groups is not transparent. MB:</t>
  </si>
  <si>
    <t>SA: MB: Page 663, section 2</t>
  </si>
  <si>
    <t>We excluded 29 papers, because no ABM or results were presented, or
because the ABM was not used to study resilience. Since we were only
interested in model applications to ecological and social-ecological
systems, we excluded articles investigating systems related to economy
(n=10), technology and human safety (n=10), sociology (n=3),
medicine (n=2) or other systems (n=3).</t>
  </si>
  <si>
    <t>"formulate general recommendations that might help developing and analysing ABMs in a way that delivers more comprehensive insights into resilience"</t>
  </si>
  <si>
    <t>SA: Therefore, we aimed to summarize the state of the art, identify possible
knowledge gaps, and suggest ways forward for a more effective use of
ABMs for resilience research. MB:</t>
  </si>
  <si>
    <t>SA: TS=("individual* based* model*" OR "agent* based* model*") AND resilience*. MB:</t>
  </si>
  <si>
    <t>SA: date when search is performed MB:</t>
  </si>
  <si>
    <t>SA: {add which intercoder-rater measure was used} MB: No inter-rater measure.</t>
  </si>
  <si>
    <t>SA: "Methodological details and the definitions underlying our evaluation, and detailed results can be found in the Supplementary materials." MB:</t>
  </si>
  <si>
    <t>SA: but maybe in suppl.- no access MB:</t>
  </si>
  <si>
    <t>SA: unless there is something in the suppl. I cannot acess MB:</t>
  </si>
  <si>
    <t>Q33.7; IMPORTANT: Interesting - narrating the results. Interesting figures.</t>
  </si>
  <si>
    <t>Does not seem so, not explicitly disclosed</t>
  </si>
  <si>
    <t>They organized the discussion of the articles according to research questions (or research purposes) addressed by the articles. Unfortunatly they do not disclose how they arrived the the 8 purposes the use.</t>
  </si>
  <si>
    <t>Organize discussion around research questions / purposes of a field. However, create and disclose a transparent process how these classes are derived.</t>
  </si>
  <si>
    <t>SA:two search strings have been disclosed. However, it is unclear which results where used of the two. (page 345 first paragraph) MB:</t>
  </si>
  <si>
    <t>SA: Used two, but not for testing robustness, at least not disclosed. MB:</t>
  </si>
  <si>
    <t>SA: For one of the two search strings a time range is disclosed. But as we do not know which results where used in the article. We cannot be sure that this was acutally a criteria. MB:</t>
  </si>
  <si>
    <t>SA: Seems like only HIJ was responsible for the selection process. But not disclosed explicitly. MB:</t>
  </si>
  <si>
    <t>SA: But can hardly be called a sampling process. Every step is very vague and ambigious, if disclosed at all. MB:</t>
  </si>
  <si>
    <t>SA: Two search strings let to 54 and "just below 200" articles. Which of these are included is unclear. MB:</t>
  </si>
  <si>
    <t>SA: It is not, but the way the results are presented pushes towards theory development. Although never made explicit. However, this could be an example what theory development is for ABM, as they compare the insights and advances of IBMs in light of groups of research questions adressed by the field. Assuming RQ strive for theoretical developement we must assume that this is an implicit objective of the paper. MB:</t>
  </si>
  <si>
    <t>SA: Not in terms of its structure, but in terms of the content adressed. MB:</t>
  </si>
  <si>
    <t>SA: See chapter 3. They actually call it "selective rather then a systematic literature review", although I think that does not make sense MB: "we offer aselective rather than a systematic literature review. "</t>
  </si>
  <si>
    <t>"we aim to clarify core features of ABMs of climate-energy policy, such as application types, empirical basis, market designs, agent behaviors, and social network
structures. This is relevant as it shows the combinations of choices already studied, allowing model developers to iden-
tify gaps and opportunities for further work. Second, we identify policy dimensions, including problems addressed, pol-
icy objectives, instruments, scenarios, and insights. From this, we derive a set of topics for future research."</t>
  </si>
  <si>
    <t>SA: But without search operators. MB:</t>
  </si>
  <si>
    <t>SA: MB: September 2018 and finished in January 2019.</t>
  </si>
  <si>
    <t>SA: Very vague criteria MB:</t>
  </si>
  <si>
    <t>SA: MB: In a table in the methods section.</t>
  </si>
  <si>
    <t>SA: See p.21 MB:</t>
  </si>
  <si>
    <t>SA: Chapter 5.2 (p.9) MB:</t>
  </si>
  <si>
    <t>SA: MB: See sections 4, 5, 6, and 7.</t>
  </si>
  <si>
    <t>Q1; Q33; Q42; MB: Important: Q44</t>
  </si>
  <si>
    <t>SA: Formulate a aim but not in our understanding of it. ( Formlated aim has an outside instead of an insides perspective to guide the review process. We should clearify this difference in the text if we decide to keep it.) MB:</t>
  </si>
  <si>
    <t>SA: MB: {Please remark here which "Other"}</t>
  </si>
  <si>
    <t>SA: Could also be "others" but not sure how to call that. But where they are selected from is unclear. Therefore I think this class is correct. MB:</t>
  </si>
  <si>
    <t>SA: Only stat that they selected five to highlight extended levels of complexity. That can hardly be called a sampling process. MB:</t>
  </si>
  <si>
    <t>SA: Is also mentioned about the 5 models but their main goal is to show examples on how something can be modeled. MB:</t>
  </si>
  <si>
    <t>SA: MB: figure 1 is interesting</t>
  </si>
  <si>
    <t>Q33; MB: IMPORTANT: Q39, Q42, Q44</t>
  </si>
  <si>
    <t>excluded reviews</t>
  </si>
  <si>
    <t>SA: This is not clear from the text but only by counting the articles in table 1 MB:</t>
  </si>
  <si>
    <t>SA: Last section MB:</t>
  </si>
  <si>
    <t>Q3.4</t>
  </si>
  <si>
    <t>Only paper from one symposium</t>
  </si>
  <si>
    <t>a priori strucutre related to the topic of the paper</t>
  </si>
  <si>
    <t>SA: Syposium driven MB: {Please remark here which "Other"}</t>
  </si>
  <si>
    <t>SA: MB: papers from a symposium</t>
  </si>
  <si>
    <t>SA: If you can call that a sampling process. Its just stating that they review the paper from one specific symposium. MB:</t>
  </si>
  <si>
    <t>SA: MB: Table in main text.</t>
  </si>
  <si>
    <t>SA: Challenges. Again, as in many of the older papers, adressing the method in general rather then the specific research field/questions. MB:</t>
  </si>
  <si>
    <t>"Next we discuss the eight papers by
focusing on the species, life stages, processes,
treatments, and response variables selected by the
authors." Also see table 1</t>
  </si>
  <si>
    <t>Next we discuss the eight papers by
focusing on the species, life stages, processes,
treatments, and response variables selected by the
authors.</t>
  </si>
  <si>
    <t>SA: It just a very different type that is interessting to present. MB:</t>
  </si>
  <si>
    <t>Q33.6; Q36.4</t>
  </si>
  <si>
    <t>Q3.1</t>
  </si>
  <si>
    <t>Q3.2</t>
  </si>
  <si>
    <t>Q3.3</t>
  </si>
  <si>
    <t>Q3.5</t>
  </si>
  <si>
    <t>Q27.1</t>
  </si>
  <si>
    <t>Q27.2</t>
  </si>
  <si>
    <t>Q27.3</t>
  </si>
  <si>
    <t>Q27.4</t>
  </si>
  <si>
    <t>Q27.5</t>
  </si>
  <si>
    <t>Q27.6</t>
  </si>
  <si>
    <t>Ecology</t>
  </si>
  <si>
    <t>SA: Other review years back. MB: {feel free to report the given reason here, if it was given}</t>
  </si>
  <si>
    <t>SA: (a) What methods, in what manner, have been used to model human decision-making and behavior?
(b) What are the potential strengths and caveats of these methods?
(c) What improvements can be made to better model human decisions in CHANS? MB:</t>
  </si>
  <si>
    <t>SA: Just state to exclude those that did not fit to the keyword search. MB:</t>
  </si>
  <si>
    <t>SA: MB:</t>
  </si>
  <si>
    <t>SA: "Beginning of 2018" MB: the search query was re-run in ProQuest and Scopus at the beginning of 201</t>
  </si>
  <si>
    <t>Traffic rules of fish schools: a review of agent-based approaches</t>
  </si>
  <si>
    <t>072</t>
  </si>
  <si>
    <t>"We will not explicitly delve into this literature, but instead address the sister
question: how do fish school? How are groups formed and maintained given limited
sensory and cognitive abilities of the individual members?"</t>
  </si>
  <si>
    <t>SA: MB: All are reported as such in the main text, but they end up on the references list.</t>
  </si>
  <si>
    <t>SA: Although some model design details are mentioned. There is no rigerous focus on model elements unless to describe how a certain insight or observed behavior was produced. But then only certain aspects are discussed. MB:</t>
  </si>
  <si>
    <t>SA: See pdf page 25 MB:</t>
  </si>
  <si>
    <t>SA: Although the design is frequently discussed only in the aftermath of illustrating insights generated by a model to give a brief explanation of how they are produced. However, often with little focus on the actual model practice but rather with focus on the underlying mechanism. MB:</t>
  </si>
  <si>
    <t>SA: Self-develped classes for space represention in ABMs but intransparent how. MB:</t>
  </si>
  <si>
    <t>standard questionnaire</t>
  </si>
  <si>
    <t>SA: final article list MB:</t>
  </si>
  <si>
    <t>SA: Article are presented under 4 different headings: (1) movement decision and their consequences, (2) Foraging decision and population interactions, (3) social interactions in populations, (4) development in the modeling of decisions in populationmodels. MB:</t>
  </si>
  <si>
    <t>(1) main objective is to simulate residential choice in the context of urban development, (2) they are spatially explicit and based on agent-based modeling techniques or microsimulation (MSM) modeling;</t>
  </si>
  <si>
    <t>SA: They report a time range in which they searched for articles. So the endpoint is not exactly clear. MB:</t>
  </si>
  <si>
    <t>SA: Could just be interesting to show a review with only small sample set and to explain how that can also be used for insightful reviews if done right. Not really on this example though. MB:</t>
  </si>
  <si>
    <t>014</t>
  </si>
  <si>
    <t xml:space="preserve">Applications of agent-based modelling and simulation in the agri-food supply chains	</t>
  </si>
  <si>
    <t xml:space="preserve">Q36.1; Q39	</t>
  </si>
  <si>
    <t>Social</t>
  </si>
  <si>
    <t>Applications of agent-based modelling and simulation in the agri-food supply chains</t>
  </si>
  <si>
    <t>Q36.1; Q39</t>
  </si>
  <si>
    <t>ABI/INFORMS; Academic Search Complete; Business Source Complete; Science Direct</t>
  </si>
  <si>
    <t>before February 2016</t>
  </si>
  <si>
    <t>Firstly, the article must be accessible to the wider academic community. Secondly, the article must feature a complete ABS model rather than simply an unimplemented conceptual ABS model. Thirdly, we excluded literature review papers. Fourthly, we excluded articles that focus only on nonhuman actors and articles in which the keywords only appear in the reference section. Finally, the article must address research questions related to supply chain topics</t>
  </si>
  <si>
    <t>VOSviewer software</t>
  </si>
  <si>
    <t>How to approach the sampling strategy for combining a classical review analysis with a bibliometric analysis using different datasets based on a common search strategy.</t>
  </si>
  <si>
    <t>SA: MB: But the procedure is very simlar to that of a SLR.</t>
  </si>
  <si>
    <t>SA: "Our paper provides a review of the ABS methods used in ASC in order to identify topics in ASC that merit further research using ABS" --&gt; Too broad for me (unless focus is really on methods more narrowly what it does not seem like. MB:</t>
  </si>
  <si>
    <t>SA: "(“Agent based”OR “multi agent”) AND
(“simulation” OR (“modelling” OR
“modelling”))" MB:</t>
  </si>
  <si>
    <t>SA: excluding GoogleScholar for the forward/backward search MB:</t>
  </si>
  <si>
    <t>SA: February 2016 MB:</t>
  </si>
  <si>
    <t>SA: 16538 for the bibliometric analysis MB: 58 for review, 16538 for bibliographic mapping</t>
  </si>
  <si>
    <t>SA: They describe the modelling of interactions but I would not define them as mechanisms (see definition paper) and therefore include under "model element comparison" MB:</t>
  </si>
  <si>
    <t>SA: That was the main purpose of this review MB:</t>
  </si>
  <si>
    <t>SA: But it is named twice MB:</t>
  </si>
  <si>
    <t>SA: Not really the bibliographic analysis because its a quantitative method this parts is also not well or transparently reported. MB:</t>
  </si>
  <si>
    <t>SA: For the bibliometric analysis (see chapter 4.2) no tools or structure for the previous part. MB:</t>
  </si>
  <si>
    <t>017</t>
  </si>
  <si>
    <t>A Taxonomyfor Agent-Based Models inHuman Infectious Disease Epidemiology</t>
  </si>
  <si>
    <t>Yes, through the developement of the taxonomy</t>
  </si>
  <si>
    <t>SA: "This literature review will analyse the current body of work on epidemi
ological
agent-based models with the goal of classifying the existing simulations and to create a taxonomy for
agent-based epidemiological models." MB:</t>
  </si>
  <si>
    <t>Only list of models is included, we do not know how many articles are related to them and used in the review.</t>
  </si>
  <si>
    <t>SA: The developement of the taxonomy based on the reviewed literature is unstructured. And, for me, the devlopment of the taxonomy is the main output. However, applying the taxonomy to the reviewed articles gives it a structure. But that is testing the already created output of the review and therefore not the main analysis but rather a supplementary test of the analysis. MB:</t>
  </si>
  <si>
    <t>031</t>
  </si>
  <si>
    <t>A systematic review of agent-based modelling and simulation applications in the higher education domain</t>
  </si>
  <si>
    <t>ACM Digital Library; Proquest; Science Direct Journals; SpringerLink; EBSCO MegaFile Premier; Wiley Online Library; Computer and Applied Sciences Complete; Engineering Village; Oxford Journals Online; Sages; Google</t>
  </si>
  <si>
    <t>exclusion through certain keywords (see table 2); based on manual screening checking "An article is considered relevant if it (a) applies or considers an agent-based approach and (b) the focus of the ABMS is a facet of the HE system. The exclusion terms were selected due to their high incidence of co-occurrence in search results with Components 1 and 2 on a case-by-case basis", from these manual search they also determined the exclusion keywords in table 2.</t>
  </si>
  <si>
    <t>SA: only agent-based model and agent-based simulation MB: Is "model" or "simulation" enough variation?</t>
  </si>
  <si>
    <t>SA: Not very comprehensivly but their is some explanation why those keywords are used. MB:</t>
  </si>
  <si>
    <t>SA: including google scholar as a database and including google search engine MB:</t>
  </si>
  <si>
    <t>SA: call it "Web of Knowledge" MB: web of Knowledge</t>
  </si>
  <si>
    <t>SA: Search was done with help of "librarian consultation". Not exactly sure what that means and how far the "help" extended into the review process. MB:</t>
  </si>
  <si>
    <t>SA: "In cases where insufficient information was available in these fields to determine relevance of an individual article, the full text of the potential literature was peer reviewed. Any conflicts were resolved by consensus between the authors." MB: {add which intercoder-rater measure was used}</t>
  </si>
  <si>
    <t>SA: Chapter 3.3. MB:</t>
  </si>
  <si>
    <t>033</t>
  </si>
  <si>
    <t>Survey Of Evolutionary Computation methods in social agent-based modeling studies</t>
  </si>
  <si>
    <t>Anwer</t>
  </si>
  <si>
    <t>pdf page 2</t>
  </si>
  <si>
    <t>SA: This work aims to survey the rich ecosystem of evolutionary ABM
studies and to compare their approaches to established theory and practice in the
domain of EC MB:</t>
  </si>
  <si>
    <t>SA: {Please remark here which "Other"} MB: "a representative cross-section with respect to discipline, research topic and methodology"</t>
  </si>
  <si>
    <t>SA: Only mention that articles are excluded if they do not follow the definition of "evolution" as defined in this article. Does not count as separate criteria. MB:</t>
  </si>
  <si>
    <t>SA: Table 1, but do not properly disclose the reference (meta-data: year, a.o.), here rather part of the analysis. MB: They are included in Table 1.</t>
  </si>
  <si>
    <t>SA: as numbered in table 1 MB:</t>
  </si>
  <si>
    <t>Section "recombination" page 139, paragraph 1 could be interpreted as generalization. Maybe have a look at it again later.</t>
  </si>
  <si>
    <t>SA: What the discussion is doing, but not very explicit. Here they also briefly touch on the topic of theory. MB:</t>
  </si>
  <si>
    <t>Theories are mentioned but it is never explicitly addressed. You have to read between the lines.</t>
  </si>
  <si>
    <t>SA: Introduce five common themes under which models are introduced. But they only write they identified those, but not how. MB:</t>
  </si>
  <si>
    <t>SA: MB: We learned how NOT to do it :)</t>
  </si>
  <si>
    <t>045</t>
  </si>
  <si>
    <t>Agent‑based modeling for migration and modern slavery research: a systematic review</t>
  </si>
  <si>
    <t>Q15-Q17; Q43.1</t>
  </si>
  <si>
    <t>PubMed; MathSci; arXiv</t>
  </si>
  <si>
    <t>1999-2019</t>
  </si>
  <si>
    <t>"The studies needed to meet two criteria pertaining to (1) the study topic and (2) the study
methodology." Both are defined in more detail in the paper.</t>
  </si>
  <si>
    <t>Questions from the ODD+D protocoll. Questionair is reviewed by co-authors and applied by only one of the authors.</t>
  </si>
  <si>
    <t>The process of the search strategy has many good practices we might want to communicate.</t>
  </si>
  <si>
    <t>SA: see pdf page 6 "review aim"-chapter MB:</t>
  </si>
  <si>
    <t>SA: It is quite obvious that they did not use sourc type as a filter, but when listing what not used as exclusion criteria that was not specifically named. This should be done less ambigious. MB: {report uncertainty or other specifics here}</t>
  </si>
  <si>
    <t>SA: see pdf page 7 MB:</t>
  </si>
  <si>
    <t>SA: "Two co-authors completed independent-blind abstract reviews for the 1707 articles. The reviewers met in person to discuss a collection of 100 articles that received conflicting decisions (one reviewer included and one reviewer excluded). The two reviewers were able to agree on inclusion or exclusion for all 100 articles through referral to the study protocol and without the need for a third reviewer." MB: {add which intercoder-rater measure was used}</t>
  </si>
  <si>
    <t>SA: In "Discussion" MB:</t>
  </si>
  <si>
    <t>SA: "The first stage included a broader range of computational dynamic systems and network methodologies that could provide more comprehensive findings on the types of innovative methodologies being used in migration studies." MB:</t>
  </si>
  <si>
    <t>050</t>
  </si>
  <si>
    <t>Agent-based Social Simulation of the Covid-19 Pandemic: A Systematic Review</t>
  </si>
  <si>
    <t>PubMed; Elsevier; medrxiv; Social Science Research Network; OtherXiv; Dimensions Publications; biorxiv; Dimensions Clinical Trails; preprints.org collection on Covid-19 and Sars; PsyArXiv; OSF; chemrxiv; The National Bureau of Economic Research; CORD-19; Dimensions Data Sets; COVIDScholar Submission; CrossRef; SSRN; Lens Patents; NBER</t>
  </si>
  <si>
    <t>until October 1, 2020</t>
  </si>
  <si>
    <t>Uses an ABSS model that allows for investigating the spread of Covid-19, i.e. a micro-level model where the identity and status of each individual can be tracked throughout the simulation; Article describes the simulation model and the transmission process; For each model and each team of authors, only the latest version of the preprint or, if existing, the peerreviewed article is included</t>
  </si>
  <si>
    <t>Codebook (https://www.epress.ac.uk/JASSS/workspace/2020.190.2/5/5appendix.pdf)</t>
  </si>
  <si>
    <t>When it comes to a fast developing literature field as in the case of Covid-models it is sensible to include pre-print databases</t>
  </si>
  <si>
    <t>SA: The research questions that we aim to answer with this study include the following:
- For what purpose has ABSS of Covid-19 transmission been used during the pandemic?
- How is the behavior of individuals modeled and how do they make decisions?
- What population size and geographical area are simulated?
- How are transmission processes between individuals modeled?
- How are disease states and the progress of the disease modeled?
- Which interventions are investigated and howdo researchers assess the feasibility of these interventions?
- How is the trustworthiness of the models and the generated results ensured, e.g. for the use by decision
and policy makers? MB:</t>
  </si>
  <si>
    <t>SA: Footnote MB:</t>
  </si>
  <si>
    <t>SA: through one search engine COVIDScholar.org. Needs to be explained in the text when this peak appears in the data. MB:</t>
  </si>
  <si>
    <t>SA: Used COVIDScholar.org which integrates the listed data sources MB:</t>
  </si>
  <si>
    <t>SA: December 1, 2020 MB:</t>
  </si>
  <si>
    <t>SA: October 1, 2020 MB:</t>
  </si>
  <si>
    <t>SA: Must be published before October 1, 2020 but if updated until December 1, 2020 the newer version is included. But that does not really get to the bottom of our question as still no defined time range is used. Hence I anwer with "no". MB: {feel free to report the given reason here, if it was given}</t>
  </si>
  <si>
    <t>page 3</t>
  </si>
  <si>
    <t>SA: see in prisma flow diagram MB:</t>
  </si>
  <si>
    <t>paragraph 2.2.</t>
  </si>
  <si>
    <t>SA: https://www.epress.ac.uk/JASSS/workspace/2020.190.2/5/5appendix.pdf MB: All are reported as such in the main text, but they end up on the references list.</t>
  </si>
  <si>
    <t>SA: More or less all the discussion chapter MB:</t>
  </si>
  <si>
    <t>SA: And a good example for that. Inductivly derived codebook from scanning of the articles which is then properly disclosed in the appendix. Chapter "classification of the articles" also contextualizes this decision of attributes in the codebook more. MB:</t>
  </si>
  <si>
    <t>SA: Only in the appendix II, page 11 (https://www.epress.ac.uk/JASSS/workspace/2020.190.2/5/5appendix.pdf) MB: {We do not expect this to be done often. We start with only yes/no assessment and come back to it}</t>
  </si>
  <si>
    <t>SA: ´ MB:</t>
  </si>
  <si>
    <t>053</t>
  </si>
  <si>
    <t>Models of Social Influence: Towards the Next Frontiers</t>
  </si>
  <si>
    <t>Q33.5; Q36.5</t>
  </si>
  <si>
    <t>Use of ideal-types for comparing models</t>
  </si>
  <si>
    <t>SA: Only mention the exclusion of contagion models. MB:</t>
  </si>
  <si>
    <t>SA: Mentioned sometimes but I would say this has a rather not addressed MB:</t>
  </si>
  <si>
    <t>SA: Chapter frontiers MB:</t>
  </si>
  <si>
    <t>SA: Altough they use the three ideal-types to make a broader comparison of the three classes which is a really cool procedure we should mention in our paper. MB:</t>
  </si>
  <si>
    <t>SA: not for SLR but best attempt of theory development I have seen so far in a paper. Could become even more powerful if done in a more systematic process. MB:</t>
  </si>
  <si>
    <t>065</t>
  </si>
  <si>
    <t>Agent-Based Macroeconomics</t>
  </si>
  <si>
    <t>Q33; Q36.4</t>
  </si>
  <si>
    <t>SA: MB: "As has to be expected from
a new emerging paradigm, the evolution of the field has progressed in several weakly
coordinated streams, and in light of the large body of work that has been produced so
far, a systematic review of the progress that has been made seems to be in order. This
chapter is an attempt to provide such a review."</t>
  </si>
  <si>
    <t>SA: Select 8 models, each model is covered in several publications. --&gt; "By selecting these eight families of models, on the one hand, we tried to pick those that seem to have had the strongest impact on the literature and have been used as the basis for interesting economic analyses and policy experiments, and, on the other hand, also present some variety to show the range of approaches that have been developed to deal with the challenges of agent-based macroeconomic modeling."(p.73) --&gt; (Comment: but not done very well, why are those selected as representatives? Critic when describing it in paper) MB:</t>
  </si>
  <si>
    <t>SA: Selection of 8 influence models is disclosed. Then paper that are related to these models are included. MB: {report uncertainty or other specifics here}</t>
  </si>
  <si>
    <t>There is a table with the models but that is part of the analysis</t>
  </si>
  <si>
    <t>SA: Scattered across the paper. Some info on that in the footnotes, some in the appendix. Nothing really clear, therefore no. MB:</t>
  </si>
  <si>
    <t>SA: The general model components described see p.74+116, but I do not see this to be creative generalization towards theory developement. MB:</t>
  </si>
  <si>
    <t>SA: chapter 4.6 MB:</t>
  </si>
  <si>
    <t>SA: Many formalizations but none based on concrete theories. MB:</t>
  </si>
  <si>
    <t>SA: Could also be structured. Am I too strict? Could also be structured. General structure of MABMs is derived and then investigated for each model. However, it is not reported how this structure was derived and then how the information are extracted. Am I too strict? MB:</t>
  </si>
  <si>
    <t>SA: see table in Appendix A MB:</t>
  </si>
  <si>
    <t>SA: although the selection of influential model and then finding related articles is a good process. However, its rather intransparent conducted here. MB:</t>
  </si>
  <si>
    <t>074</t>
  </si>
  <si>
    <t>Agent-based modeling of social conflict, civil violence and revolution: state-of-the-art-review and further prospects</t>
  </si>
  <si>
    <t>Self-developed Codebook</t>
  </si>
  <si>
    <t>SA: Call it "state-of-the-art review" MB:</t>
  </si>
  <si>
    <t>SA: Questions in the introduction but not RQs for the review as I read them. MB:</t>
  </si>
  <si>
    <t>SA: Table 5, heading says "reviewed ABM" and matches the subchapters of chapter 3 which presents one model each. MB: All are reported as such in the main text, but they end up on the references list.</t>
  </si>
  <si>
    <t>SA: inlcuding two articles by Epstein using the same model. Although table is very short --&gt; only review 8 articles, but do not disclose that number anywhere. MB:</t>
  </si>
  <si>
    <t>SA: Make the claim in the discussion but I can find it in the text MB:</t>
  </si>
  <si>
    <t>SA: see pdf page 13 MB:</t>
  </si>
  <si>
    <t>SA: Bad in really bad quality. Not properly derived and only shortly described. Also the application of that structure is not disclosed. MB:</t>
  </si>
  <si>
    <t>077</t>
  </si>
  <si>
    <t>Multi-Agent Systems for Urban Planning</t>
  </si>
  <si>
    <t>SA: In once instance a theory is explained in more detail. MB:</t>
  </si>
  <si>
    <t>SA: But rather unsure about it. MB:</t>
  </si>
  <si>
    <t>081</t>
  </si>
  <si>
    <t>Agent-based models of the labor market</t>
  </si>
  <si>
    <t>SA: Although they recognize and describe two landmark paper more comprehensively in chapter 2, it is not clear if this influences the selection of the remaining review paper. MB:</t>
  </si>
  <si>
    <t>SA: Mention mechanisms in the article but do not find it realized anywhere MB:</t>
  </si>
  <si>
    <t>SA: Barely addressed at end of chapter 6, but not enough to check "yes" MB:</t>
  </si>
  <si>
    <t>See chapter 2. Addresses how ABM in labor market models generally add to theory development by advancing the mainstream equlibria models. But only as an arguement for ABM. See for more in personal coding notes.</t>
  </si>
  <si>
    <t>099</t>
  </si>
  <si>
    <t>Overview of the Russian and Foreign Experience of Agent-Based Modeling of Complex Socio-Economic Systems of the Meso-Level</t>
  </si>
  <si>
    <t>"When selecting agent-based models for our review, preference was given to the models at the municipal level that have a detailed description of agents, their behavior and rules of interaction, accompanied by a visual diagram of the conceptual model. At the same time, an important criterion was considered the availability of information about testing the models on actual data for a specific municipality. It means that abstract theoretical agent-based models that are intended for practical use were deliberately excluded from the review."</t>
  </si>
  <si>
    <t>SA: MB: Comaprison between Russian and foreigner scientists. Russians: Central
Economics and Mathematics Institute under
the Russian Academy of Sciences</t>
  </si>
  <si>
    <t>SA: Are the disclosed criteria enough to check "yes" here? MB: {report uncertainty or other specifics here}</t>
  </si>
  <si>
    <t>SA: MB: But not in the method section!!</t>
  </si>
  <si>
    <t>SA: Russian MB:</t>
  </si>
  <si>
    <t>SA: Only for the russian ABMs MB: All are reported as such in the main text, but they end up on the references list.</t>
  </si>
  <si>
    <t>SA: p. 19 MB:</t>
  </si>
  <si>
    <t>102</t>
  </si>
  <si>
    <t>Varieties of agents in agent-based computational economics: A historical and an interdisciplinary perspective</t>
  </si>
  <si>
    <t>category</t>
  </si>
  <si>
    <t>ID</t>
  </si>
  <si>
    <t>Nr. articles</t>
  </si>
  <si>
    <t>Discipline</t>
  </si>
  <si>
    <t>Title</t>
  </si>
  <si>
    <t>Notes</t>
  </si>
  <si>
    <t>Systematic according to our definition</t>
  </si>
  <si>
    <t>Integrating agent-based approaches with flood risk models</t>
  </si>
  <si>
    <t>Traffic rules of fish schools</t>
  </si>
  <si>
    <t>Year</t>
  </si>
  <si>
    <t>approach unclear</t>
  </si>
  <si>
    <t>approach clear</t>
  </si>
  <si>
    <t>Mean</t>
  </si>
  <si>
    <t>Stand.Div.</t>
  </si>
  <si>
    <t>SA: We put N/A because it the date of the search they disclose from which we infer the range, however, it is not explicitly stated. We put N/A here for consistency in our coding.</t>
  </si>
  <si>
    <t>approach unclear #count</t>
  </si>
  <si>
    <t>approach clear #count</t>
  </si>
  <si>
    <t>all_unique</t>
  </si>
  <si>
    <t>1993-1995</t>
  </si>
  <si>
    <t>1996-1998</t>
  </si>
  <si>
    <t>1999-2001</t>
  </si>
  <si>
    <t>2002-2004</t>
  </si>
  <si>
    <t>-</t>
  </si>
  <si>
    <t xml:space="preserve">approach clear </t>
  </si>
  <si>
    <t xml:space="preserve">approach unclear </t>
  </si>
  <si>
    <t>2005-2007</t>
  </si>
  <si>
    <t>2008-2010</t>
  </si>
  <si>
    <t>2011-2013</t>
  </si>
  <si>
    <t>2014-2016</t>
  </si>
  <si>
    <t>2017-2019</t>
  </si>
  <si>
    <t>2020-2022</t>
  </si>
  <si>
    <t>absolut</t>
  </si>
  <si>
    <t>relativ</t>
  </si>
  <si>
    <t>SA: But not comprehensivly. Only gives overview in end of chapter 3 MB:
Add: [green] does a review of about 50 ecological ABMs based on a questionnaire. This review analyzes how ABMs are done right now, including design questions but also about modelling practices (see Chapter 3, Table 1, p.133-136). The insight perspective, probably different from what we think of initially, derives insights about the modelling practice and how to improve progress on general theoretical issues (see Chapter 4, p.136-142). Therefore, the insights are less about insights generated of the models about the phenomena, but the recognition that such insights are lacking theoretical generalization.</t>
  </si>
  <si>
    <t>SA: main perspective MB:
Add: [green] does a review of about 50 ecological ABMs based on a questionnaire. This review analyzes how ABMs are done right now, including design questions but also about modelling practices (see Chapter 3, Table 1, p.133-136). The insight perspective, probably different from what we think of initially, derives insights about the modelling practice and how to improve progress on general theoretical issues (see Chapter 4, p.136-142). Therefore, the insights are less about insights generated of the models about the phenomena, but the recognition that such insights are lacking theoretical generalization.</t>
  </si>
  <si>
    <t>Add: [green] reviews ABMs of microbes. The model design perspective takes a rather small part of the article and is described lucidly in a table (p. 10). In chapter 2 the models are discussed in different contexts of phenomena involving the behavior of microbes. It focuses on summarizing insights these models generated, often in context of other relevant non-ABM findings (“The model predicted population-level properties, which emerged from the behavior of individuals, were in good agreement with experimental data”, p.13) and how ABM models build upon other ABMs. Chapter 4 brings these insights back to a discussion of challenges and concepts for the design of future ABMs e.g., how to deal with population heterogeneity, large numbers of individuals, or modelling space and interactions.</t>
  </si>
  <si>
    <t>Add: [green] review spatially explicit ABMs of plant competition and group their reviewed articles in model classes according to an existing classification schema, plus three new (more recent) modelling approaches. Within theses classes ABMs the description alternatively refers to design aspects of the individual models and that of the model class. Similarly, insights of individual ABMs are presented but also generalized to advantages and disadvantages the model class brings.</t>
  </si>
  <si>
    <t>The introudction of the different models starting on p. 123 not only describes their design but also narrates the produced insights of the models
Add: [green] review spatially explicit ABMs of plant competition and group their reviewed articles in model classes according to an existing classification schema, plus three new (more recent) modelling approaches. Within theses classes ABMs the description alternatively refers to design aspects of the individual models and that of the model class. Similarly, insights of individual ABMs are presented but also generalized to advantages and disadvantages the model class brings.</t>
  </si>
  <si>
    <t>Add: [green] review ABMs of ecological and evolutionary processes. Start with describing general design characteristics along 5 axes (chapter 2 – The nature of individual variation). Classify models into the main types of biological processes they study, where they summarize the insights generated by the models (chapter 3 – ecological and evolutionary processes addressed with IBMs) and assess the deeper impact of this studies in chapter 4 (very interesting way to do it). Interestingly, they bring it back to a design perspective by selecting 6 representative papers whose design characteristics they discuss in more detail (chapter 5 – a sample of individual based models).</t>
  </si>
  <si>
    <t>SA: This is the perspective in the review ("historical...") MB:
Add: [yellow] review ABMs of ecological economics. Summarize design aspects of each paper and their insights generated with a stronger focus on the latter. They do this article by article.</t>
  </si>
  <si>
    <t>SA: Maybe? At least the section "frontier 1:..." takes that perspective as it is about validation and calibration MB:
Add: [yellow] review ABMs of ecological economics. Summarize design aspects of each paper and their insights generated with a stronger focus on the latter. They do this article by article.</t>
  </si>
  <si>
    <t>Add: [yellow] review ABMs of wastewater treatment systems looking at past work where they use a rudimentary design perspective and more focus on insight perspective. They continue to review in more detail the ABM work of two selected US laboratories going into more detail on design and insights.</t>
  </si>
  <si>
    <t>Add: [green] strong insight perspective in combination with development of spatial representation (therefore also design perspective). Good example of how these two perspectives can go together without cluttering the analysis with too many design-parameter. Better than just presenting design parameter and insights individually, the way they are connected can be very insightful.</t>
  </si>
  <si>
    <t>SA: Here is clearly the focus MB:
Add: [green] strong insight perspective in combination with development of spatial representation (therefore also design perspective). Good example of how these two perspectives can go together without cluttering the analysis with too many design-parameter. Better than just presenting design parameter and insights individually, the way they are connected can be very insightful.</t>
  </si>
  <si>
    <t>Add: [yellow] review ABMs of land-use and land-cover change. Present some design aspects (p. 319, Table1) but in the text rather take an insight perspective (p.318-320, chapter – current applications of MAS/LUCC modeling)</t>
  </si>
  <si>
    <t>Add: [yellow] review ABM of land use and categorize them in five categories. Within each of these categories they describe the design and generated insights of the reviewed models.</t>
  </si>
  <si>
    <t xml:space="preserve">Add: [yellow] do a short review on modelling resilience with ABMs. Design and Insight rather together. </t>
  </si>
  <si>
    <t xml:space="preserve">Add: [green] review ABMs of riverine fishes. Design aspects in chapter 2 before more focus on contributions and insights through this model in chapter 3. </t>
  </si>
  <si>
    <t>Add: [green] review ABMs of climate-energy policy. Chapter 5 and chapter 6.1 from design perspective. The rest of chapter 6 are insight perspective.</t>
  </si>
  <si>
    <t>SA: Chapter 6.2 is good example for insight perspective MB:
Add: [green] review ABMs of climate-energy policy. Chapter 5 and chapter 6.1 from design perspective. The rest of chapter 6 are insight perspective.</t>
  </si>
  <si>
    <t>Add: [yellow] review ABMs in higher education. Discussion of the results is following the three posed research questions. Only the first research question is relevant for taking a design and insight perspective. They identify six broad categories in which the ABMs can be categorized within which they are described regarding design and insight aspects.</t>
  </si>
  <si>
    <t>SA: Here rather abstract and only after the insigh perspective was given. MB:
Add: [green] Interesting how the paper starts with an insight perspective and closes with the design perspective.</t>
  </si>
  <si>
    <t>Add: [green] Interesting how the paper starts with an insight perspective and closes with the design perspective.</t>
  </si>
  <si>
    <t>SA: Not exaclty sure here but individual model components are not really discussed, just occasionally mentioned. But talk about the design of the ideal types, therefore say yes. MB:
Add: [yellow] focus on the design perspective for the discussed ideal types of models, but also mentions insights.</t>
  </si>
  <si>
    <t>Add: [yellow] focus on the design perspective for the discussed ideal types of models, but also mentions insights.</t>
  </si>
  <si>
    <t xml:space="preserve">Add: [yellow] review ABMs in macroeconomics. Discuss the design aspects comprehensively in chapter 2 (p.72.115). One of the few papers that also looks into the formalizations in the models. The insight perspective is taken in chapter 4, how these models are used for policy analysis (p.120-136). But it is not clear what paper they are discussing in this chapter. They do include the ones found in appendix A but also additional ones. How the selection done is therefore very untransparent. </t>
  </si>
  <si>
    <t xml:space="preserve">SA: Chapter 4 - but it is not clear what paper they are actually discussing in this chapter. They do include the ones found in appendix A but also additional ones. How this selection? Very intransparent! MB:
Add: [yellow] review ABMs in macroeconomics. Discuss the design aspects comprehensively in chapter 2 (p.72.115). One of the few papers that also looks into the formalizations in the models. The insight perspective is taken in chapter 4, how these models are used for policy analysis (p.120-136). But it is not clear what paper they are discussing in this chapter. They do include the ones found in appendix A but also additional ones. How the selection done is therefore very untransparent. </t>
  </si>
  <si>
    <t>Add: [yellow] review ABMs of social conflict, civil violence and revolution. Present one article in each sub-chapter of chapter 3 (0,5-pager). Each sub-chapter has the same structure starting with taking a design perspective and closing with an insight perspective.</t>
  </si>
  <si>
    <t>SA: Always the last part of subchapters (in Chapter 3) summarize conclusions drawn from the paper MB:
Add: [yellow] review ABMs of social conflict, civil violence and revolution. Present one article in each sub-chapter of chapter 3 (0,5-pager). Each sub-chapter has the same structure starting with taking a design perspective and closing with an insight perspective.</t>
  </si>
  <si>
    <t>SA: Mainly chapter 5 and 6 MB:
Add: [yellow] review ABMs of labor markets. Discuss different individual models and their overall conceptual design throughout the entire paper in a constant mix of design and insight perspective.</t>
  </si>
  <si>
    <t>SA: Mainly chapter 3 &amp; 4 MB:
Add: [yellow] review ABMs of labor markets. Discuss different individual models and their overall conceptual design throughout the entire paper in a constant mix of design and insight perspective.</t>
  </si>
  <si>
    <t>Add: [green] how human decisions in coupled human and natural systems are modelled. All results.</t>
  </si>
  <si>
    <t>Add: [green] how the environment, animal behavior, animal-movement rules, and memory and learning are modelled in ABMs of wildlife ecology and management. All results.</t>
  </si>
  <si>
    <t>Add: [red] how animal movement is modelled. All results.</t>
  </si>
  <si>
    <t>Takes a strong perspective on the modelling practice. Not sure if this is actually a "new" perspective.
Add: [yellow] how space is modelled ecological models. All results section 3. Although section 4 reflects on open issues on that topic and peripherally touches the insight perspective by considering special simulations contribution to theory.</t>
  </si>
  <si>
    <t xml:space="preserve">Add: [yellow] how to integrate in models of the food, energy, and water sectors. All results. </t>
  </si>
  <si>
    <t xml:space="preserve">Add: [yellow] how governance is modelled. </t>
  </si>
  <si>
    <t>Add: [red] how ABMs are designed in spatial science. All results section 4.</t>
  </si>
  <si>
    <t>SA: see Fig.1 MB:
Add: [yellow] how ABMs for flood risk assessment are modelled. See 5 bullet points in section 3.3. showing that only design perspective is considered.</t>
  </si>
  <si>
    <t xml:space="preserve">Add: [green] how human decision making is modelled in land-use models. All results. </t>
  </si>
  <si>
    <t>Add: [yellow] how migration processes are modelled. See research question only asking design questions.</t>
  </si>
  <si>
    <t>Add: [yellow] how is decision-making modelled.</t>
  </si>
  <si>
    <t>Add: [red] how urban residential choice is modelled, focus on model heterogeneity. All results.</t>
  </si>
  <si>
    <t xml:space="preserve">Add: [yellow] how to integrate noise pollution in ABMs of marine animals. Exemplary on five ABMs. </t>
  </si>
  <si>
    <t>Add: [green] how to integrate energy budgets into ABMs modelling animal movement. Consider it for (1) foraging and local habitat selection, (2) memory and cognition, (3) home range occupancy and dispersal potential, and (4) migration and geographic distribution. Sections are always subdivided into challenges and design &amp; performance. Both with focus on the model design.</t>
  </si>
  <si>
    <t>Add: [yellow] Compare how some of the first fish population dynamics are modelled. Article from 1993. Short review where they only look at 8 ABMs.</t>
  </si>
  <si>
    <t>Add: [green] how agri-food supply chains are modelled. All results.</t>
  </si>
  <si>
    <t>Add: [yellow] how epidemiological ABMs are modelled. All section 2, but not best example since role and development of taxonomy somewhat unclear.</t>
  </si>
  <si>
    <t>SA: With a strong focus on methodology which is more on modeling practice and not covered by our dimension to describe theory developement. MB:
Add: [green] how migration and modern slavery processes are modelled. All results. Takes mainly a design perspective which corresponds to the some of our theory development dimensions (model element comparison, mechanism description, theory description). An explicit contribution here, besides summarizing state of the art knowledge, is to give guidance on the methodological approach (p.291, point 4). We might want to describe that as another part of the broader design perspective that some paper takes to improve the ABM practice.</t>
  </si>
  <si>
    <t xml:space="preserve">Add: [green] how the spread of covid-19 is modelled. Very strong focus on only design components. All results. </t>
  </si>
  <si>
    <t>SA: But rather unsure about it. MB:
Add: [red] design of urban planning ABMs. Borderline case which mostly narratively summarizes how models are design with light excurses to insights, but not enough to count it as a perspective. Not a good example.</t>
  </si>
  <si>
    <t>Add: [red] comparison of how complex socio-economic systems are modelled in Russia vs. non-Russia.</t>
  </si>
  <si>
    <t xml:space="preserve">Add: [red] how agents in agent-based computational economics are modelled. </t>
  </si>
  <si>
    <t xml:space="preserve">Add: [green] Start off with a detailed, but general, description of the identified ABM articles to evaluate how they engage thematically with the topic of energy transition. After this engagement is established and seems fit, they evaluate the insights such ABMs generated to understand socio-technical energy transition.    </t>
  </si>
  <si>
    <t>SA: Chapter 5 MB:
Add: [green] compare different “mechanistic approach[es] to animal-movement rules” expressed in different variations of the random walk theory. They introduce the different variations and shortly discuss what goes into the selection decision. They furthermore contrast these “mechanistic rules” with “behavior-base rules”, which they characterize as a “more complex web of decision” (see also their table 1). Although the authors distinguish between these two approaches both can be classified as mechanism description according to our terminology, the latter just being more complex (see p.1551). All mechanisms are presented on a conceptual model level.</t>
  </si>
  <si>
    <t xml:space="preserve">Fig. 4
Add: [green] describes the different mechanisms by which microbe populations can produce, maintain, and/or change heterogeneity due to their high growth and turnover rates (p. 16-17). The mechanisms are discussed in the context of the biological phenomenon and presented as an important consideration for the simulation model. They are not compared on an operational model level.  	 </t>
  </si>
  <si>
    <t xml:space="preserve">SA: not sure MB:
Add: [green] devote their entire review to the modeling of animal movement dynamics in ABMs, hence they offer deeper insights than [004]. The concept of animal movement is defined as a response and stimuli exchange between external factors and agent components. Therefore, movement mechanisms are discussed in the context of model elements representing environment and agents. This is a good example, how mechanism description and model element comparison overlap. Therefore, [006] contributes by describing different conceptualizations of animal movement but at the same time and in that context comparing the different model elements possible to represent given mechanism designs.     </t>
  </si>
  <si>
    <t>SA: section 3.3.1 MB:
Add: [yellow] summarizes how articles address energy transition thereby implicitly introducing different mechanisms used (p.46). Not the best example for us because it's rather hidden in the text and harder to recognize when they cover mechanisms.</t>
  </si>
  <si>
    <t>SA: Modes of governance can be interpreted as different mechanisms by which governencne can be represented. Not sure here. MB:
Add: [red] addresses mechanisms only briefly in the context of decision-making processes and how they are influenced by different factors relating to governance modeling (p. 7). Not the best example for us because it's rather hidden in the text and harder to recognize when they cover mechanisms. Also, it's a very brief paragraph.</t>
  </si>
  <si>
    <t>SA: Describes different modeling approaches and how they model the mechanism of competition MB:
Add: [green] central objective is how different ABM modeling approaches (mechanistically) represent plant competition. Competition is a key process in models of plant populations and communities. Different theories and concepts address plant competition and are used in various ways in ABMs. The review aims for a “comprehensive and mechanistic understanding of plant competition” (p.121). Probably a good example of how to make the mechanism description a central part of an ABM review.</t>
  </si>
  <si>
    <t>Add: [yellow] address mechanisms in the context of the research gap, hence, these two dimensions overlap for this review. Although used mechanisms in ABMs of wastewater treatment systems are not described in detail, the authors argue on a conceptual level, that the increased mechanistic understanding of bacteria needs to find more consideration in models of wastewater treatment (p.1596).</t>
  </si>
  <si>
    <t>SA: Mechanism that produce fish schooling are the main focus of the paper. I would define them as mechanism under out defintion. MB:
Add: [green] review ABMs that address fish schooling. Central focus of the review is to understand the mechanisms used in the model to produce the schooling behavior of fish. They describe these mechanisms on a conceptual/theoretical level and focus on insights that can be derived from the models (only insight, no design perspective). This might be a good example of how ecology is generally a discipline that “thinks mechanistically”, where phenomena are explicitly tried to be understood through a mechanistic perspective.</t>
  </si>
  <si>
    <t>SA: p.7 factors influencing migration decision MB: See the use of the conceptual diagram.
Add: [green] reviews ABMs of environment migration. Use a conceptual diagram to illustrate the elements used in migration models and how they are connected. They use this conceptual basis to discuss how these elements are combined to represent migration decisions (aka mechanisms) (p.7). They continue to illustrate how social and environmental factors are connected in causal feedback mechanisms (p.8). Also, they do not use the explicit term “mechanism” this review can be used as a good example of how it can be done.</t>
  </si>
  <si>
    <t xml:space="preserve">See Fig 2
Add: [yellow] review how decision-making processes are modeled in ecology ABMs. They look into decision-making processes regarding movement, foraging, and social interaction, considering the model elements and their connections. Especially the schematic illustration of the movement decision-making process takes a mechanistic form (p.5-7). However, there are no clearly distinguished variations of the mechanisms compared, again, it is more implicitly addressed. Good, but maybe not the best example.   </t>
  </si>
  <si>
    <t>Add: [yellow] explicitly investigate the way resilience mechanisms are addressed in ABMs. “While the assessment of stability properties could be related to resilience mechanisms in 56 articles, they were explicitly communicated in only 40 articles. About one quarter of the studies investigated potential resilience mechanisms directly, e.g., by contrasting system behavior with and without a proposed mechanism” (p.4). However, it's a very short review and the mechanisms are not described in any more detail.</t>
  </si>
  <si>
    <t>Add: [yellow] cover mechanisms of flow regimes, of fish movement and habitats and those that play a role to understand conservation biology of rare fishes. Describe used mechanisms in a rather implicit and narrative way in close alignment with the individual papers reviewed. However, that's a good example of how this topic can be addressed as a section of many others in an ABM review.</t>
  </si>
  <si>
    <t>SA: See p.12 MB:
Add: [yellow] review ABMs of climate-energy policy. In three paragraphs of a subsection, they describe different mechanisms to model interactions in these models (p.12). Here, mechanisms only play a smaller part in the review.</t>
  </si>
  <si>
    <t xml:space="preserve">SA: How the sounds are modeled and influence the fish could be called a description of mechanisms, exspecially as this is seen as a "newish" causal relationship (see our current definition. MB:
Add: [yellow] describe how sounds are modeled and influence marine animals. Although they never use the term mechanism, they introduce the consideration of sound in marine animal ABMs as a "newish" causal relationship. More of implicit commenting on mechanisms, therefore maybe not the best example. Could be used as an example for a review that proposes a new component of the phenomenon so far rarely considered in models, but that would add a new mechanism to be considered in future models. That could actually be a good example for theoretical development. </t>
  </si>
  <si>
    <t xml:space="preserve">SA: The paper in sections 2 - 5 is mainly about integrating energetics into mechanisms to improve the models. MB:
Add: [green] review ABMs of animal movement with a specific focus on how energetic mechanisms (metabolism in the wider sense) are integrated in the models as connectors for multiple model elements and scales. They use the term “mechanism” and “mechanistic” extensively and although their descriptions of the mechanism are rather narrative and conceptual, it appears to be a good example with a strong motivation for theoretical development. </t>
  </si>
  <si>
    <t>Add: [red] compare how growth in ABMs of fish populations is modeled in mechanistic and non-mechanistic (probabilistic). Just in one paragraph, therefore not the best example.</t>
  </si>
  <si>
    <t>Add: [yellow] address different mechanisms in their review on evolutionary computation methods in ABMs. First, they briefly describe three survival mechanisms, which is only one paragraph (p.138). Furthermore, they compare mechanisms for recombination (p.139), mutation (p.140), and Lamarckian inheritance (p.141). Here also more of a narrative comparison with a fuzzy line between conceptual and operational description.
o	Being clear on which level the mechanisms are described/compared and distinguishing that properly could be another valuable recommendation.</t>
  </si>
  <si>
    <t>SA: transmission mechanism (section 4.9) MB:
Add: [green] their review on ABM covid models offers a good example with their comparison of implemented transmission mechanisms (p.8). By comparing the different factors included in the transmission mechanisms (e.g., age, distance, density) that influenced the infection probability, they remained on a distinctly conceptual level. That might be a good example to use.</t>
  </si>
  <si>
    <t>Add: [green] review ABMs of social influence and distinguish between two ideal types of assimilative social influence (continuous vs. normative implementations). They discuss the theoretical origin of that distinction but also compare the implementation of those two mechanisms (p.6-8). This is a good example where this comparison is done nicely on a conceptual and operational level. Also, the connection to the theoretical considerations makes it a good example for why mechanism description adds to theory development. Look into that in more detail again.</t>
  </si>
  <si>
    <t>SA: The sub-chapters of chapter 2 could be considered to represent different mechanisms within the MABMs. Rather unsure about this. MB:
Add: [yellow] reviews macroeconomic ABMs. Different economic mechanisms are described such as for demand consumption and labor supply (p.76-129). As macroeconomics is known for its mechanistic perspective it is not surprising to find mechanistic descriptions in such a review. I am not sure yet how to make use of this.</t>
  </si>
  <si>
    <t>Explain in narrativ form some mechanisms
Add: [red] review MAS for urban planning. They explain in one paragraph mechanisms of slum formation (p.38-40) in a narrative manner. Although they also address processes regarding transportation and demographic processes, they are too general (no mechanistic relationships or connection of model elements) to fall within our definition of mechanism description. Overall, probably not a good example.</t>
  </si>
  <si>
    <t>SA: Chapter 3 to 6 MB:
Add [yellow]: compare model elements of “wildlife ecology and management” models in four sections (representation of the environment, animal behavior, animal movement rules, memory and learning). In each of these sections they describe and compare model element groups (like “direct and indirect fitness seeking traits”) comparing elements in a narrative manner without creating explicit lists of elements (see the four chapters on p.1546-1552). Although this way of summarizing can be of great benefit for readers, it can be problematic if it is unclear why and how these groups were selected. Being favorable we might assume based on working through the reviewed articles and expertise of the authors the selected groups are grounded. But a better and more transparent procedure would be to report the inductive or deductive emergence of these groups, their definitions, and how articles are assigned to them.</t>
  </si>
  <si>
    <t xml:space="preserve">Fig. 2
Add: [yellow] review the elements of ABMs of microbes that are specifically challenging. This comparison is done on a rather conceptual level, e.g. comparing the approaches for dealing with the extremely large numbers of microbe populations (p.17-18) or how (of the many different ways) microbe interaction is modeled (p.19-20). Furthermore, the comparison is done in a narrative approach. Although the comparison is not bad I am not sure if this is the best example. Interesting is the bearing on the challenges for microbial ABMs. Also that it is done on a more conceptual level, which again is a continuous dimension between conceptual and operational model element comparison we need to point out. </t>
  </si>
  <si>
    <t xml:space="preserve">SA: most of the chapters on "how the animals are represented" MB:
Add: [yellow] Copy from text on mechanism description: “devote their entire review to the modeling of animal movement dynamics in ABMs, hence they offer deeper insights than [004]. The concept of animal movement is defined as a response and stimuli exchange between external factors and agent components. Therefore, movement mechanisms are discussed in the context of model elements representing environment and agents. This is a good example, how mechanism description and model element comparison overlap. Therefore, [006] contributes by describing different conceptualizations of animal movement but at the same time and in that context comparing the different model elements possible to represent given mechanism designs.”  </t>
  </si>
  <si>
    <t xml:space="preserve">SA: section 3.3.1 MB:
Add: [red] compare only in section 3.3.1. (p.44-46) the themes that are addressed by the different ABMs on modeling socio-technical energy transitions. Although this section is close to a summary of the reviewed models it compares certain conceptual elements of the model and how they are included in the different models explained in an exclusively narrative way. Additionally they make a comparison of complexity categories(p.46-48), but I am not sure what to do with that. </t>
  </si>
  <si>
    <t>e.g. Fig. 3
Add: [yellow] take a special look at spatial simulations. They particularly compare in a narrative manner and on a rather conceptual level the representation of space and time (p.32) and the used scales (p.32-33) in ABMs. Although the comparison is not very detailed (for a rather special set of ABMs) the paper nicely discusses the wider consequences including theory development.</t>
  </si>
  <si>
    <t xml:space="preserve">SA: sections 3.2 + 3.3 MB:
Add: [green] present a comparison of model elements for their review on “integrating human behavior into food-energy-water models. Besides the narrative comparison they also provide quantitative insights into how many of the reviewed papers included certain model elements. Additionally they make use of helpful illustrations (p.10-13). Although the comparison is not very extensive, it reads like a grounded comparison also using quantitative comparisons.	</t>
  </si>
  <si>
    <t xml:space="preserve">Add: [green] review how governance is implemented in ABMs. This includes a more conceptual comparison, a comparison of the agents and a comparison of “modes and dynamics” (p.6-8). Not sure if this is the best example but used tables and illustrations are nice.  </t>
  </si>
  <si>
    <t>Add: [red] compare a selection of 6 representative papers in more detail including their model elements (p.156-159). However, the description is on a high conceptual level and not systematic. They also identify and address main types of biological processes addressed with ABMs in ecology but describe it too generically to be accounted for in our questionnaire.</t>
  </si>
  <si>
    <t xml:space="preserve">SA: see table 1 MB:
Add: [red] review ABM on flood risk. Conceptual modeling approaches are described but no real comparison is done. However, Tabe 1 on page 5 compares the used agent-types of the reviewed models. This review therefore fulfills the minimum requirement to check the “model comparison”-dimension.  </t>
  </si>
  <si>
    <t xml:space="preserve">SA: The modeling of space MB:
Add: [green] review especially explicit ABMs of marine populations and compare how space is modeled. Discuss the conceptual approaches and how they relate to the empirical phenomenon. Although the review is from 2001 it could be a good example of how to look in more detail at a single model element, although it lacks a systematic and transparent procedure.  </t>
  </si>
  <si>
    <t>SA: p.7 Coupling of the social-ecological system MB:
Add: [green] reviews ABMs of environment migration. Use a conceptual diagram to illustrate the elements used in migration models and how they are connected. Compare factors included to represent environmental influence on migration decisions (p.7-8). Use tables (table 3 &amp; table 4) in which factors used and reviewed papers are transparently connected. This is a strong example of how to do it.</t>
  </si>
  <si>
    <t xml:space="preserve">See section "DEVELOPMENTS IN THE MODELING OF
DECISIONS IN POPULATION MODELS"
Add: [green] review decision-making in ABMs. In one section they compare the earlier approaches of decision-making with more recent developments (neural networks). This comparison is following more detailed descriptions of papers that use this newer technique. This is a good example of a comparison of two conceptual categories of one model element. And the advantage here is that the two categories are generic but interesting enough that they do not need to be derived from any assumptions. Comparing old with new approaches is intuitive and might be one of the few situations where no further reasoning/argumentation is needed about how and why these two groups are compared. </t>
  </si>
  <si>
    <t>SA: Agent heterogenity (p.11) and land-market representation (p.17) MB:
Add: [green] review ABMs on urban residential choice. Among the comparison of different characteristics of these models, they compare model heterogeneity and how the land-market is represented. They illustrate their analysis in a comprehensive table in which the results for each reviewed article are summarized. This is a good example, and the interpretation goes further with the reuse of a classification matrix for agent heterogeneity.</t>
  </si>
  <si>
    <t>Add: [green] describe central model elements in a rather implicit and narrative way in close alignment with the individual papers reviewed, as is the case for the mechanism description in this review (see section “research to understand species interaction” on p.346-357). Instead of introducing a comprehensive list of model elements, few central model elements are discussed, seemingly those that cause major changes in outcomes, insights, or assumptions.</t>
  </si>
  <si>
    <t xml:space="preserve">SA: See highlighting in document. Mainly chapter 5 (p.8) MB:
Add: [yellow] review ABMs of climate-energy policy. A comparison of the agent types is conducted in section 5.1. But as with the description of mechanisms, the comparison of model elements is rather short and implicit in the text.  </t>
  </si>
  <si>
    <t>Add: [yellow] compare the similarities of sound and species mapping approaches. Rather short description in two paragraphs but utilize a table (p.1082) to illustrate which elements are included in the small sample of 5 ABMs. It is ok and well visualized with the table, but very short.</t>
  </si>
  <si>
    <t>SA: At the same time the used components of the models are compared. MB:
Add: [green] review ABMs of animal movement with a specific focus on how energetic mechanisms (metabolism in the wider sense) are integrated in the models as connectors for multiple model elements and scales. They describe and compare the design of the ABMs around three themes: foraging and local habitat selection, memory and cognition, and home range occupancy and dispersal potential. Within these themes the comparison of model elements is done rather implicitly and in a narrative approach. However, in a comprehensive table (p.3-10) they also compare certain model elements explicitly through all reviewed articles. The table is a nice example how the comparison can be visualized systematically, and then more detailed and more narrative descriptions follow in the text. However, in this example the step between table and text might be too big.</t>
  </si>
  <si>
    <t xml:space="preserve">Add: [red] compare in each one short paragraph to which life stages of fish populations ABMs are applied and which treatments are used in the simulation experiments (p.399-400). Very short and superficial, therefore not a good example. </t>
  </si>
  <si>
    <t xml:space="preserve">Add: [yellow] review ABMs of agri-food supply chains. In a rather short section they show the scope of agents represented in the models, which decision-making rules are used, and the interactions represented (p.5). The categories of model elements and the number of articles in which they are covered is disclosed in the form of a simple table. However, the differences or similarities between the reviewed papers are not discussed in detail, instead, they are debated on a generic level of the proposed categories.  </t>
  </si>
  <si>
    <t xml:space="preserve">Add: [green, yellow] deconstruct epidemiological ABMs into four main components: disease, society, transportation, and environment, within which they describe and compare common model elements. Since the review does neither disclose details about the sample process nor the final article list, the representativeness of the comparison can hardly be judged. Interestingly, this comparison is used to derive a taxonomy for epidemiological ABMs which is then applied to the reviewed models. Based on this taxonomy the reviews are compared which is illustrated in a list (this is therefore done somewhat better).  </t>
  </si>
  <si>
    <t xml:space="preserve">Add: [red] has a strong focus on mechanisms instead of individual elements. However a summary of model elements is presented in a table (p.122-125). Additionally they treat the mechanisms as model elements from which one has to choose. That led us to the decision to classify it as model element comparison, although it is a border case. </t>
  </si>
  <si>
    <t>SA: see "Model developement characteristics" MB:
Add: [green] compare model characteristics that are incorporated in ABMs of migration and modern slavery regarding attributes and interactions of agents, time, space, environment, social networks, and exogenous factors. The comparison is comprehensively illustrated in a table (p.275-291).</t>
  </si>
  <si>
    <t xml:space="preserve">SA: Most parts of the paper MB:
Add: [green] is probably the most comprehensive model element comparison in our sample (see the whole result chapter 4). This offers a great best-practice example also because it is a structured analysis. The only concern is that it might remain too descriptive. </t>
  </si>
  <si>
    <t>SA: Main contribution of the paper. (Contains a lot of formalizations but as I understand them not based on any concrete theories. In my opinion they do a comprehensive description of the model elements accross the 8 selected models down to the formalization (chapter 2) and then continue with a comparison of those different design decision on a more abstract level, but still only considering the model elements (chapter 3).) MB:
Add: [yellow] reviews macroeconomic ABMs. Its main contribution is the comparison of the design of models and their insights to policy analysis. They do a comprehensive description of the model elements across the 8 selected models down to the formalization (chapter 2),which is a mix of mechanism description and model element comparison, and then continue with a comparison of those different design decisions on a more abstract level, considering the model elements (chapter 3). This paper in general might not be the best example as it is something like an outlier with its focus on economic ABMs.</t>
  </si>
  <si>
    <t>SA: e.g. Table 5 MB:
Add: [red] gives a short comparison of model elements illustrated in a table (p.12). However, it's a minor part of the paper and located in the discussion. Therefore, not the best example.</t>
  </si>
  <si>
    <t>SA: Maybe but not an explicit comparison, but compare model elements in a narrative form in the text. MB:
Add: [red] compare model elements in a narrative form in the text. But as with the mechanisms, this is done implicitly. Not a good example and a border case to be included.</t>
  </si>
  <si>
    <t>SA: Chapter 5 &amp; 6 MB:
Add: [yellow] review ABMs of the labor market and dedicate two chapters to compare behavioral rules and interaction structures. Again, done only in a narrative from and without a structured analysis, but quite comprehensive.</t>
  </si>
  <si>
    <t>SA: focus on the comparison of agent types in some parts of the articles besides the general historical development of ABMs in economics. MB:
Add: [yellow] focuses on the comparison of agent types besides the general historical development of ABMs in economics. Since the comparison of the different agents is the main story of the review of the paper it is interesting. But done rather unstructured.</t>
  </si>
  <si>
    <t xml:space="preserve">SA: See pdf page 21 MB:
Add: devote one paragraph to list several generalizations that can be made about the traffic rules of fish schools based on the just learned review (p.70-72). </t>
  </si>
  <si>
    <t xml:space="preserve">SA: General insights on how theory development can be done with ABMs and their specific character MB:
Add: [red] describe general insights on how theory development can be done with ABMs and their specific character (p.325-326, section “explanatory approaches”). They are doing something similar as [072] but not with generalization regarding a phenomenon but theory development itself. We only accounted for this in this category, because how to do theory development with ABMs is a specific part of the research question. Maybe this is not the best example for generalization because it could confuse the reader, but since it addresses theory development it appears relevant for our research goal. Therefore, I see it as another border case for this dimension. Although we might not use it as an example for generalization, we possibly want to reflect on their ideas of theory development with ABMs. </t>
  </si>
  <si>
    <t>SA: Fit PCAD framework and ABM to derive population level insights. MB:
Add: [yellow] review ABMs that incorporate sound impact on marine animals. Furthermore, since these ABMs have a spatial component, they assess the impact of such a spatial component in the context of the PCAD-framework (Population Consequences of Acoustic Disturbance), which is a “stepwise approach, starting with the level of exposure and scale of the potential effects”. Incorporating the findings of their review to improve an existing framework by considering spatial effects is a generalization of the ABM results as they add to the (theoretical?!) PCAD-framework. I do not think that “generalization” is the best term for that, but it fits our definition. It is an interesting research procedure and worth mentioning.</t>
  </si>
  <si>
    <t xml:space="preserve">SA: Fig 1. if we unerstand the understanding of movement as general theory development. I think for ecology it is fair to say that its interpreted that way. MB:
Add: [green] conceptualize the animal movement as incorporated in ABMs in a hierarchical structure see p.10, Fig.1). That is the figure we also use in our Table 2 for Dim-3. </t>
  </si>
  <si>
    <t xml:space="preserve">SA: model ideal-types MB:
Add: [green] reviews ABMs of social influence. They generalize three ideal-types of models with their typical properties, which they use for discussion and comparison (see all section 2). This is an interesting step that can be done after classifying models into classes. Creating ideal types is an established procedure in qualitative social sciences and could be a helpful tool for the analysis of SLRs in general. We could explain some basic steps of how to do that: (1) define dimensions on which to distinguish the models (e.g., defining mechanisms as in [072]), (2) describe an idealistic form of that model, (3) contrast the ideal-types. </t>
  </si>
  <si>
    <t>SA: Not a discussion of alternatice formalizations of theories but of relevant components of the defined model ideal-types. Therefore special case of our defintion and still relevant to mention somewhere in the paper. MB:
Add: make us of defining ideal types of different models. Within those, they attribute a whole subsection each to discuss alternative implementations (check out sections 2.37-2.41). Although the implementations are not discussed on a level of formalization/programming they discuss different formalizations conceptually. This is the closest we find any review to get to comparing formalizations.</t>
  </si>
  <si>
    <t xml:space="preserve">SA: Some of the described models of human behavior are based on theories. Also the use of and relation to theory is frequently adressed in the literature part. MB:
Add: [green] review how human decision making is modelled in coupled human and natural systems. They derive 9 types of decision making models in their results. In five out of the nine types they discuss theories that are related to them. Depending on the decision-making type, the comprehensiveness and centrality with which the discussion includes theory varies. </t>
  </si>
  <si>
    <t>SA: Random walk theory. Need to discuss if this counts as "theory" we are interested in. MB:
Add: [yellow] in their review on animal wildlife ecology and management they also investigate animal movement rules. What we already considered as descriptions of mechanisms can also be counted as a discussion of used theory, since they address it as random walk theory (see section 5.1 on p.1551).</t>
  </si>
  <si>
    <t>SA: See end of page 4-5 MB:
Add: [green] review how theories are used in modeling governance in socio-ecological ABMs. They discover that more then half of the decision-making processes are modeled based on theoretical assumptions and discuss different decision-making models grounded in either neoclassical economics or institutional economics. They dedicate this issue with an entire chapter (p.4-5) and refer to the reviews already done on decision-making in ABMs including [002]. (Also address it in RQ)</t>
  </si>
  <si>
    <t>SA: Competition understood throug multiple concepts/theoretical components MB:
Add: [green] pose the question how well existing ABMs represent plant competition. They start with summarizing current concepts and theories on plant competition and compare it to existing ABMs. They analyze which concepts are represented, how they differ in their level of detail and which components are missing. Especially with the latter they point to the neglect of testing theoretical assumptions. Testing theory as a part of developing it. (Also address it in RQ)</t>
  </si>
  <si>
    <t xml:space="preserve">SA: part on used behavioral theories MB:
Add: [green] discuss used theory in the context of the conceptual design of ABMs for flood risk assessment, focusing on behavioral theories used. They also spend an entire subsection on the issue. They then place the theories in a conceptual design of a flood risk ABM and elaborate on some typical influences that are in causal relationship with behavior such as social networks, insurance, household, and government influence (p.3-4). </t>
  </si>
  <si>
    <t>MB: Section 3.2, 3.3, 3.4
Add: [green] review the theoretical foundation of human decision making in ABMs. As this is the central research objective of the paper theory use is discussed very prominently. This is a great example where the theories are not only described but also some further quantitative analysis is given providing insights on how often which theories are used and how that developed over time. See especially the sections 3.2-3.4 (p.44-46]. (Also address it in RQ)</t>
  </si>
  <si>
    <t>SA: Only mention them but comprehensice list and short comparison in the text. MB:
Add: [yellow] review ABMs of migration and slavery. They report in their Table 6 for each paper its theoretical basis and used decision model. Therefore, they have a good reporting. In the text, the theories are only mentioned in on paragraph but not comprehensively described (compared to the ecology reviews).</t>
  </si>
  <si>
    <t xml:space="preserve">Add: [yellow] introduce and compare theories that are the basis their four ideal-types of models. Not a very comprehensive comparison, but it is explicitly addressed (see section 2.10 and sections 2.27-2.29 and more) together with the empirical foundations of the ideal types. </t>
  </si>
  <si>
    <t>SA: How is theory development adressed here? MB:
Add: [green] make suggestions how to orient individual-based modelling more towards general theoretical issues. Analyses the reviewed articles for two possible motivations, pragmatic and paradigmatic, of which only the latter would allow for theoretical synthesis (theory development). Finding that only 30% of the review articles follow into the latter category, leading to the conclusion that ABMs need to be pushed more to theory (see chapter 4 p.136). This is probably a very good example as it discusses solutions to include more theory into ABMs comprehensively in chapter 4 and therefore implicitly for theory development.</t>
  </si>
  <si>
    <t>SA: Chapter 3.1. "contribution to theory2 MB: But explicit mentions of theory are made in the analysis.
Add: [green] review spatially explicit ABMs in ecology. They discuss the contribution to theories as a general challenge for ABMs, including spatially explicit ones (see section 3.1 on p.33). And later discuss the role of Big Data in the context of theory and conclude, while some argue for the diminishing role of theory, that data-driven spatial simulation “is a promising approach to link ‘big’ sets of observation data back to ecological theory” (p.38).</t>
  </si>
  <si>
    <t>SA: But adressed explicitly in a paragraph in the discussion (see page 131).
Yes, if you consider the mechanism of competition as theory. MB: first research question
Add: [yellow] addresses theory development explicitly, but only brief. “The future research strategy should be based on a comprehensive list of all processes that are potential candidates for explaining a certain pattern at the population level. The ‘theory development cycle’ described by Grimm and Railsback (2005), could then, in combination with new methods of model selection, be used to identify those submodels or theories of how plants interact that outcompete other theories in reproducing multiple patterns observed in real plant populations and communities.”</t>
  </si>
  <si>
    <t>page 9 - not about using theory but developing theory about emergence of spatial patterns using IBMs
Add: [yellow] draw attention to spatially explicit ABMs that investigate the consequences of local interactions on population-level consequences and by that, contribute to ecological theory (p.155-156). The point made is good, but only very shortly addressed and not sure how this statement is retrieved from the reviewed articles.</t>
  </si>
  <si>
    <t>Add: [green] review ABMs of land-use cover change and explicitly ask in one of their research questions if such models can “demonstrate potential theoretical causes for qualitatively assessed real-world phenomena (p.315). They distinguish between descriptive and explanatory approaches, of which the latter “strives to explore theory and generate hypotheses”. They elaborate this approach with examples in one entire section of the paper (p.325-326).</t>
  </si>
  <si>
    <t>SA: Mostly examplfied by chapter 3 MB:
Add: [green] acknowledge the problem that many ABMs “fail do identify how they add to insights of earlier work. As a consequence, many publications contribute more to the accumulation of social-influence models than of scientific insight into social-influence process” (section 3.2 of p.18). Therefore, falling in line with the criticism by O'Sullivan et al. (2016) in land system sciences. They propose three directions for future theoretical work, describing each in two paragraphs, all of which could also be addressed by reviews:
o	(1) Work that compares alternative technical implementations of the “same” theoretical assumption.
o	(2) Work that compares models with different theoretical approaches.
o	(3) Work that explores how different micro-level mechanisms can be derived from the same more fundamental principles under different conditions.</t>
  </si>
  <si>
    <t>Mech</t>
  </si>
  <si>
    <t>Comp</t>
  </si>
  <si>
    <t>General</t>
  </si>
  <si>
    <t>Gaps</t>
  </si>
  <si>
    <t>Formal</t>
  </si>
  <si>
    <t>Explicit</t>
  </si>
  <si>
    <t xml:space="preserve">Used </t>
  </si>
  <si>
    <t>Count</t>
  </si>
  <si>
    <t>ecology</t>
  </si>
  <si>
    <t>social</t>
  </si>
  <si>
    <t>Mech&amp;Comp</t>
  </si>
  <si>
    <t>Mech&amp;Gap</t>
  </si>
  <si>
    <t>Comp&amp;Gap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</si>
</sst>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font>
    <font>
      <sz val="8"/>
      <color theme="1"/>
      <name val="Calibri"/>
      <family val="2"/>
      <scheme val="minor"/>
    </font>
    <font>
      <sz val="9"/>
      <color indexed="81"/>
      <name val="Segoe UI"/>
      <family val="2"/>
    </font>
    <font>
      <b/>
      <sz val="9"/>
      <color indexed="81"/>
      <name val="Segoe UI"/>
      <family val="2"/>
    </font>
    <font>
      <sz val="8"/>
      <color theme="1"/>
      <name val="Calibri"/>
      <family val="2"/>
      <scheme val="minor"/>
    </font>
    <font>
      <b/>
      <sz val="8"/>
      <color theme="1"/>
      <name val="Calibri"/>
      <family val="2"/>
      <scheme val="minor"/>
    </font>
    <font>
      <u/>
      <sz val="11"/>
      <color theme="10"/>
      <name val="Calibri"/>
      <family val="2"/>
      <scheme val="minor"/>
    </font>
    <font>
      <b/>
      <sz val="9"/>
      <color rgb="FF000000"/>
      <name val="Segoe UI"/>
      <family val="2"/>
      <charset val="1"/>
    </font>
    <font>
      <sz val="9"/>
      <color rgb="FF000000"/>
      <name val="Segoe UI"/>
      <family val="2"/>
      <charset val="1"/>
    </font>
    <font>
      <sz val="11"/>
      <color rgb="FFFF0000"/>
      <name val="Calibri"/>
      <family val="2"/>
      <scheme val="minor"/>
    </font>
    <font>
      <b/>
      <sz val="11"/>
      <color theme="1"/>
      <name val="Calibri"/>
      <family val="2"/>
      <scheme val="minor"/>
    </font>
    <font>
      <sz val="10"/>
      <color theme="1"/>
      <name val="Calibri"/>
      <family val="2"/>
      <scheme val="minor"/>
    </font>
    <font>
      <sz val="8"/>
      <name val="Calibri"/>
      <family val="2"/>
      <scheme val="minor"/>
    </font>
    <font>
      <sz val="11"/>
      <color theme="1"/>
      <name val="Calibri"/>
      <family val="2"/>
    </font>
    <font>
      <b/>
      <i/>
      <sz val="11"/>
      <color theme="1"/>
      <name val="Calibri"/>
      <family val="2"/>
      <scheme val="minor"/>
    </font>
    <font>
      <b/>
      <sz val="11"/>
      <color rgb="FFFF0000"/>
      <name val="Calibri"/>
      <family val="2"/>
      <scheme val="minor"/>
    </font>
    <font>
      <u/>
      <sz val="8"/>
      <color theme="10"/>
      <name val="Calibri"/>
      <family val="2"/>
    </font>
    <font>
      <sz val="9"/>
      <color theme="1"/>
      <name val="Calibri"/>
      <family val="2"/>
      <scheme val="minor"/>
    </font>
    <font>
      <sz val="11"/>
      <color rgb="FF000000"/>
      <name val="Calibri"/>
      <family val="2"/>
    </font>
    <font>
      <sz val="8"/>
      <name val="Calibri"/>
      <family val="2"/>
      <scheme val="minor"/>
    </font>
  </fonts>
  <fills count="13">
    <fill>
      <patternFill patternType="none"/>
    </fill>
    <fill>
      <patternFill patternType="gray125"/>
    </fill>
    <fill>
      <patternFill patternType="solid">
        <fgColor rgb="FFFFFF00"/>
        <bgColor rgb="FFFFFF00"/>
      </patternFill>
    </fill>
    <fill>
      <patternFill patternType="solid">
        <fgColor rgb="FF7F7F7F"/>
        <bgColor rgb="FF7F7F7F"/>
      </patternFill>
    </fill>
    <fill>
      <patternFill patternType="solid">
        <fgColor rgb="FFD8D8D8"/>
        <bgColor rgb="FFD8D8D8"/>
      </patternFill>
    </fill>
    <fill>
      <patternFill patternType="solid">
        <fgColor rgb="FFFEF2CB"/>
        <bgColor rgb="FFFEF2CB"/>
      </patternFill>
    </fill>
    <fill>
      <patternFill patternType="solid">
        <fgColor rgb="FF2E75B5"/>
        <bgColor rgb="FF2E75B5"/>
      </patternFill>
    </fill>
    <fill>
      <patternFill patternType="solid">
        <fgColor rgb="FF9CC2E5"/>
        <bgColor rgb="FF9CC2E5"/>
      </patternFill>
    </fill>
    <fill>
      <patternFill patternType="solid">
        <fgColor rgb="FFBDD6EE"/>
        <bgColor rgb="FFBDD6EE"/>
      </patternFill>
    </fill>
    <fill>
      <patternFill patternType="solid">
        <fgColor rgb="FFFFFF00"/>
        <bgColor indexed="64"/>
      </patternFill>
    </fill>
    <fill>
      <patternFill patternType="solid">
        <fgColor rgb="FFC00000"/>
        <bgColor indexed="64"/>
      </patternFill>
    </fill>
    <fill>
      <patternFill patternType="solid">
        <fgColor rgb="FFFFC000"/>
        <bgColor indexed="64"/>
      </patternFill>
    </fill>
    <fill>
      <patternFill patternType="solid">
        <fgColor rgb="FFFFE599"/>
        <bgColor rgb="FFFEF2CB"/>
      </patternFill>
    </fill>
  </fills>
  <borders count="25">
    <border>
      <left/>
      <right/>
      <top/>
      <bottom/>
      <diagonal/>
    </border>
    <border>
      <left/>
      <right/>
      <top/>
      <bottom/>
      <diagonal/>
    </border>
    <border>
      <left/>
      <right/>
      <top/>
      <bottom/>
      <diagonal/>
    </border>
    <border>
      <left/>
      <right/>
      <top/>
      <bottom/>
      <diagonal/>
    </border>
    <border>
      <left/>
      <right/>
      <top/>
      <bottom/>
      <diagonal/>
    </border>
    <border>
      <left style="thin">
        <color rgb="FF000000"/>
      </left>
      <right/>
      <top/>
      <bottom/>
      <diagonal/>
    </border>
    <border>
      <left/>
      <right/>
      <top/>
      <bottom style="medium">
        <color rgb="FF000000"/>
      </bottom>
      <diagonal/>
    </border>
    <border>
      <left style="thin">
        <color rgb="FF000000"/>
      </left>
      <right/>
      <top/>
      <bottom style="medium">
        <color rgb="FF000000"/>
      </bottom>
      <diagonal/>
    </border>
    <border>
      <left style="thin">
        <color rgb="FF000000"/>
      </left>
      <right/>
      <top/>
      <bottom/>
      <diagonal/>
    </border>
    <border>
      <left style="thin">
        <color rgb="FF000000"/>
      </left>
      <right/>
      <top/>
      <bottom/>
      <diagonal/>
    </border>
    <border>
      <left/>
      <right/>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indexed="64"/>
      </right>
      <top/>
      <bottom/>
      <diagonal/>
    </border>
    <border>
      <left style="thin">
        <color rgb="FF000000"/>
      </left>
      <right/>
      <top/>
      <bottom style="thin">
        <color indexed="64"/>
      </bottom>
      <diagonal/>
    </border>
    <border>
      <left style="thin">
        <color rgb="FF000000"/>
      </left>
      <right/>
      <top style="thin">
        <color indexed="64"/>
      </top>
      <bottom/>
      <diagonal/>
    </border>
    <border>
      <left style="thin">
        <color rgb="FF000000"/>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rgb="FF000000"/>
      </right>
      <top style="thin">
        <color rgb="FF000000"/>
      </top>
      <bottom/>
      <diagonal/>
    </border>
    <border>
      <left style="thin">
        <color indexed="64"/>
      </left>
      <right/>
      <top/>
      <bottom/>
      <diagonal/>
    </border>
    <border>
      <left/>
      <right style="thin">
        <color indexed="64"/>
      </right>
      <top style="thin">
        <color rgb="FF000000"/>
      </top>
      <bottom/>
      <diagonal/>
    </border>
  </borders>
  <cellStyleXfs count="3">
    <xf numFmtId="0" fontId="0" fillId="0" borderId="0"/>
    <xf numFmtId="0" fontId="18" fillId="0" borderId="0" applyNumberFormat="0" applyFill="0" applyBorder="0" applyAlignment="0" applyProtection="0"/>
    <xf numFmtId="9" fontId="11" fillId="0" borderId="0" applyFont="0" applyFill="0" applyBorder="0" applyAlignment="0" applyProtection="0"/>
  </cellStyleXfs>
  <cellXfs count="188">
    <xf numFmtId="0" fontId="0" fillId="0" borderId="0" xfId="0"/>
    <xf numFmtId="0" fontId="10" fillId="2" borderId="0" xfId="0" applyFont="1" applyFill="1"/>
    <xf numFmtId="0" fontId="11" fillId="2" borderId="0" xfId="0" applyFont="1" applyFill="1"/>
    <xf numFmtId="0" fontId="0" fillId="2" borderId="0" xfId="0" quotePrefix="1" applyFill="1"/>
    <xf numFmtId="0" fontId="0" fillId="3" borderId="1" xfId="0" applyFill="1" applyBorder="1" applyAlignment="1">
      <alignment horizontal="center"/>
    </xf>
    <xf numFmtId="0" fontId="0" fillId="4" borderId="4" xfId="0" applyFill="1" applyBorder="1"/>
    <xf numFmtId="0" fontId="0" fillId="0" borderId="0" xfId="0" applyAlignment="1">
      <alignment horizontal="center" vertical="center"/>
    </xf>
    <xf numFmtId="0" fontId="0" fillId="0" borderId="0" xfId="0" applyAlignment="1">
      <alignment vertical="center" wrapText="1"/>
    </xf>
    <xf numFmtId="0" fontId="0" fillId="0" borderId="6" xfId="0" applyBorder="1"/>
    <xf numFmtId="0" fontId="10" fillId="0" borderId="7" xfId="0" applyFont="1" applyBorder="1"/>
    <xf numFmtId="0" fontId="0" fillId="0" borderId="8" xfId="0" applyBorder="1"/>
    <xf numFmtId="0" fontId="0" fillId="6" borderId="4" xfId="0" applyFill="1" applyBorder="1"/>
    <xf numFmtId="0" fontId="0" fillId="6" borderId="4" xfId="0" applyFill="1" applyBorder="1" applyAlignment="1">
      <alignment vertical="center" wrapText="1"/>
    </xf>
    <xf numFmtId="0" fontId="0" fillId="6" borderId="4" xfId="0" applyFill="1" applyBorder="1" applyAlignment="1">
      <alignment wrapText="1"/>
    </xf>
    <xf numFmtId="0" fontId="0" fillId="0" borderId="10" xfId="0" applyBorder="1"/>
    <xf numFmtId="0" fontId="0" fillId="0" borderId="10" xfId="0" applyBorder="1" applyAlignment="1">
      <alignment vertical="center" wrapText="1"/>
    </xf>
    <xf numFmtId="0" fontId="0" fillId="0" borderId="10" xfId="0" applyBorder="1" applyAlignment="1">
      <alignment wrapText="1"/>
    </xf>
    <xf numFmtId="0" fontId="0" fillId="0" borderId="12" xfId="0" applyBorder="1"/>
    <xf numFmtId="0" fontId="0" fillId="0" borderId="12" xfId="0" applyBorder="1" applyAlignment="1">
      <alignment horizontal="center" vertical="center"/>
    </xf>
    <xf numFmtId="0" fontId="0" fillId="0" borderId="12" xfId="0" applyBorder="1" applyAlignment="1">
      <alignment vertical="center" wrapText="1"/>
    </xf>
    <xf numFmtId="0" fontId="0" fillId="0" borderId="12" xfId="0" applyBorder="1" applyAlignment="1">
      <alignment wrapText="1"/>
    </xf>
    <xf numFmtId="0" fontId="0" fillId="0" borderId="0" xfId="0" applyAlignment="1">
      <alignment wrapText="1"/>
    </xf>
    <xf numFmtId="0" fontId="0" fillId="7" borderId="4" xfId="0" applyFill="1" applyBorder="1"/>
    <xf numFmtId="0" fontId="0" fillId="7" borderId="4" xfId="0" applyFill="1" applyBorder="1" applyAlignment="1">
      <alignment vertical="center" wrapText="1"/>
    </xf>
    <xf numFmtId="0" fontId="0" fillId="7" borderId="4" xfId="0" applyFill="1" applyBorder="1" applyAlignment="1">
      <alignment wrapText="1"/>
    </xf>
    <xf numFmtId="0" fontId="0" fillId="8" borderId="4" xfId="0" applyFill="1" applyBorder="1"/>
    <xf numFmtId="0" fontId="0" fillId="8" borderId="4" xfId="0" applyFill="1" applyBorder="1" applyAlignment="1">
      <alignment wrapText="1"/>
    </xf>
    <xf numFmtId="0" fontId="13" fillId="8" borderId="4" xfId="0" applyFont="1" applyFill="1" applyBorder="1" applyAlignment="1">
      <alignment horizontal="center" vertical="center" wrapText="1"/>
    </xf>
    <xf numFmtId="0" fontId="0" fillId="0" borderId="10" xfId="0" applyBorder="1" applyAlignment="1">
      <alignment horizontal="center" vertical="center"/>
    </xf>
    <xf numFmtId="0" fontId="0" fillId="0" borderId="14" xfId="0" applyBorder="1"/>
    <xf numFmtId="0" fontId="0" fillId="0" borderId="14" xfId="0" applyBorder="1" applyAlignment="1">
      <alignment horizontal="center" vertical="center"/>
    </xf>
    <xf numFmtId="0" fontId="0" fillId="0" borderId="14" xfId="0" applyBorder="1" applyAlignment="1">
      <alignment vertical="center" wrapText="1"/>
    </xf>
    <xf numFmtId="0" fontId="0" fillId="0" borderId="14" xfId="0" applyBorder="1" applyAlignment="1">
      <alignment wrapText="1"/>
    </xf>
    <xf numFmtId="0" fontId="0" fillId="0" borderId="0" xfId="0" applyAlignment="1">
      <alignment horizontal="left" vertical="center" wrapText="1"/>
    </xf>
    <xf numFmtId="0" fontId="0" fillId="0" borderId="10" xfId="0" applyBorder="1" applyAlignment="1">
      <alignment horizontal="left" vertical="center" wrapText="1"/>
    </xf>
    <xf numFmtId="0" fontId="16" fillId="9" borderId="0" xfId="0" applyFont="1" applyFill="1" applyAlignment="1">
      <alignment horizontal="center" vertical="center" wrapText="1"/>
    </xf>
    <xf numFmtId="0" fontId="16" fillId="9" borderId="10" xfId="0" applyFont="1" applyFill="1" applyBorder="1" applyAlignment="1">
      <alignment horizontal="center" vertical="center" wrapText="1"/>
    </xf>
    <xf numFmtId="0" fontId="0" fillId="9" borderId="0" xfId="0" applyFill="1"/>
    <xf numFmtId="0" fontId="18" fillId="9" borderId="0" xfId="1" applyFill="1" applyAlignment="1"/>
    <xf numFmtId="0" fontId="0" fillId="5" borderId="5" xfId="0" applyFill="1" applyBorder="1" applyAlignment="1">
      <alignment horizontal="center"/>
    </xf>
    <xf numFmtId="0" fontId="0" fillId="5" borderId="5" xfId="0" applyFill="1" applyBorder="1" applyAlignment="1">
      <alignment horizontal="center" vertical="center" wrapText="1"/>
    </xf>
    <xf numFmtId="0" fontId="0" fillId="5" borderId="5" xfId="0" applyFill="1" applyBorder="1" applyAlignment="1">
      <alignment horizontal="center" wrapText="1"/>
    </xf>
    <xf numFmtId="0" fontId="0" fillId="5" borderId="5" xfId="0" quotePrefix="1" applyFill="1" applyBorder="1" applyAlignment="1">
      <alignment horizontal="center" wrapText="1"/>
    </xf>
    <xf numFmtId="0" fontId="0" fillId="0" borderId="9" xfId="0" applyBorder="1"/>
    <xf numFmtId="0" fontId="9" fillId="5" borderId="16" xfId="0" applyFont="1" applyFill="1" applyBorder="1" applyAlignment="1">
      <alignment wrapText="1"/>
    </xf>
    <xf numFmtId="0" fontId="22" fillId="0" borderId="7" xfId="0" applyFont="1" applyBorder="1"/>
    <xf numFmtId="0" fontId="9" fillId="5" borderId="16" xfId="0" applyFont="1" applyFill="1" applyBorder="1" applyAlignment="1">
      <alignment vertical="top" wrapText="1"/>
    </xf>
    <xf numFmtId="0" fontId="9" fillId="5" borderId="16" xfId="0" applyFont="1" applyFill="1" applyBorder="1" applyAlignment="1">
      <alignment horizontal="left" vertical="top" wrapText="1"/>
    </xf>
    <xf numFmtId="0" fontId="0" fillId="5" borderId="4" xfId="0" applyFill="1" applyBorder="1" applyAlignment="1">
      <alignment horizontal="center" vertical="center" wrapText="1"/>
    </xf>
    <xf numFmtId="0" fontId="22" fillId="6" borderId="4" xfId="0" applyFont="1" applyFill="1" applyBorder="1"/>
    <xf numFmtId="0" fontId="16" fillId="6" borderId="4" xfId="0" applyFont="1" applyFill="1" applyBorder="1" applyAlignment="1">
      <alignment horizontal="left" vertical="top" wrapText="1"/>
    </xf>
    <xf numFmtId="0" fontId="16" fillId="7" borderId="4" xfId="0" applyFont="1" applyFill="1" applyBorder="1" applyAlignment="1">
      <alignment horizontal="left" vertical="top" wrapText="1"/>
    </xf>
    <xf numFmtId="0" fontId="16" fillId="8" borderId="4" xfId="0" applyFont="1" applyFill="1" applyBorder="1" applyAlignment="1">
      <alignment horizontal="left" vertical="top"/>
    </xf>
    <xf numFmtId="0" fontId="16" fillId="7" borderId="4" xfId="0" applyFont="1" applyFill="1" applyBorder="1" applyAlignment="1">
      <alignment horizontal="left" vertical="top"/>
    </xf>
    <xf numFmtId="0" fontId="0" fillId="0" borderId="4" xfId="0" applyBorder="1"/>
    <xf numFmtId="0" fontId="0" fillId="0" borderId="4" xfId="0" applyBorder="1" applyAlignment="1">
      <alignment vertical="center" wrapText="1"/>
    </xf>
    <xf numFmtId="0" fontId="9" fillId="5" borderId="5" xfId="0" applyFont="1" applyFill="1" applyBorder="1" applyAlignment="1">
      <alignment horizontal="center" wrapText="1"/>
    </xf>
    <xf numFmtId="0" fontId="9" fillId="5" borderId="5" xfId="0" applyFont="1" applyFill="1" applyBorder="1" applyAlignment="1">
      <alignment horizontal="center"/>
    </xf>
    <xf numFmtId="0" fontId="9" fillId="5" borderId="5" xfId="0" quotePrefix="1" applyFont="1" applyFill="1" applyBorder="1" applyAlignment="1">
      <alignment horizontal="center" wrapText="1"/>
    </xf>
    <xf numFmtId="0" fontId="9" fillId="5" borderId="5" xfId="0" applyFont="1" applyFill="1" applyBorder="1" applyAlignment="1">
      <alignment horizontal="center" vertical="center" wrapText="1"/>
    </xf>
    <xf numFmtId="0" fontId="0" fillId="10" borderId="0" xfId="0" applyFill="1"/>
    <xf numFmtId="0" fontId="9" fillId="10" borderId="4" xfId="0" applyFont="1" applyFill="1" applyBorder="1"/>
    <xf numFmtId="0" fontId="9" fillId="0" borderId="0" xfId="0" applyFont="1"/>
    <xf numFmtId="0" fontId="22" fillId="0" borderId="0" xfId="0" applyFont="1"/>
    <xf numFmtId="0" fontId="9" fillId="0" borderId="0" xfId="0" applyFont="1" applyAlignment="1">
      <alignment horizontal="left" vertical="center"/>
    </xf>
    <xf numFmtId="0" fontId="22" fillId="0" borderId="6" xfId="0" applyFont="1" applyBorder="1" applyAlignment="1">
      <alignment horizontal="center" vertical="center"/>
    </xf>
    <xf numFmtId="0" fontId="22" fillId="0" borderId="6" xfId="0" applyFont="1" applyBorder="1" applyAlignment="1">
      <alignment vertical="center" wrapText="1"/>
    </xf>
    <xf numFmtId="0" fontId="9" fillId="0" borderId="0" xfId="0" applyFont="1" applyAlignment="1">
      <alignment horizontal="center" vertical="center"/>
    </xf>
    <xf numFmtId="0" fontId="9" fillId="0" borderId="0" xfId="0" applyFont="1" applyAlignment="1">
      <alignment vertical="center" wrapText="1"/>
    </xf>
    <xf numFmtId="0" fontId="0" fillId="11" borderId="12" xfId="0" applyFill="1" applyBorder="1" applyAlignment="1">
      <alignment horizontal="center" vertical="center"/>
    </xf>
    <xf numFmtId="0" fontId="9" fillId="0" borderId="12" xfId="0" applyFont="1" applyBorder="1" applyAlignment="1">
      <alignment vertical="center" wrapText="1"/>
    </xf>
    <xf numFmtId="0" fontId="22" fillId="7" borderId="4" xfId="0" applyFont="1" applyFill="1" applyBorder="1"/>
    <xf numFmtId="0" fontId="0" fillId="11" borderId="0" xfId="0" applyFill="1" applyAlignment="1">
      <alignment horizontal="center" vertical="center"/>
    </xf>
    <xf numFmtId="0" fontId="26" fillId="8" borderId="4" xfId="0" applyFont="1" applyFill="1" applyBorder="1" applyAlignment="1">
      <alignment vertical="center"/>
    </xf>
    <xf numFmtId="0" fontId="0" fillId="11" borderId="10" xfId="0" applyFill="1" applyBorder="1" applyAlignment="1">
      <alignment horizontal="center" vertical="center"/>
    </xf>
    <xf numFmtId="0" fontId="9" fillId="11" borderId="14" xfId="0" applyFont="1" applyFill="1" applyBorder="1" applyAlignment="1">
      <alignment horizontal="center" vertical="center"/>
    </xf>
    <xf numFmtId="0" fontId="9" fillId="0" borderId="4" xfId="0" applyFont="1" applyBorder="1" applyAlignment="1">
      <alignment vertical="center" wrapText="1"/>
    </xf>
    <xf numFmtId="0" fontId="9" fillId="0" borderId="10" xfId="0" applyFont="1" applyBorder="1" applyAlignment="1">
      <alignment vertical="center" wrapText="1"/>
    </xf>
    <xf numFmtId="0" fontId="9" fillId="0" borderId="0" xfId="0" applyFont="1" applyAlignment="1">
      <alignment horizontal="left" vertical="center" wrapText="1"/>
    </xf>
    <xf numFmtId="0" fontId="0" fillId="0" borderId="4" xfId="0" applyBorder="1" applyAlignment="1">
      <alignment wrapText="1"/>
    </xf>
    <xf numFmtId="0" fontId="22" fillId="0" borderId="6" xfId="0" applyFont="1" applyBorder="1"/>
    <xf numFmtId="0" fontId="16" fillId="6" borderId="4" xfId="0" applyFont="1" applyFill="1" applyBorder="1" applyAlignment="1">
      <alignment horizontal="center" vertical="center" wrapText="1"/>
    </xf>
    <xf numFmtId="0" fontId="9" fillId="0" borderId="10" xfId="0" applyFont="1" applyBorder="1" applyAlignment="1">
      <alignment wrapText="1"/>
    </xf>
    <xf numFmtId="0" fontId="16" fillId="9" borderId="12" xfId="0" applyFont="1" applyFill="1" applyBorder="1" applyAlignment="1">
      <alignment horizontal="center" vertical="center" wrapText="1"/>
    </xf>
    <xf numFmtId="0" fontId="16" fillId="7" borderId="4" xfId="0" applyFont="1" applyFill="1" applyBorder="1" applyAlignment="1">
      <alignment horizontal="center" vertical="center" wrapText="1"/>
    </xf>
    <xf numFmtId="0" fontId="16" fillId="8" borderId="4" xfId="0" applyFont="1" applyFill="1" applyBorder="1" applyAlignment="1">
      <alignment horizontal="center" vertical="center" wrapText="1"/>
    </xf>
    <xf numFmtId="0" fontId="16" fillId="0" borderId="10" xfId="0" applyFont="1" applyBorder="1" applyAlignment="1">
      <alignment horizontal="center" vertical="center" wrapText="1"/>
    </xf>
    <xf numFmtId="0" fontId="16" fillId="0" borderId="0" xfId="0" applyFont="1" applyAlignment="1">
      <alignment horizontal="center" vertical="center" wrapText="1"/>
    </xf>
    <xf numFmtId="0" fontId="16" fillId="0" borderId="14"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12" xfId="0" applyFont="1" applyBorder="1" applyAlignment="1">
      <alignment horizontal="center" vertical="center" wrapText="1"/>
    </xf>
    <xf numFmtId="0" fontId="23" fillId="0" borderId="12" xfId="0" applyFont="1" applyBorder="1" applyAlignment="1">
      <alignment wrapText="1"/>
    </xf>
    <xf numFmtId="0" fontId="16" fillId="0" borderId="0" xfId="0" applyFont="1" applyAlignment="1">
      <alignment wrapText="1"/>
    </xf>
    <xf numFmtId="0" fontId="9" fillId="0" borderId="0" xfId="0" applyFont="1" applyAlignment="1">
      <alignment horizontal="left" vertical="top" wrapText="1"/>
    </xf>
    <xf numFmtId="0" fontId="25" fillId="0" borderId="0" xfId="0" applyFont="1" applyAlignment="1">
      <alignment wrapText="1"/>
    </xf>
    <xf numFmtId="0" fontId="16" fillId="2" borderId="0" xfId="0" applyFont="1" applyFill="1" applyAlignment="1">
      <alignment horizontal="center" vertical="center" wrapText="1"/>
    </xf>
    <xf numFmtId="0" fontId="28" fillId="0" borderId="0" xfId="0" applyFont="1" applyAlignment="1">
      <alignment horizontal="center" vertical="center" wrapText="1"/>
    </xf>
    <xf numFmtId="0" fontId="29" fillId="0" borderId="10" xfId="0" applyFont="1" applyBorder="1" applyAlignment="1">
      <alignment vertical="center" wrapText="1"/>
    </xf>
    <xf numFmtId="0" fontId="0" fillId="8" borderId="17" xfId="0" applyFill="1" applyBorder="1"/>
    <xf numFmtId="0" fontId="0" fillId="7" borderId="17" xfId="0" applyFill="1" applyBorder="1"/>
    <xf numFmtId="0" fontId="0" fillId="5" borderId="21" xfId="0" applyFill="1" applyBorder="1" applyAlignment="1">
      <alignment horizontal="left" vertical="top" wrapText="1"/>
    </xf>
    <xf numFmtId="0" fontId="9" fillId="5" borderId="21" xfId="0" applyFont="1" applyFill="1" applyBorder="1" applyAlignment="1">
      <alignment vertical="top" wrapText="1"/>
    </xf>
    <xf numFmtId="0" fontId="0" fillId="5" borderId="9" xfId="0" applyFill="1" applyBorder="1" applyAlignment="1">
      <alignment vertical="top" wrapText="1"/>
    </xf>
    <xf numFmtId="0" fontId="9" fillId="5" borderId="9" xfId="0" applyFont="1" applyFill="1" applyBorder="1" applyAlignment="1">
      <alignment vertical="top" wrapText="1"/>
    </xf>
    <xf numFmtId="0" fontId="0" fillId="6" borderId="24" xfId="0" applyFill="1" applyBorder="1"/>
    <xf numFmtId="0" fontId="0" fillId="11" borderId="4" xfId="0" applyFill="1" applyBorder="1" applyAlignment="1">
      <alignment horizontal="center" vertical="center"/>
    </xf>
    <xf numFmtId="0" fontId="9" fillId="11" borderId="4" xfId="0" applyFont="1" applyFill="1" applyBorder="1" applyAlignment="1">
      <alignment horizontal="center" vertical="center"/>
    </xf>
    <xf numFmtId="0" fontId="0" fillId="5" borderId="16" xfId="0" applyFill="1" applyBorder="1" applyAlignment="1">
      <alignment wrapText="1"/>
    </xf>
    <xf numFmtId="0" fontId="9" fillId="12" borderId="16" xfId="0" applyFont="1" applyFill="1" applyBorder="1" applyAlignment="1">
      <alignment vertical="top" wrapText="1"/>
    </xf>
    <xf numFmtId="0" fontId="9" fillId="12" borderId="16" xfId="0" applyFont="1" applyFill="1" applyBorder="1" applyAlignment="1">
      <alignment horizontal="left" vertical="top" wrapText="1"/>
    </xf>
    <xf numFmtId="0" fontId="0" fillId="12" borderId="21" xfId="0" applyFill="1" applyBorder="1" applyAlignment="1">
      <alignment horizontal="left" vertical="top" wrapText="1"/>
    </xf>
    <xf numFmtId="0" fontId="9" fillId="12" borderId="21" xfId="0" applyFont="1" applyFill="1" applyBorder="1" applyAlignment="1">
      <alignment vertical="top" wrapText="1"/>
    </xf>
    <xf numFmtId="0" fontId="9" fillId="12" borderId="9" xfId="0" applyFont="1" applyFill="1" applyBorder="1" applyAlignment="1">
      <alignment vertical="top" wrapText="1"/>
    </xf>
    <xf numFmtId="0" fontId="0" fillId="12" borderId="9" xfId="0" applyFill="1" applyBorder="1" applyAlignment="1">
      <alignment wrapText="1"/>
    </xf>
    <xf numFmtId="0" fontId="0" fillId="6" borderId="9" xfId="0" applyFill="1" applyBorder="1" applyAlignment="1">
      <alignment wrapText="1"/>
    </xf>
    <xf numFmtId="0" fontId="0" fillId="12" borderId="11" xfId="0" applyFill="1" applyBorder="1" applyAlignment="1">
      <alignment wrapText="1"/>
    </xf>
    <xf numFmtId="0" fontId="0" fillId="12" borderId="16" xfId="0" applyFill="1" applyBorder="1" applyAlignment="1">
      <alignment wrapText="1"/>
    </xf>
    <xf numFmtId="0" fontId="0" fillId="12" borderId="13" xfId="0" applyFill="1" applyBorder="1" applyAlignment="1">
      <alignment wrapText="1"/>
    </xf>
    <xf numFmtId="0" fontId="0" fillId="7" borderId="9" xfId="0" applyFill="1" applyBorder="1" applyAlignment="1">
      <alignment wrapText="1"/>
    </xf>
    <xf numFmtId="0" fontId="0" fillId="0" borderId="9" xfId="0" applyBorder="1" applyAlignment="1">
      <alignment wrapText="1"/>
    </xf>
    <xf numFmtId="0" fontId="0" fillId="8" borderId="9" xfId="0" applyFill="1" applyBorder="1" applyAlignment="1">
      <alignment wrapText="1"/>
    </xf>
    <xf numFmtId="0" fontId="0" fillId="8" borderId="23" xfId="0" applyFill="1" applyBorder="1" applyAlignment="1">
      <alignment wrapText="1"/>
    </xf>
    <xf numFmtId="0" fontId="9" fillId="12" borderId="9" xfId="0" applyFont="1" applyFill="1" applyBorder="1" applyAlignment="1">
      <alignment wrapText="1"/>
    </xf>
    <xf numFmtId="0" fontId="0" fillId="0" borderId="19" xfId="0" applyBorder="1" applyAlignment="1">
      <alignment wrapText="1"/>
    </xf>
    <xf numFmtId="0" fontId="9" fillId="0" borderId="19" xfId="0" applyFont="1" applyBorder="1" applyAlignment="1">
      <alignment wrapText="1"/>
    </xf>
    <xf numFmtId="0" fontId="0" fillId="12" borderId="13" xfId="0" applyFill="1" applyBorder="1" applyAlignment="1">
      <alignment horizontal="center" vertical="center" wrapText="1"/>
    </xf>
    <xf numFmtId="0" fontId="9" fillId="12" borderId="13" xfId="0" applyFont="1" applyFill="1" applyBorder="1" applyAlignment="1">
      <alignment horizontal="center" vertical="center" wrapText="1"/>
    </xf>
    <xf numFmtId="0" fontId="9" fillId="12" borderId="16" xfId="0" applyFont="1" applyFill="1" applyBorder="1" applyAlignment="1">
      <alignment wrapText="1"/>
    </xf>
    <xf numFmtId="0" fontId="21" fillId="12" borderId="16" xfId="0" applyFont="1" applyFill="1" applyBorder="1" applyAlignment="1">
      <alignment wrapText="1"/>
    </xf>
    <xf numFmtId="0" fontId="0" fillId="12" borderId="18" xfId="0" applyFill="1" applyBorder="1" applyAlignment="1">
      <alignment wrapText="1"/>
    </xf>
    <xf numFmtId="0" fontId="0" fillId="12" borderId="20" xfId="0" applyFill="1" applyBorder="1" applyAlignment="1">
      <alignment wrapText="1"/>
    </xf>
    <xf numFmtId="0" fontId="0" fillId="12" borderId="22" xfId="0" applyFill="1" applyBorder="1" applyAlignment="1">
      <alignment wrapText="1"/>
    </xf>
    <xf numFmtId="0" fontId="0" fillId="12" borderId="21" xfId="0" applyFill="1" applyBorder="1" applyAlignment="1">
      <alignment wrapText="1"/>
    </xf>
    <xf numFmtId="0" fontId="0" fillId="12" borderId="19" xfId="0" applyFill="1" applyBorder="1" applyAlignment="1">
      <alignment wrapText="1"/>
    </xf>
    <xf numFmtId="0" fontId="0" fillId="0" borderId="15" xfId="0" applyBorder="1" applyAlignment="1">
      <alignment wrapText="1"/>
    </xf>
    <xf numFmtId="0" fontId="0" fillId="12" borderId="15" xfId="0" applyFill="1" applyBorder="1" applyAlignment="1">
      <alignment wrapText="1"/>
    </xf>
    <xf numFmtId="0" fontId="0" fillId="0" borderId="8" xfId="0" applyBorder="1" applyAlignment="1">
      <alignment wrapText="1"/>
    </xf>
    <xf numFmtId="0" fontId="0" fillId="5" borderId="9" xfId="0" applyFill="1" applyBorder="1" applyAlignment="1">
      <alignment wrapText="1"/>
    </xf>
    <xf numFmtId="0" fontId="0" fillId="5" borderId="11" xfId="0" applyFill="1" applyBorder="1" applyAlignment="1">
      <alignment wrapText="1"/>
    </xf>
    <xf numFmtId="0" fontId="0" fillId="5" borderId="13" xfId="0" applyFill="1" applyBorder="1" applyAlignment="1">
      <alignment wrapText="1"/>
    </xf>
    <xf numFmtId="0" fontId="9" fillId="5" borderId="9" xfId="0" applyFont="1" applyFill="1" applyBorder="1" applyAlignment="1">
      <alignment wrapText="1"/>
    </xf>
    <xf numFmtId="0" fontId="0" fillId="5" borderId="13" xfId="0" applyFill="1" applyBorder="1" applyAlignment="1">
      <alignment horizontal="center" vertical="center" wrapText="1"/>
    </xf>
    <xf numFmtId="0" fontId="9" fillId="5" borderId="13" xfId="0" applyFont="1" applyFill="1" applyBorder="1" applyAlignment="1">
      <alignment horizontal="center" vertical="center" wrapText="1"/>
    </xf>
    <xf numFmtId="0" fontId="21" fillId="5" borderId="16" xfId="0" applyFont="1" applyFill="1" applyBorder="1" applyAlignment="1">
      <alignment wrapText="1"/>
    </xf>
    <xf numFmtId="0" fontId="0" fillId="5" borderId="18" xfId="0" applyFill="1" applyBorder="1" applyAlignment="1">
      <alignment wrapText="1"/>
    </xf>
    <xf numFmtId="0" fontId="0" fillId="5" borderId="20" xfId="0" applyFill="1" applyBorder="1" applyAlignment="1">
      <alignment wrapText="1"/>
    </xf>
    <xf numFmtId="0" fontId="0" fillId="5" borderId="21" xfId="0" applyFill="1" applyBorder="1" applyAlignment="1">
      <alignment wrapText="1"/>
    </xf>
    <xf numFmtId="0" fontId="0" fillId="5" borderId="22" xfId="0" applyFill="1" applyBorder="1" applyAlignment="1">
      <alignment wrapText="1"/>
    </xf>
    <xf numFmtId="0" fontId="0" fillId="5" borderId="15" xfId="0" applyFill="1" applyBorder="1" applyAlignment="1">
      <alignment wrapText="1"/>
    </xf>
    <xf numFmtId="0" fontId="0" fillId="5" borderId="19" xfId="0" applyFill="1" applyBorder="1" applyAlignment="1">
      <alignment wrapText="1"/>
    </xf>
    <xf numFmtId="0" fontId="9" fillId="0" borderId="4" xfId="0" applyFont="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left" vertical="center" wrapText="1"/>
    </xf>
    <xf numFmtId="0" fontId="9" fillId="0" borderId="4" xfId="0" applyFont="1" applyBorder="1" applyAlignment="1">
      <alignment horizontal="left" vertical="center" wrapText="1"/>
    </xf>
    <xf numFmtId="0" fontId="16" fillId="0" borderId="4" xfId="0" applyFont="1" applyBorder="1" applyAlignment="1">
      <alignment horizontal="left" vertical="top" wrapText="1"/>
    </xf>
    <xf numFmtId="0" fontId="16" fillId="0" borderId="4" xfId="0" applyFont="1" applyBorder="1" applyAlignment="1">
      <alignment horizontal="left" vertical="top"/>
    </xf>
    <xf numFmtId="0" fontId="0" fillId="5" borderId="9" xfId="0" applyFill="1" applyBorder="1" applyAlignment="1">
      <alignment horizontal="center" vertical="center" wrapText="1"/>
    </xf>
    <xf numFmtId="0" fontId="9" fillId="5" borderId="9" xfId="0" applyFont="1" applyFill="1" applyBorder="1" applyAlignment="1">
      <alignment horizontal="center" vertical="center" wrapText="1"/>
    </xf>
    <xf numFmtId="0" fontId="0" fillId="5" borderId="9" xfId="0" applyFill="1" applyBorder="1" applyAlignment="1">
      <alignment horizontal="center" wrapText="1"/>
    </xf>
    <xf numFmtId="0" fontId="0" fillId="5" borderId="9" xfId="0" applyFill="1" applyBorder="1" applyAlignment="1">
      <alignment horizontal="center"/>
    </xf>
    <xf numFmtId="0" fontId="8" fillId="5" borderId="9" xfId="0" applyFont="1" applyFill="1" applyBorder="1" applyAlignment="1">
      <alignment horizontal="center"/>
    </xf>
    <xf numFmtId="0" fontId="8" fillId="5" borderId="9" xfId="0" applyFont="1" applyFill="1" applyBorder="1" applyAlignment="1">
      <alignment horizontal="center" vertical="center" wrapText="1"/>
    </xf>
    <xf numFmtId="0" fontId="8" fillId="5" borderId="9" xfId="0" quotePrefix="1" applyFont="1" applyFill="1" applyBorder="1" applyAlignment="1">
      <alignment horizontal="center" wrapText="1"/>
    </xf>
    <xf numFmtId="0" fontId="8" fillId="5" borderId="5" xfId="0" applyFont="1" applyFill="1" applyBorder="1" applyAlignment="1">
      <alignment horizontal="center" vertical="center" wrapText="1"/>
    </xf>
    <xf numFmtId="0" fontId="8" fillId="5" borderId="9" xfId="0" applyFont="1" applyFill="1" applyBorder="1" applyAlignment="1">
      <alignment horizontal="center" wrapText="1"/>
    </xf>
    <xf numFmtId="0" fontId="8" fillId="5" borderId="23" xfId="0" applyFont="1" applyFill="1" applyBorder="1" applyAlignment="1">
      <alignment horizontal="center" vertical="center" wrapText="1"/>
    </xf>
    <xf numFmtId="0" fontId="7" fillId="0" borderId="4" xfId="0" applyFont="1" applyBorder="1" applyAlignment="1">
      <alignment vertical="center" wrapText="1"/>
    </xf>
    <xf numFmtId="0" fontId="0" fillId="0" borderId="4" xfId="0" applyBorder="1" applyAlignment="1">
      <alignment horizontal="center" vertical="center" wrapText="1"/>
    </xf>
    <xf numFmtId="0" fontId="6" fillId="0" borderId="4" xfId="0" applyFont="1" applyBorder="1" applyAlignment="1">
      <alignment vertical="center" wrapText="1"/>
    </xf>
    <xf numFmtId="0" fontId="6" fillId="5" borderId="5" xfId="0" applyFont="1" applyFill="1" applyBorder="1" applyAlignment="1">
      <alignment horizontal="center"/>
    </xf>
    <xf numFmtId="0" fontId="0" fillId="0" borderId="4" xfId="0" applyBorder="1" applyAlignment="1">
      <alignment vertical="top"/>
    </xf>
    <xf numFmtId="0" fontId="0" fillId="5" borderId="5" xfId="0" applyFill="1" applyBorder="1" applyAlignment="1">
      <alignment vertical="top" wrapText="1"/>
    </xf>
    <xf numFmtId="0" fontId="9" fillId="5" borderId="5" xfId="0" applyFont="1" applyFill="1" applyBorder="1" applyAlignment="1">
      <alignment vertical="top" wrapText="1"/>
    </xf>
    <xf numFmtId="0" fontId="0" fillId="0" borderId="0" xfId="0" applyAlignment="1">
      <alignment vertical="top"/>
    </xf>
    <xf numFmtId="0" fontId="5" fillId="0" borderId="4" xfId="0" applyFont="1" applyBorder="1" applyAlignment="1">
      <alignment vertical="center" wrapText="1"/>
    </xf>
    <xf numFmtId="0" fontId="4" fillId="5" borderId="5" xfId="0" applyFont="1" applyFill="1" applyBorder="1" applyAlignment="1">
      <alignment horizontal="center"/>
    </xf>
    <xf numFmtId="0" fontId="3" fillId="0" borderId="0" xfId="0" applyFont="1"/>
    <xf numFmtId="49" fontId="0" fillId="0" borderId="0" xfId="0" applyNumberFormat="1"/>
    <xf numFmtId="49" fontId="0" fillId="0" borderId="0" xfId="0" quotePrefix="1" applyNumberFormat="1"/>
    <xf numFmtId="9" fontId="0" fillId="0" borderId="0" xfId="2" applyFont="1"/>
    <xf numFmtId="0" fontId="2" fillId="12" borderId="9" xfId="0" applyFont="1" applyFill="1" applyBorder="1" applyAlignment="1">
      <alignment wrapText="1"/>
    </xf>
    <xf numFmtId="0" fontId="2" fillId="12" borderId="9" xfId="0" applyFont="1" applyFill="1" applyBorder="1" applyAlignment="1">
      <alignment vertical="top" wrapText="1"/>
    </xf>
    <xf numFmtId="0" fontId="0" fillId="0" borderId="0" xfId="0" applyAlignment="1">
      <alignment horizontal="center"/>
    </xf>
    <xf numFmtId="0" fontId="0" fillId="3" borderId="1" xfId="0" applyFill="1" applyBorder="1" applyAlignment="1">
      <alignment horizontal="center"/>
    </xf>
    <xf numFmtId="0" fontId="12" fillId="0" borderId="2" xfId="0" applyFont="1" applyBorder="1"/>
    <xf numFmtId="0" fontId="12" fillId="0" borderId="3" xfId="0" applyFont="1" applyBorder="1"/>
    <xf numFmtId="0" fontId="23" fillId="9" borderId="0" xfId="0" applyFont="1" applyFill="1" applyAlignment="1">
      <alignment horizontal="left" vertical="top" wrapText="1"/>
    </xf>
    <xf numFmtId="0" fontId="16" fillId="9" borderId="0" xfId="0" applyFont="1" applyFill="1" applyAlignment="1">
      <alignment horizontal="center" vertical="center" wrapText="1"/>
    </xf>
  </cellXfs>
  <cellStyles count="3">
    <cellStyle name="Hyperlink" xfId="1" builtinId="8"/>
    <cellStyle name="Normal" xfId="0" builtinId="0"/>
    <cellStyle name="Percent" xfId="2" builtinId="5"/>
  </cellStyles>
  <dxfs count="0"/>
  <tableStyles count="0" defaultTableStyle="TableStyleMedium2" defaultPivotStyle="PivotStyleLight16"/>
  <colors>
    <mruColors>
      <color rgb="FFFFE5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2.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barChart>
        <c:barDir val="col"/>
        <c:grouping val="clustered"/>
        <c:varyColors val="0"/>
        <c:ser>
          <c:idx val="0"/>
          <c:order val="0"/>
          <c:tx>
            <c:strRef>
              <c:f>'#SampleSize'!$B$26</c:f>
              <c:strCache>
                <c:ptCount val="1"/>
                <c:pt idx="0">
                  <c:v>Nr. articles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'#SampleSize'!$C$24:$U$25</c:f>
              <c:multiLvlStrCache>
                <c:ptCount val="19"/>
                <c:lvl>
                  <c:pt idx="0">
                    <c:v>105</c:v>
                  </c:pt>
                  <c:pt idx="1">
                    <c:v>002</c:v>
                  </c:pt>
                  <c:pt idx="2">
                    <c:v>131</c:v>
                  </c:pt>
                  <c:pt idx="3">
                    <c:v>121</c:v>
                  </c:pt>
                  <c:pt idx="4">
                    <c:v>015</c:v>
                  </c:pt>
                  <c:pt idx="5">
                    <c:v>124</c:v>
                  </c:pt>
                  <c:pt idx="6">
                    <c:v>116</c:v>
                  </c:pt>
                  <c:pt idx="7">
                    <c:v>001</c:v>
                  </c:pt>
                  <c:pt idx="8">
                    <c:v>005</c:v>
                  </c:pt>
                  <c:pt idx="9">
                    <c:v>051</c:v>
                  </c:pt>
                  <c:pt idx="10">
                    <c:v>034</c:v>
                  </c:pt>
                  <c:pt idx="11">
                    <c:v>111</c:v>
                  </c:pt>
                  <c:pt idx="12">
                    <c:v>132</c:v>
                  </c:pt>
                  <c:pt idx="13">
                    <c:v>130</c:v>
                  </c:pt>
                  <c:pt idx="14">
                    <c:v>050</c:v>
                  </c:pt>
                  <c:pt idx="15">
                    <c:v>014</c:v>
                  </c:pt>
                  <c:pt idx="16">
                    <c:v>031</c:v>
                  </c:pt>
                  <c:pt idx="17">
                    <c:v>045</c:v>
                  </c:pt>
                  <c:pt idx="18">
                    <c:v>033</c:v>
                  </c:pt>
                </c:lvl>
                <c:lvl>
                  <c:pt idx="0">
                    <c:v>Ecology</c:v>
                  </c:pt>
                  <c:pt idx="14">
                    <c:v>Social</c:v>
                  </c:pt>
                </c:lvl>
              </c:multiLvlStrCache>
            </c:multiLvlStrRef>
          </c:cat>
          <c:val>
            <c:numRef>
              <c:f>'#SampleSize'!$C$26:$U$26</c:f>
              <c:numCache>
                <c:formatCode>General</c:formatCode>
                <c:ptCount val="19"/>
                <c:pt idx="0">
                  <c:v>134</c:v>
                </c:pt>
                <c:pt idx="1">
                  <c:v>121</c:v>
                </c:pt>
                <c:pt idx="2">
                  <c:v>87</c:v>
                </c:pt>
                <c:pt idx="3">
                  <c:v>65</c:v>
                </c:pt>
                <c:pt idx="4">
                  <c:v>62</c:v>
                </c:pt>
                <c:pt idx="5">
                  <c:v>61</c:v>
                </c:pt>
                <c:pt idx="6">
                  <c:v>51</c:v>
                </c:pt>
                <c:pt idx="7">
                  <c:v>50</c:v>
                </c:pt>
                <c:pt idx="8">
                  <c:v>46</c:v>
                </c:pt>
                <c:pt idx="9">
                  <c:v>45</c:v>
                </c:pt>
                <c:pt idx="10">
                  <c:v>29</c:v>
                </c:pt>
                <c:pt idx="11">
                  <c:v>21</c:v>
                </c:pt>
                <c:pt idx="12">
                  <c:v>8</c:v>
                </c:pt>
                <c:pt idx="13">
                  <c:v>5</c:v>
                </c:pt>
                <c:pt idx="14">
                  <c:v>126</c:v>
                </c:pt>
                <c:pt idx="15">
                  <c:v>58</c:v>
                </c:pt>
                <c:pt idx="16">
                  <c:v>35</c:v>
                </c:pt>
                <c:pt idx="17">
                  <c:v>28</c:v>
                </c:pt>
                <c:pt idx="18">
                  <c:v>23</c:v>
                </c:pt>
              </c:numCache>
            </c:numRef>
          </c:val>
          <c:extLst>
            <c:ext xmlns:c16="http://schemas.microsoft.com/office/drawing/2014/chart" uri="{C3380CC4-5D6E-409C-BE32-E72D297353CC}">
              <c16:uniqueId val="{00000005-94C6-4C3C-84C8-DFE2CF52CF92}"/>
            </c:ext>
          </c:extLst>
        </c:ser>
        <c:dLbls>
          <c:showLegendKey val="0"/>
          <c:showVal val="0"/>
          <c:showCatName val="0"/>
          <c:showSerName val="0"/>
          <c:showPercent val="0"/>
          <c:showBubbleSize val="0"/>
        </c:dLbls>
        <c:gapWidth val="219"/>
        <c:overlap val="-27"/>
        <c:axId val="1734113919"/>
        <c:axId val="1734119743"/>
      </c:barChart>
      <c:catAx>
        <c:axId val="17341139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Article 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4119743"/>
        <c:crosses val="autoZero"/>
        <c:auto val="1"/>
        <c:lblAlgn val="ctr"/>
        <c:lblOffset val="100"/>
        <c:noMultiLvlLbl val="0"/>
      </c:catAx>
      <c:valAx>
        <c:axId val="17341197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Sample</a:t>
                </a:r>
                <a:r>
                  <a:rPr lang="en-US" baseline="0"/>
                  <a:t> size in review article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4113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barChart>
        <c:barDir val="col"/>
        <c:grouping val="clustered"/>
        <c:varyColors val="0"/>
        <c:ser>
          <c:idx val="0"/>
          <c:order val="0"/>
          <c:tx>
            <c:strRef>
              <c:f>'#databases'!$B$26</c:f>
              <c:strCache>
                <c:ptCount val="1"/>
                <c:pt idx="0">
                  <c:v>Nr. articles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'#databases'!$C$24:$Q$25</c:f>
              <c:multiLvlStrCache>
                <c:ptCount val="15"/>
                <c:lvl>
                  <c:pt idx="0">
                    <c:v>002</c:v>
                  </c:pt>
                  <c:pt idx="1">
                    <c:v>015</c:v>
                  </c:pt>
                  <c:pt idx="2">
                    <c:v>034</c:v>
                  </c:pt>
                  <c:pt idx="3">
                    <c:v>051</c:v>
                  </c:pt>
                  <c:pt idx="4">
                    <c:v>054</c:v>
                  </c:pt>
                  <c:pt idx="5">
                    <c:v>105</c:v>
                  </c:pt>
                  <c:pt idx="6">
                    <c:v>109</c:v>
                  </c:pt>
                  <c:pt idx="7">
                    <c:v>116</c:v>
                  </c:pt>
                  <c:pt idx="8">
                    <c:v>121</c:v>
                  </c:pt>
                  <c:pt idx="9">
                    <c:v>124</c:v>
                  </c:pt>
                  <c:pt idx="10">
                    <c:v>131</c:v>
                  </c:pt>
                  <c:pt idx="11">
                    <c:v>014</c:v>
                  </c:pt>
                  <c:pt idx="12">
                    <c:v>031</c:v>
                  </c:pt>
                  <c:pt idx="13">
                    <c:v>045</c:v>
                  </c:pt>
                  <c:pt idx="14">
                    <c:v>050</c:v>
                  </c:pt>
                </c:lvl>
                <c:lvl>
                  <c:pt idx="0">
                    <c:v>Ecology</c:v>
                  </c:pt>
                  <c:pt idx="11">
                    <c:v>Social</c:v>
                  </c:pt>
                </c:lvl>
              </c:multiLvlStrCache>
            </c:multiLvlStrRef>
          </c:cat>
          <c:val>
            <c:numRef>
              <c:f>'#databases'!$C$26:$Q$26</c:f>
              <c:numCache>
                <c:formatCode>General</c:formatCode>
                <c:ptCount val="15"/>
                <c:pt idx="0">
                  <c:v>1</c:v>
                </c:pt>
                <c:pt idx="1">
                  <c:v>3</c:v>
                </c:pt>
                <c:pt idx="2">
                  <c:v>3</c:v>
                </c:pt>
                <c:pt idx="3">
                  <c:v>1</c:v>
                </c:pt>
                <c:pt idx="4">
                  <c:v>1</c:v>
                </c:pt>
                <c:pt idx="5">
                  <c:v>1</c:v>
                </c:pt>
                <c:pt idx="6">
                  <c:v>1</c:v>
                </c:pt>
                <c:pt idx="7">
                  <c:v>1</c:v>
                </c:pt>
                <c:pt idx="8">
                  <c:v>1</c:v>
                </c:pt>
                <c:pt idx="9">
                  <c:v>2</c:v>
                </c:pt>
                <c:pt idx="10">
                  <c:v>1</c:v>
                </c:pt>
                <c:pt idx="11">
                  <c:v>5</c:v>
                </c:pt>
                <c:pt idx="12">
                  <c:v>14</c:v>
                </c:pt>
                <c:pt idx="13">
                  <c:v>5</c:v>
                </c:pt>
                <c:pt idx="14">
                  <c:v>20</c:v>
                </c:pt>
              </c:numCache>
            </c:numRef>
          </c:val>
          <c:extLst>
            <c:ext xmlns:c16="http://schemas.microsoft.com/office/drawing/2014/chart" uri="{C3380CC4-5D6E-409C-BE32-E72D297353CC}">
              <c16:uniqueId val="{00000000-8AB2-4693-B4CE-9ABF2F56D481}"/>
            </c:ext>
          </c:extLst>
        </c:ser>
        <c:dLbls>
          <c:showLegendKey val="0"/>
          <c:showVal val="0"/>
          <c:showCatName val="0"/>
          <c:showSerName val="0"/>
          <c:showPercent val="0"/>
          <c:showBubbleSize val="0"/>
        </c:dLbls>
        <c:gapWidth val="219"/>
        <c:overlap val="-27"/>
        <c:axId val="1734113919"/>
        <c:axId val="1734119743"/>
      </c:barChart>
      <c:catAx>
        <c:axId val="17341139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Article ID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4119743"/>
        <c:crosses val="autoZero"/>
        <c:auto val="1"/>
        <c:lblAlgn val="ctr"/>
        <c:lblOffset val="100"/>
        <c:noMultiLvlLbl val="0"/>
      </c:catAx>
      <c:valAx>
        <c:axId val="17341197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used databases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4113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Development sample selection approach over time (as normal</a:t>
            </a:r>
            <a:r>
              <a:rPr lang="en-US" baseline="0"/>
              <a:t>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'#SampleApproach'!$F$5</c:f>
              <c:strCache>
                <c:ptCount val="1"/>
                <c:pt idx="0">
                  <c:v>approach unclear</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'#SampleApproach'!$E$6:$E$35</c:f>
              <c:numCache>
                <c:formatCode>General</c:formatCode>
                <c:ptCount val="30"/>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numCache>
            </c:numRef>
          </c:xVal>
          <c:yVal>
            <c:numRef>
              <c:f>'#SampleApproach'!$F$6:$F$35</c:f>
              <c:numCache>
                <c:formatCode>General</c:formatCode>
                <c:ptCount val="30"/>
                <c:pt idx="0">
                  <c:v>1.3936870323247812E-4</c:v>
                </c:pt>
                <c:pt idx="1">
                  <c:v>2.5937144217490519E-4</c:v>
                </c:pt>
                <c:pt idx="2">
                  <c:v>4.6725682835637464E-4</c:v>
                </c:pt>
                <c:pt idx="3">
                  <c:v>8.1482765215484224E-4</c:v>
                </c:pt>
                <c:pt idx="4">
                  <c:v>1.3754742461178113E-3</c:v>
                </c:pt>
                <c:pt idx="5">
                  <c:v>2.2475831615669743E-3</c:v>
                </c:pt>
                <c:pt idx="6">
                  <c:v>3.555131575115297E-3</c:v>
                </c:pt>
                <c:pt idx="7">
                  <c:v>5.4434243232362057E-3</c:v>
                </c:pt>
                <c:pt idx="8">
                  <c:v>8.067989099207298E-3</c:v>
                </c:pt>
                <c:pt idx="9">
                  <c:v>1.1575373632679894E-2</c:v>
                </c:pt>
                <c:pt idx="10">
                  <c:v>1.6076123571838748E-2</c:v>
                </c:pt>
                <c:pt idx="11">
                  <c:v>2.1612462645539645E-2</c:v>
                </c:pt>
                <c:pt idx="12">
                  <c:v>2.8125728341650884E-2</c:v>
                </c:pt>
                <c:pt idx="13">
                  <c:v>3.5430713809980072E-2</c:v>
                </c:pt>
                <c:pt idx="14">
                  <c:v>4.3204862615700571E-2</c:v>
                </c:pt>
                <c:pt idx="15">
                  <c:v>5.0999034848233246E-2</c:v>
                </c:pt>
                <c:pt idx="16">
                  <c:v>5.8273068589434922E-2</c:v>
                </c:pt>
                <c:pt idx="17">
                  <c:v>6.4454081108299546E-2</c:v>
                </c:pt>
                <c:pt idx="18">
                  <c:v>6.9009607386563171E-2</c:v>
                </c:pt>
                <c:pt idx="19">
                  <c:v>7.1522929465508062E-2</c:v>
                </c:pt>
                <c:pt idx="20">
                  <c:v>7.1755902971465738E-2</c:v>
                </c:pt>
                <c:pt idx="21">
                  <c:v>6.9686166772240529E-2</c:v>
                </c:pt>
                <c:pt idx="22">
                  <c:v>6.5510681918236183E-2</c:v>
                </c:pt>
                <c:pt idx="23">
                  <c:v>5.9614824059601008E-2</c:v>
                </c:pt>
                <c:pt idx="24">
                  <c:v>5.2513747931761237E-2</c:v>
                </c:pt>
                <c:pt idx="25">
                  <c:v>4.477837881499535E-2</c:v>
                </c:pt>
                <c:pt idx="26">
                  <c:v>3.6960711180632128E-2</c:v>
                </c:pt>
                <c:pt idx="27">
                  <c:v>2.9531728997573871E-2</c:v>
                </c:pt>
                <c:pt idx="28">
                  <c:v>2.2840943098890249E-2</c:v>
                </c:pt>
                <c:pt idx="29">
                  <c:v>1.7100774949594642E-2</c:v>
                </c:pt>
              </c:numCache>
            </c:numRef>
          </c:yVal>
          <c:smooth val="0"/>
          <c:extLst>
            <c:ext xmlns:c16="http://schemas.microsoft.com/office/drawing/2014/chart" uri="{C3380CC4-5D6E-409C-BE32-E72D297353CC}">
              <c16:uniqueId val="{00000000-92A9-4D73-8B74-D5E8EBC0CF49}"/>
            </c:ext>
          </c:extLst>
        </c:ser>
        <c:ser>
          <c:idx val="1"/>
          <c:order val="1"/>
          <c:tx>
            <c:strRef>
              <c:f>'#SampleApproach'!$G$5</c:f>
              <c:strCache>
                <c:ptCount val="1"/>
                <c:pt idx="0">
                  <c:v>approach clear</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'#SampleApproach'!$E$6:$E$35</c:f>
              <c:numCache>
                <c:formatCode>General</c:formatCode>
                <c:ptCount val="30"/>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numCache>
            </c:numRef>
          </c:xVal>
          <c:yVal>
            <c:numRef>
              <c:f>'#SampleApproach'!$G$6:$G$35</c:f>
              <c:numCache>
                <c:formatCode>General</c:formatCode>
                <c:ptCount val="30"/>
                <c:pt idx="0">
                  <c:v>1.1285902797708272E-3</c:v>
                </c:pt>
                <c:pt idx="1">
                  <c:v>1.5713853024814386E-3</c:v>
                </c:pt>
                <c:pt idx="2">
                  <c:v>2.1549312423475415E-3</c:v>
                </c:pt>
                <c:pt idx="3">
                  <c:v>2.9106400311180777E-3</c:v>
                </c:pt>
                <c:pt idx="4">
                  <c:v>3.8721121549900026E-3</c:v>
                </c:pt>
                <c:pt idx="5">
                  <c:v>5.073547230657326E-3</c:v>
                </c:pt>
                <c:pt idx="6">
                  <c:v>6.5475652760958033E-3</c:v>
                </c:pt>
                <c:pt idx="7">
                  <c:v>8.3224714801251841E-3</c:v>
                </c:pt>
                <c:pt idx="8">
                  <c:v>1.0419074511727694E-2</c:v>
                </c:pt>
                <c:pt idx="9">
                  <c:v>1.2847254332561873E-2</c:v>
                </c:pt>
                <c:pt idx="10">
                  <c:v>1.5602559565591281E-2</c:v>
                </c:pt>
                <c:pt idx="11">
                  <c:v>1.8663183506561421E-2</c:v>
                </c:pt>
                <c:pt idx="12">
                  <c:v>2.198770759958537E-2</c:v>
                </c:pt>
                <c:pt idx="13">
                  <c:v>2.5513998704025761E-2</c:v>
                </c:pt>
                <c:pt idx="14">
                  <c:v>2.9159592796015453E-2</c:v>
                </c:pt>
                <c:pt idx="15">
                  <c:v>3.2823790364909844E-2</c:v>
                </c:pt>
                <c:pt idx="16">
                  <c:v>3.6391533376604973E-2</c:v>
                </c:pt>
                <c:pt idx="17">
                  <c:v>3.9738944684191653E-2</c:v>
                </c:pt>
                <c:pt idx="18">
                  <c:v>4.2740210206646118E-2</c:v>
                </c:pt>
                <c:pt idx="19">
                  <c:v>4.5275299038307869E-2</c:v>
                </c:pt>
                <c:pt idx="20">
                  <c:v>4.7237874793141267E-2</c:v>
                </c:pt>
                <c:pt idx="21">
                  <c:v>4.8542677075450458E-2</c:v>
                </c:pt>
                <c:pt idx="22">
                  <c:v>4.9131660919333027E-2</c:v>
                </c:pt>
                <c:pt idx="23">
                  <c:v>4.8978278670843214E-2</c:v>
                </c:pt>
                <c:pt idx="24">
                  <c:v>4.8089464325012633E-2</c:v>
                </c:pt>
                <c:pt idx="25">
                  <c:v>4.6505113704968022E-2</c:v>
                </c:pt>
                <c:pt idx="26">
                  <c:v>4.4295114767116429E-2</c:v>
                </c:pt>
                <c:pt idx="27">
                  <c:v>4.155423596105811E-2</c:v>
                </c:pt>
                <c:pt idx="28">
                  <c:v>3.8395393370093303E-2</c:v>
                </c:pt>
                <c:pt idx="29">
                  <c:v>3.4941962302228909E-2</c:v>
                </c:pt>
              </c:numCache>
            </c:numRef>
          </c:yVal>
          <c:smooth val="0"/>
          <c:extLst>
            <c:ext xmlns:c16="http://schemas.microsoft.com/office/drawing/2014/chart" uri="{C3380CC4-5D6E-409C-BE32-E72D297353CC}">
              <c16:uniqueId val="{00000001-92A9-4D73-8B74-D5E8EBC0CF49}"/>
            </c:ext>
          </c:extLst>
        </c:ser>
        <c:dLbls>
          <c:showLegendKey val="0"/>
          <c:showVal val="0"/>
          <c:showCatName val="0"/>
          <c:showSerName val="0"/>
          <c:showPercent val="0"/>
          <c:showBubbleSize val="0"/>
        </c:dLbls>
        <c:axId val="1185191583"/>
        <c:axId val="1185188671"/>
      </c:scatterChart>
      <c:valAx>
        <c:axId val="1185191583"/>
        <c:scaling>
          <c:orientation val="minMax"/>
          <c:max val="2021"/>
          <c:min val="1993"/>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188671"/>
        <c:crosses val="autoZero"/>
        <c:crossBetween val="midCat"/>
      </c:valAx>
      <c:valAx>
        <c:axId val="1185188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19158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Comparison</a:t>
            </a:r>
            <a:r>
              <a:rPr lang="en-US" baseline="0"/>
              <a:t> absolut-distribution for sample selection approach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'#SampleApproach'!$AN$5</c:f>
              <c:strCache>
                <c:ptCount val="1"/>
                <c:pt idx="0">
                  <c:v>approach unclear</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'#SampleApproach'!$AM$6:$AM$25</c:f>
              <c:numCache>
                <c:formatCode>General</c:formatCode>
                <c:ptCount val="20"/>
                <c:pt idx="0">
                  <c:v>1993</c:v>
                </c:pt>
                <c:pt idx="1">
                  <c:v>1999</c:v>
                </c:pt>
                <c:pt idx="2">
                  <c:v>2001</c:v>
                </c:pt>
                <c:pt idx="3">
                  <c:v>2003</c:v>
                </c:pt>
                <c:pt idx="4">
                  <c:v>2005</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numCache>
            </c:numRef>
          </c:xVal>
          <c:yVal>
            <c:numRef>
              <c:f>'#SampleApproach'!$AO$6:$AO$25</c:f>
              <c:numCache>
                <c:formatCode>General</c:formatCode>
                <c:ptCount val="20"/>
                <c:pt idx="0">
                  <c:v>0</c:v>
                </c:pt>
                <c:pt idx="1">
                  <c:v>0</c:v>
                </c:pt>
                <c:pt idx="2">
                  <c:v>1</c:v>
                </c:pt>
                <c:pt idx="3">
                  <c:v>1</c:v>
                </c:pt>
                <c:pt idx="4">
                  <c:v>2</c:v>
                </c:pt>
                <c:pt idx="5">
                  <c:v>1</c:v>
                </c:pt>
                <c:pt idx="6">
                  <c:v>0</c:v>
                </c:pt>
                <c:pt idx="7">
                  <c:v>1</c:v>
                </c:pt>
                <c:pt idx="8">
                  <c:v>3</c:v>
                </c:pt>
                <c:pt idx="9">
                  <c:v>2</c:v>
                </c:pt>
                <c:pt idx="10">
                  <c:v>1</c:v>
                </c:pt>
                <c:pt idx="11">
                  <c:v>2</c:v>
                </c:pt>
                <c:pt idx="12">
                  <c:v>1</c:v>
                </c:pt>
                <c:pt idx="13">
                  <c:v>0</c:v>
                </c:pt>
                <c:pt idx="14">
                  <c:v>1</c:v>
                </c:pt>
                <c:pt idx="15">
                  <c:v>3</c:v>
                </c:pt>
                <c:pt idx="16">
                  <c:v>3</c:v>
                </c:pt>
                <c:pt idx="17">
                  <c:v>1</c:v>
                </c:pt>
                <c:pt idx="18">
                  <c:v>1</c:v>
                </c:pt>
                <c:pt idx="19">
                  <c:v>1</c:v>
                </c:pt>
              </c:numCache>
            </c:numRef>
          </c:yVal>
          <c:smooth val="0"/>
          <c:extLst>
            <c:ext xmlns:c16="http://schemas.microsoft.com/office/drawing/2014/chart" uri="{C3380CC4-5D6E-409C-BE32-E72D297353CC}">
              <c16:uniqueId val="{00000000-ADCB-407D-8297-C1D9CDA6002E}"/>
            </c:ext>
          </c:extLst>
        </c:ser>
        <c:ser>
          <c:idx val="1"/>
          <c:order val="1"/>
          <c:tx>
            <c:strRef>
              <c:f>'#SampleApproach'!$AP$5</c:f>
              <c:strCache>
                <c:ptCount val="1"/>
                <c:pt idx="0">
                  <c:v>approach clear</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'#SampleApproach'!$AM$6:$AM$25</c:f>
              <c:numCache>
                <c:formatCode>General</c:formatCode>
                <c:ptCount val="20"/>
                <c:pt idx="0">
                  <c:v>1993</c:v>
                </c:pt>
                <c:pt idx="1">
                  <c:v>1999</c:v>
                </c:pt>
                <c:pt idx="2">
                  <c:v>2001</c:v>
                </c:pt>
                <c:pt idx="3">
                  <c:v>2003</c:v>
                </c:pt>
                <c:pt idx="4">
                  <c:v>2005</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numCache>
            </c:numRef>
          </c:xVal>
          <c:yVal>
            <c:numRef>
              <c:f>'#SampleApproach'!$AQ$6:$AQ$25</c:f>
              <c:numCache>
                <c:formatCode>General</c:formatCode>
                <c:ptCount val="20"/>
                <c:pt idx="0">
                  <c:v>1</c:v>
                </c:pt>
                <c:pt idx="1">
                  <c:v>1</c:v>
                </c:pt>
                <c:pt idx="2">
                  <c:v>0</c:v>
                </c:pt>
                <c:pt idx="3">
                  <c:v>0</c:v>
                </c:pt>
                <c:pt idx="4">
                  <c:v>0</c:v>
                </c:pt>
                <c:pt idx="5">
                  <c:v>0</c:v>
                </c:pt>
                <c:pt idx="6">
                  <c:v>1</c:v>
                </c:pt>
                <c:pt idx="7">
                  <c:v>0</c:v>
                </c:pt>
                <c:pt idx="8">
                  <c:v>0</c:v>
                </c:pt>
                <c:pt idx="9">
                  <c:v>0</c:v>
                </c:pt>
                <c:pt idx="10">
                  <c:v>1</c:v>
                </c:pt>
                <c:pt idx="11">
                  <c:v>0</c:v>
                </c:pt>
                <c:pt idx="12">
                  <c:v>0</c:v>
                </c:pt>
                <c:pt idx="13">
                  <c:v>1</c:v>
                </c:pt>
                <c:pt idx="14">
                  <c:v>0</c:v>
                </c:pt>
                <c:pt idx="15">
                  <c:v>1</c:v>
                </c:pt>
                <c:pt idx="16">
                  <c:v>3</c:v>
                </c:pt>
                <c:pt idx="17">
                  <c:v>2</c:v>
                </c:pt>
                <c:pt idx="18">
                  <c:v>2</c:v>
                </c:pt>
                <c:pt idx="19">
                  <c:v>4</c:v>
                </c:pt>
              </c:numCache>
            </c:numRef>
          </c:yVal>
          <c:smooth val="0"/>
          <c:extLst>
            <c:ext xmlns:c16="http://schemas.microsoft.com/office/drawing/2014/chart" uri="{C3380CC4-5D6E-409C-BE32-E72D297353CC}">
              <c16:uniqueId val="{00000001-ADCB-407D-8297-C1D9CDA6002E}"/>
            </c:ext>
          </c:extLst>
        </c:ser>
        <c:dLbls>
          <c:showLegendKey val="0"/>
          <c:showVal val="0"/>
          <c:showCatName val="0"/>
          <c:showSerName val="0"/>
          <c:showPercent val="0"/>
          <c:showBubbleSize val="0"/>
        </c:dLbls>
        <c:axId val="1185191583"/>
        <c:axId val="1185188671"/>
      </c:scatterChart>
      <c:valAx>
        <c:axId val="1185191583"/>
        <c:scaling>
          <c:orientation val="minMax"/>
          <c:max val="2021"/>
          <c:min val="1993"/>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188671"/>
        <c:crosses val="autoZero"/>
        <c:crossBetween val="midCat"/>
      </c:valAx>
      <c:valAx>
        <c:axId val="1185188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19158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(Absolut-)Development sample</a:t>
            </a:r>
            <a:r>
              <a:rPr lang="en-US" baseline="0"/>
              <a:t> selection approach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275097051660089E-2"/>
          <c:y val="0.22979735730794787"/>
          <c:w val="0.88744980589667977"/>
          <c:h val="0.53155829353057737"/>
        </c:manualLayout>
      </c:layout>
      <c:lineChart>
        <c:grouping val="standard"/>
        <c:varyColors val="0"/>
        <c:ser>
          <c:idx val="0"/>
          <c:order val="0"/>
          <c:tx>
            <c:strRef>
              <c:f>'#SampleApproach'!$Z$5</c:f>
              <c:strCache>
                <c:ptCount val="1"/>
                <c:pt idx="0">
                  <c:v>approach unclear </c:v>
                </c:pt>
              </c:strCache>
            </c:strRef>
          </c:tx>
          <c:spPr>
            <a:ln w="19050" cap="rnd">
              <a:solidFill>
                <a:schemeClr val="accent1"/>
              </a:solidFill>
              <a:round/>
            </a:ln>
            <a:effectLst/>
          </c:spPr>
          <c:marker>
            <c:symbol val="none"/>
          </c:marker>
          <c:cat>
            <c:strRef>
              <c:f>'#SampleApproach'!$Y$6:$Y$15</c:f>
              <c:strCache>
                <c:ptCount val="10"/>
                <c:pt idx="0">
                  <c:v>1993-1995</c:v>
                </c:pt>
                <c:pt idx="1">
                  <c:v>1996-1998</c:v>
                </c:pt>
                <c:pt idx="2">
                  <c:v>1999-2001</c:v>
                </c:pt>
                <c:pt idx="3">
                  <c:v>2002-2004</c:v>
                </c:pt>
                <c:pt idx="4">
                  <c:v>2005-2007</c:v>
                </c:pt>
                <c:pt idx="5">
                  <c:v>2008-2010</c:v>
                </c:pt>
                <c:pt idx="6">
                  <c:v>2011-2013</c:v>
                </c:pt>
                <c:pt idx="7">
                  <c:v>2014-2016</c:v>
                </c:pt>
                <c:pt idx="8">
                  <c:v>2017-2019</c:v>
                </c:pt>
                <c:pt idx="9">
                  <c:v>2020-2022</c:v>
                </c:pt>
              </c:strCache>
            </c:strRef>
          </c:cat>
          <c:val>
            <c:numRef>
              <c:f>'#SampleApproach'!$Z$6:$Z$15</c:f>
              <c:numCache>
                <c:formatCode>General</c:formatCode>
                <c:ptCount val="10"/>
                <c:pt idx="0">
                  <c:v>0</c:v>
                </c:pt>
                <c:pt idx="1">
                  <c:v>0</c:v>
                </c:pt>
                <c:pt idx="2">
                  <c:v>1</c:v>
                </c:pt>
                <c:pt idx="3">
                  <c:v>1</c:v>
                </c:pt>
                <c:pt idx="4">
                  <c:v>3</c:v>
                </c:pt>
                <c:pt idx="5">
                  <c:v>4</c:v>
                </c:pt>
                <c:pt idx="6">
                  <c:v>5</c:v>
                </c:pt>
                <c:pt idx="7">
                  <c:v>2</c:v>
                </c:pt>
                <c:pt idx="8">
                  <c:v>7</c:v>
                </c:pt>
                <c:pt idx="9">
                  <c:v>2</c:v>
                </c:pt>
              </c:numCache>
            </c:numRef>
          </c:val>
          <c:smooth val="0"/>
          <c:extLst>
            <c:ext xmlns:c16="http://schemas.microsoft.com/office/drawing/2014/chart" uri="{C3380CC4-5D6E-409C-BE32-E72D297353CC}">
              <c16:uniqueId val="{00000000-8E92-4494-9E3E-5A9C36D0C837}"/>
            </c:ext>
          </c:extLst>
        </c:ser>
        <c:ser>
          <c:idx val="1"/>
          <c:order val="1"/>
          <c:tx>
            <c:strRef>
              <c:f>'#SampleApproach'!$AA$5</c:f>
              <c:strCache>
                <c:ptCount val="1"/>
                <c:pt idx="0">
                  <c:v>approach clear </c:v>
                </c:pt>
              </c:strCache>
            </c:strRef>
          </c:tx>
          <c:spPr>
            <a:ln w="19050" cap="rnd">
              <a:solidFill>
                <a:schemeClr val="accent2"/>
              </a:solidFill>
              <a:round/>
            </a:ln>
            <a:effectLst/>
          </c:spPr>
          <c:marker>
            <c:symbol val="none"/>
          </c:marker>
          <c:cat>
            <c:strRef>
              <c:f>'#SampleApproach'!$Y$6:$Y$15</c:f>
              <c:strCache>
                <c:ptCount val="10"/>
                <c:pt idx="0">
                  <c:v>1993-1995</c:v>
                </c:pt>
                <c:pt idx="1">
                  <c:v>1996-1998</c:v>
                </c:pt>
                <c:pt idx="2">
                  <c:v>1999-2001</c:v>
                </c:pt>
                <c:pt idx="3">
                  <c:v>2002-2004</c:v>
                </c:pt>
                <c:pt idx="4">
                  <c:v>2005-2007</c:v>
                </c:pt>
                <c:pt idx="5">
                  <c:v>2008-2010</c:v>
                </c:pt>
                <c:pt idx="6">
                  <c:v>2011-2013</c:v>
                </c:pt>
                <c:pt idx="7">
                  <c:v>2014-2016</c:v>
                </c:pt>
                <c:pt idx="8">
                  <c:v>2017-2019</c:v>
                </c:pt>
                <c:pt idx="9">
                  <c:v>2020-2022</c:v>
                </c:pt>
              </c:strCache>
            </c:strRef>
          </c:cat>
          <c:val>
            <c:numRef>
              <c:f>'#SampleApproach'!$AA$6:$AA$15</c:f>
              <c:numCache>
                <c:formatCode>General</c:formatCode>
                <c:ptCount val="10"/>
                <c:pt idx="0">
                  <c:v>1</c:v>
                </c:pt>
                <c:pt idx="1">
                  <c:v>0</c:v>
                </c:pt>
                <c:pt idx="2">
                  <c:v>0</c:v>
                </c:pt>
                <c:pt idx="3">
                  <c:v>0</c:v>
                </c:pt>
                <c:pt idx="4">
                  <c:v>0</c:v>
                </c:pt>
                <c:pt idx="5">
                  <c:v>1</c:v>
                </c:pt>
                <c:pt idx="6">
                  <c:v>1</c:v>
                </c:pt>
                <c:pt idx="7">
                  <c:v>1</c:v>
                </c:pt>
                <c:pt idx="8">
                  <c:v>6</c:v>
                </c:pt>
                <c:pt idx="9">
                  <c:v>6</c:v>
                </c:pt>
              </c:numCache>
            </c:numRef>
          </c:val>
          <c:smooth val="0"/>
          <c:extLst>
            <c:ext xmlns:c16="http://schemas.microsoft.com/office/drawing/2014/chart" uri="{C3380CC4-5D6E-409C-BE32-E72D297353CC}">
              <c16:uniqueId val="{00000001-8E92-4494-9E3E-5A9C36D0C837}"/>
            </c:ext>
          </c:extLst>
        </c:ser>
        <c:dLbls>
          <c:showLegendKey val="0"/>
          <c:showVal val="0"/>
          <c:showCatName val="0"/>
          <c:showSerName val="0"/>
          <c:showPercent val="0"/>
          <c:showBubbleSize val="0"/>
        </c:dLbls>
        <c:smooth val="0"/>
        <c:axId val="1185191583"/>
        <c:axId val="1185188671"/>
      </c:lineChart>
      <c:catAx>
        <c:axId val="11851915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188671"/>
        <c:crosses val="autoZero"/>
        <c:auto val="1"/>
        <c:lblAlgn val="ctr"/>
        <c:lblOffset val="100"/>
        <c:noMultiLvlLbl val="0"/>
      </c:catAx>
      <c:valAx>
        <c:axId val="1185188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1915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(Relativ-)Development sample</a:t>
            </a:r>
            <a:r>
              <a:rPr lang="en-US" baseline="0"/>
              <a:t> selection approach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275097051660089E-2"/>
          <c:y val="0.22979735730794787"/>
          <c:w val="0.88744980589667977"/>
          <c:h val="0.53155829353057737"/>
        </c:manualLayout>
      </c:layout>
      <c:lineChart>
        <c:grouping val="standard"/>
        <c:varyColors val="0"/>
        <c:ser>
          <c:idx val="0"/>
          <c:order val="0"/>
          <c:tx>
            <c:strRef>
              <c:f>'#SampleApproach'!$AE$5</c:f>
              <c:strCache>
                <c:ptCount val="1"/>
                <c:pt idx="0">
                  <c:v>approach unclear </c:v>
                </c:pt>
              </c:strCache>
            </c:strRef>
          </c:tx>
          <c:spPr>
            <a:ln w="19050" cap="rnd">
              <a:solidFill>
                <a:schemeClr val="accent1"/>
              </a:solidFill>
              <a:round/>
            </a:ln>
            <a:effectLst/>
          </c:spPr>
          <c:marker>
            <c:symbol val="none"/>
          </c:marker>
          <c:cat>
            <c:strRef>
              <c:f>'#SampleApproach'!$Y$6:$Y$15</c:f>
              <c:strCache>
                <c:ptCount val="10"/>
                <c:pt idx="0">
                  <c:v>1993-1995</c:v>
                </c:pt>
                <c:pt idx="1">
                  <c:v>1996-1998</c:v>
                </c:pt>
                <c:pt idx="2">
                  <c:v>1999-2001</c:v>
                </c:pt>
                <c:pt idx="3">
                  <c:v>2002-2004</c:v>
                </c:pt>
                <c:pt idx="4">
                  <c:v>2005-2007</c:v>
                </c:pt>
                <c:pt idx="5">
                  <c:v>2008-2010</c:v>
                </c:pt>
                <c:pt idx="6">
                  <c:v>2011-2013</c:v>
                </c:pt>
                <c:pt idx="7">
                  <c:v>2014-2016</c:v>
                </c:pt>
                <c:pt idx="8">
                  <c:v>2017-2019</c:v>
                </c:pt>
                <c:pt idx="9">
                  <c:v>2020-2022</c:v>
                </c:pt>
              </c:strCache>
            </c:strRef>
          </c:cat>
          <c:val>
            <c:numRef>
              <c:f>'#SampleApproach'!$AE$6:$AE$15</c:f>
              <c:numCache>
                <c:formatCode>0%</c:formatCode>
                <c:ptCount val="10"/>
                <c:pt idx="0">
                  <c:v>0</c:v>
                </c:pt>
                <c:pt idx="1">
                  <c:v>0</c:v>
                </c:pt>
                <c:pt idx="2">
                  <c:v>0.04</c:v>
                </c:pt>
                <c:pt idx="3">
                  <c:v>0.04</c:v>
                </c:pt>
                <c:pt idx="4">
                  <c:v>0.12</c:v>
                </c:pt>
                <c:pt idx="5">
                  <c:v>0.16</c:v>
                </c:pt>
                <c:pt idx="6">
                  <c:v>0.2</c:v>
                </c:pt>
                <c:pt idx="7">
                  <c:v>0.08</c:v>
                </c:pt>
                <c:pt idx="8">
                  <c:v>0.28000000000000003</c:v>
                </c:pt>
                <c:pt idx="9">
                  <c:v>0.08</c:v>
                </c:pt>
              </c:numCache>
            </c:numRef>
          </c:val>
          <c:smooth val="0"/>
          <c:extLst>
            <c:ext xmlns:c16="http://schemas.microsoft.com/office/drawing/2014/chart" uri="{C3380CC4-5D6E-409C-BE32-E72D297353CC}">
              <c16:uniqueId val="{00000000-82FB-449B-8906-9DCD68634C96}"/>
            </c:ext>
          </c:extLst>
        </c:ser>
        <c:ser>
          <c:idx val="1"/>
          <c:order val="1"/>
          <c:tx>
            <c:strRef>
              <c:f>'#SampleApproach'!$AF$5</c:f>
              <c:strCache>
                <c:ptCount val="1"/>
                <c:pt idx="0">
                  <c:v>approach clear </c:v>
                </c:pt>
              </c:strCache>
            </c:strRef>
          </c:tx>
          <c:spPr>
            <a:ln w="19050" cap="rnd">
              <a:solidFill>
                <a:schemeClr val="accent2"/>
              </a:solidFill>
              <a:round/>
            </a:ln>
            <a:effectLst/>
          </c:spPr>
          <c:marker>
            <c:symbol val="none"/>
          </c:marker>
          <c:cat>
            <c:strRef>
              <c:f>'#SampleApproach'!$Y$6:$Y$15</c:f>
              <c:strCache>
                <c:ptCount val="10"/>
                <c:pt idx="0">
                  <c:v>1993-1995</c:v>
                </c:pt>
                <c:pt idx="1">
                  <c:v>1996-1998</c:v>
                </c:pt>
                <c:pt idx="2">
                  <c:v>1999-2001</c:v>
                </c:pt>
                <c:pt idx="3">
                  <c:v>2002-2004</c:v>
                </c:pt>
                <c:pt idx="4">
                  <c:v>2005-2007</c:v>
                </c:pt>
                <c:pt idx="5">
                  <c:v>2008-2010</c:v>
                </c:pt>
                <c:pt idx="6">
                  <c:v>2011-2013</c:v>
                </c:pt>
                <c:pt idx="7">
                  <c:v>2014-2016</c:v>
                </c:pt>
                <c:pt idx="8">
                  <c:v>2017-2019</c:v>
                </c:pt>
                <c:pt idx="9">
                  <c:v>2020-2022</c:v>
                </c:pt>
              </c:strCache>
            </c:strRef>
          </c:cat>
          <c:val>
            <c:numRef>
              <c:f>'#SampleApproach'!$AF$6:$AF$15</c:f>
              <c:numCache>
                <c:formatCode>0%</c:formatCode>
                <c:ptCount val="10"/>
                <c:pt idx="0">
                  <c:v>5.8823529411764705E-2</c:v>
                </c:pt>
                <c:pt idx="1">
                  <c:v>0</c:v>
                </c:pt>
                <c:pt idx="2">
                  <c:v>0</c:v>
                </c:pt>
                <c:pt idx="3">
                  <c:v>0</c:v>
                </c:pt>
                <c:pt idx="4">
                  <c:v>0</c:v>
                </c:pt>
                <c:pt idx="5">
                  <c:v>5.8823529411764705E-2</c:v>
                </c:pt>
                <c:pt idx="6">
                  <c:v>5.8823529411764705E-2</c:v>
                </c:pt>
                <c:pt idx="7">
                  <c:v>5.8823529411764705E-2</c:v>
                </c:pt>
                <c:pt idx="8">
                  <c:v>0.35294117647058826</c:v>
                </c:pt>
                <c:pt idx="9">
                  <c:v>0.35294117647058826</c:v>
                </c:pt>
              </c:numCache>
            </c:numRef>
          </c:val>
          <c:smooth val="0"/>
          <c:extLst>
            <c:ext xmlns:c16="http://schemas.microsoft.com/office/drawing/2014/chart" uri="{C3380CC4-5D6E-409C-BE32-E72D297353CC}">
              <c16:uniqueId val="{00000001-82FB-449B-8906-9DCD68634C96}"/>
            </c:ext>
          </c:extLst>
        </c:ser>
        <c:dLbls>
          <c:showLegendKey val="0"/>
          <c:showVal val="0"/>
          <c:showCatName val="0"/>
          <c:showSerName val="0"/>
          <c:showPercent val="0"/>
          <c:showBubbleSize val="0"/>
        </c:dLbls>
        <c:smooth val="0"/>
        <c:axId val="1185191583"/>
        <c:axId val="1185188671"/>
      </c:lineChart>
      <c:catAx>
        <c:axId val="11851915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188671"/>
        <c:crosses val="autoZero"/>
        <c:auto val="1"/>
        <c:lblAlgn val="ctr"/>
        <c:lblOffset val="100"/>
        <c:noMultiLvlLbl val="0"/>
      </c:catAx>
      <c:valAx>
        <c:axId val="11851886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1915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1"/>
          <c:order val="0"/>
          <c:tx>
            <c:strRef>
              <c:f>'#TheoDim'!$N$4</c:f>
              <c:strCache>
                <c:ptCount val="1"/>
                <c:pt idx="0">
                  <c:v>Mech</c:v>
                </c:pt>
              </c:strCache>
            </c:strRef>
          </c:tx>
          <c:spPr>
            <a:solidFill>
              <a:schemeClr val="accent3"/>
            </a:solidFill>
            <a:ln>
              <a:noFill/>
            </a:ln>
            <a:effectLst/>
          </c:spPr>
          <c:invertIfNegative val="0"/>
          <c:cat>
            <c:multiLvlStrRef>
              <c:f>'#TheoDim'!$O$2:$BD$3</c:f>
              <c:multiLvlStrCache>
                <c:ptCount val="42"/>
                <c:lvl>
                  <c:pt idx="0">
                    <c:v>001</c:v>
                  </c:pt>
                  <c:pt idx="1">
                    <c:v>002</c:v>
                  </c:pt>
                  <c:pt idx="2">
                    <c:v>004</c:v>
                  </c:pt>
                  <c:pt idx="3">
                    <c:v>005</c:v>
                  </c:pt>
                  <c:pt idx="4">
                    <c:v>006</c:v>
                  </c:pt>
                  <c:pt idx="5">
                    <c:v>015</c:v>
                  </c:pt>
                  <c:pt idx="6">
                    <c:v>023</c:v>
                  </c:pt>
                  <c:pt idx="7">
                    <c:v>034</c:v>
                  </c:pt>
                  <c:pt idx="8">
                    <c:v>051</c:v>
                  </c:pt>
                  <c:pt idx="9">
                    <c:v>054</c:v>
                  </c:pt>
                  <c:pt idx="10">
                    <c:v>056</c:v>
                  </c:pt>
                  <c:pt idx="11">
                    <c:v>057</c:v>
                  </c:pt>
                  <c:pt idx="12">
                    <c:v>061</c:v>
                  </c:pt>
                  <c:pt idx="13">
                    <c:v>063</c:v>
                  </c:pt>
                  <c:pt idx="14">
                    <c:v>067</c:v>
                  </c:pt>
                  <c:pt idx="15">
                    <c:v>072</c:v>
                  </c:pt>
                  <c:pt idx="16">
                    <c:v>100</c:v>
                  </c:pt>
                  <c:pt idx="17">
                    <c:v>103</c:v>
                  </c:pt>
                  <c:pt idx="18">
                    <c:v>105</c:v>
                  </c:pt>
                  <c:pt idx="19">
                    <c:v>107</c:v>
                  </c:pt>
                  <c:pt idx="20">
                    <c:v>109</c:v>
                  </c:pt>
                  <c:pt idx="21">
                    <c:v>111</c:v>
                  </c:pt>
                  <c:pt idx="22">
                    <c:v>113</c:v>
                  </c:pt>
                  <c:pt idx="23">
                    <c:v>116</c:v>
                  </c:pt>
                  <c:pt idx="24">
                    <c:v>121</c:v>
                  </c:pt>
                  <c:pt idx="25">
                    <c:v>124</c:v>
                  </c:pt>
                  <c:pt idx="26">
                    <c:v>130</c:v>
                  </c:pt>
                  <c:pt idx="27">
                    <c:v>131</c:v>
                  </c:pt>
                  <c:pt idx="28">
                    <c:v>132</c:v>
                  </c:pt>
                  <c:pt idx="29">
                    <c:v>014</c:v>
                  </c:pt>
                  <c:pt idx="30">
                    <c:v>017</c:v>
                  </c:pt>
                  <c:pt idx="31">
                    <c:v>031</c:v>
                  </c:pt>
                  <c:pt idx="32">
                    <c:v>033</c:v>
                  </c:pt>
                  <c:pt idx="33">
                    <c:v>045</c:v>
                  </c:pt>
                  <c:pt idx="34">
                    <c:v>050</c:v>
                  </c:pt>
                  <c:pt idx="35">
                    <c:v>053</c:v>
                  </c:pt>
                  <c:pt idx="36">
                    <c:v>065</c:v>
                  </c:pt>
                  <c:pt idx="37">
                    <c:v>074</c:v>
                  </c:pt>
                  <c:pt idx="38">
                    <c:v>077</c:v>
                  </c:pt>
                  <c:pt idx="39">
                    <c:v>081</c:v>
                  </c:pt>
                  <c:pt idx="40">
                    <c:v>099</c:v>
                  </c:pt>
                  <c:pt idx="41">
                    <c:v>102</c:v>
                  </c:pt>
                </c:lvl>
                <c:lvl>
                  <c:pt idx="0">
                    <c:v>Ecology</c:v>
                  </c:pt>
                  <c:pt idx="29">
                    <c:v>Social</c:v>
                  </c:pt>
                </c:lvl>
              </c:multiLvlStrCache>
            </c:multiLvlStrRef>
          </c:cat>
          <c:val>
            <c:numRef>
              <c:f>'#TheoDim'!$O$4:$BD$4</c:f>
              <c:numCache>
                <c:formatCode>General</c:formatCode>
                <c:ptCount val="42"/>
                <c:pt idx="0">
                  <c:v>0</c:v>
                </c:pt>
                <c:pt idx="1">
                  <c:v>0</c:v>
                </c:pt>
                <c:pt idx="2">
                  <c:v>1</c:v>
                </c:pt>
                <c:pt idx="3">
                  <c:v>1</c:v>
                </c:pt>
                <c:pt idx="4">
                  <c:v>1</c:v>
                </c:pt>
                <c:pt idx="5">
                  <c:v>1</c:v>
                </c:pt>
                <c:pt idx="6">
                  <c:v>0</c:v>
                </c:pt>
                <c:pt idx="7">
                  <c:v>0</c:v>
                </c:pt>
                <c:pt idx="8">
                  <c:v>1</c:v>
                </c:pt>
                <c:pt idx="9">
                  <c:v>1</c:v>
                </c:pt>
                <c:pt idx="10">
                  <c:v>0</c:v>
                </c:pt>
                <c:pt idx="11">
                  <c:v>0</c:v>
                </c:pt>
                <c:pt idx="12">
                  <c:v>0</c:v>
                </c:pt>
                <c:pt idx="13">
                  <c:v>1</c:v>
                </c:pt>
                <c:pt idx="14">
                  <c:v>0</c:v>
                </c:pt>
                <c:pt idx="15">
                  <c:v>1</c:v>
                </c:pt>
                <c:pt idx="16">
                  <c:v>0</c:v>
                </c:pt>
                <c:pt idx="17">
                  <c:v>0</c:v>
                </c:pt>
                <c:pt idx="18">
                  <c:v>0</c:v>
                </c:pt>
                <c:pt idx="19">
                  <c:v>0</c:v>
                </c:pt>
                <c:pt idx="20">
                  <c:v>1</c:v>
                </c:pt>
                <c:pt idx="21">
                  <c:v>1</c:v>
                </c:pt>
                <c:pt idx="22">
                  <c:v>0</c:v>
                </c:pt>
                <c:pt idx="23">
                  <c:v>1</c:v>
                </c:pt>
                <c:pt idx="24">
                  <c:v>1</c:v>
                </c:pt>
                <c:pt idx="25">
                  <c:v>1</c:v>
                </c:pt>
                <c:pt idx="26">
                  <c:v>1</c:v>
                </c:pt>
                <c:pt idx="27">
                  <c:v>1</c:v>
                </c:pt>
                <c:pt idx="28">
                  <c:v>1</c:v>
                </c:pt>
                <c:pt idx="29">
                  <c:v>0</c:v>
                </c:pt>
                <c:pt idx="30">
                  <c:v>0</c:v>
                </c:pt>
                <c:pt idx="31">
                  <c:v>0</c:v>
                </c:pt>
                <c:pt idx="32">
                  <c:v>1</c:v>
                </c:pt>
                <c:pt idx="33">
                  <c:v>0</c:v>
                </c:pt>
                <c:pt idx="34">
                  <c:v>1</c:v>
                </c:pt>
                <c:pt idx="35">
                  <c:v>1</c:v>
                </c:pt>
                <c:pt idx="36">
                  <c:v>1</c:v>
                </c:pt>
                <c:pt idx="37">
                  <c:v>0</c:v>
                </c:pt>
                <c:pt idx="38">
                  <c:v>1</c:v>
                </c:pt>
                <c:pt idx="39">
                  <c:v>0</c:v>
                </c:pt>
                <c:pt idx="40">
                  <c:v>0</c:v>
                </c:pt>
                <c:pt idx="41">
                  <c:v>0</c:v>
                </c:pt>
              </c:numCache>
            </c:numRef>
          </c:val>
          <c:extLst>
            <c:ext xmlns:c16="http://schemas.microsoft.com/office/drawing/2014/chart" uri="{C3380CC4-5D6E-409C-BE32-E72D297353CC}">
              <c16:uniqueId val="{00000001-AD1F-47FE-A276-C44FE03A0C25}"/>
            </c:ext>
          </c:extLst>
        </c:ser>
        <c:ser>
          <c:idx val="0"/>
          <c:order val="1"/>
          <c:tx>
            <c:strRef>
              <c:f>'#TheoDim'!$N$5</c:f>
              <c:strCache>
                <c:ptCount val="1"/>
                <c:pt idx="0">
                  <c:v>Comp</c:v>
                </c:pt>
              </c:strCache>
            </c:strRef>
          </c:tx>
          <c:spPr>
            <a:solidFill>
              <a:schemeClr val="accent1"/>
            </a:solidFill>
            <a:ln>
              <a:noFill/>
            </a:ln>
            <a:effectLst/>
          </c:spPr>
          <c:invertIfNegative val="0"/>
          <c:cat>
            <c:multiLvlStrRef>
              <c:f>'#TheoDim'!$O$2:$BD$3</c:f>
              <c:multiLvlStrCache>
                <c:ptCount val="42"/>
                <c:lvl>
                  <c:pt idx="0">
                    <c:v>001</c:v>
                  </c:pt>
                  <c:pt idx="1">
                    <c:v>002</c:v>
                  </c:pt>
                  <c:pt idx="2">
                    <c:v>004</c:v>
                  </c:pt>
                  <c:pt idx="3">
                    <c:v>005</c:v>
                  </c:pt>
                  <c:pt idx="4">
                    <c:v>006</c:v>
                  </c:pt>
                  <c:pt idx="5">
                    <c:v>015</c:v>
                  </c:pt>
                  <c:pt idx="6">
                    <c:v>023</c:v>
                  </c:pt>
                  <c:pt idx="7">
                    <c:v>034</c:v>
                  </c:pt>
                  <c:pt idx="8">
                    <c:v>051</c:v>
                  </c:pt>
                  <c:pt idx="9">
                    <c:v>054</c:v>
                  </c:pt>
                  <c:pt idx="10">
                    <c:v>056</c:v>
                  </c:pt>
                  <c:pt idx="11">
                    <c:v>057</c:v>
                  </c:pt>
                  <c:pt idx="12">
                    <c:v>061</c:v>
                  </c:pt>
                  <c:pt idx="13">
                    <c:v>063</c:v>
                  </c:pt>
                  <c:pt idx="14">
                    <c:v>067</c:v>
                  </c:pt>
                  <c:pt idx="15">
                    <c:v>072</c:v>
                  </c:pt>
                  <c:pt idx="16">
                    <c:v>100</c:v>
                  </c:pt>
                  <c:pt idx="17">
                    <c:v>103</c:v>
                  </c:pt>
                  <c:pt idx="18">
                    <c:v>105</c:v>
                  </c:pt>
                  <c:pt idx="19">
                    <c:v>107</c:v>
                  </c:pt>
                  <c:pt idx="20">
                    <c:v>109</c:v>
                  </c:pt>
                  <c:pt idx="21">
                    <c:v>111</c:v>
                  </c:pt>
                  <c:pt idx="22">
                    <c:v>113</c:v>
                  </c:pt>
                  <c:pt idx="23">
                    <c:v>116</c:v>
                  </c:pt>
                  <c:pt idx="24">
                    <c:v>121</c:v>
                  </c:pt>
                  <c:pt idx="25">
                    <c:v>124</c:v>
                  </c:pt>
                  <c:pt idx="26">
                    <c:v>130</c:v>
                  </c:pt>
                  <c:pt idx="27">
                    <c:v>131</c:v>
                  </c:pt>
                  <c:pt idx="28">
                    <c:v>132</c:v>
                  </c:pt>
                  <c:pt idx="29">
                    <c:v>014</c:v>
                  </c:pt>
                  <c:pt idx="30">
                    <c:v>017</c:v>
                  </c:pt>
                  <c:pt idx="31">
                    <c:v>031</c:v>
                  </c:pt>
                  <c:pt idx="32">
                    <c:v>033</c:v>
                  </c:pt>
                  <c:pt idx="33">
                    <c:v>045</c:v>
                  </c:pt>
                  <c:pt idx="34">
                    <c:v>050</c:v>
                  </c:pt>
                  <c:pt idx="35">
                    <c:v>053</c:v>
                  </c:pt>
                  <c:pt idx="36">
                    <c:v>065</c:v>
                  </c:pt>
                  <c:pt idx="37">
                    <c:v>074</c:v>
                  </c:pt>
                  <c:pt idx="38">
                    <c:v>077</c:v>
                  </c:pt>
                  <c:pt idx="39">
                    <c:v>081</c:v>
                  </c:pt>
                  <c:pt idx="40">
                    <c:v>099</c:v>
                  </c:pt>
                  <c:pt idx="41">
                    <c:v>102</c:v>
                  </c:pt>
                </c:lvl>
                <c:lvl>
                  <c:pt idx="0">
                    <c:v>Ecology</c:v>
                  </c:pt>
                  <c:pt idx="29">
                    <c:v>Social</c:v>
                  </c:pt>
                </c:lvl>
              </c:multiLvlStrCache>
            </c:multiLvlStrRef>
          </c:cat>
          <c:val>
            <c:numRef>
              <c:f>'#TheoDim'!$O$5:$BD$5</c:f>
              <c:numCache>
                <c:formatCode>General</c:formatCode>
                <c:ptCount val="42"/>
                <c:pt idx="0">
                  <c:v>0</c:v>
                </c:pt>
                <c:pt idx="1">
                  <c:v>0</c:v>
                </c:pt>
                <c:pt idx="2">
                  <c:v>1</c:v>
                </c:pt>
                <c:pt idx="3">
                  <c:v>1</c:v>
                </c:pt>
                <c:pt idx="4">
                  <c:v>1</c:v>
                </c:pt>
                <c:pt idx="5">
                  <c:v>1</c:v>
                </c:pt>
                <c:pt idx="6">
                  <c:v>1</c:v>
                </c:pt>
                <c:pt idx="7">
                  <c:v>1</c:v>
                </c:pt>
                <c:pt idx="8">
                  <c:v>1</c:v>
                </c:pt>
                <c:pt idx="9">
                  <c:v>0</c:v>
                </c:pt>
                <c:pt idx="10">
                  <c:v>1</c:v>
                </c:pt>
                <c:pt idx="11">
                  <c:v>0</c:v>
                </c:pt>
                <c:pt idx="12">
                  <c:v>0</c:v>
                </c:pt>
                <c:pt idx="13">
                  <c:v>0</c:v>
                </c:pt>
                <c:pt idx="14">
                  <c:v>1</c:v>
                </c:pt>
                <c:pt idx="15">
                  <c:v>0</c:v>
                </c:pt>
                <c:pt idx="16">
                  <c:v>1</c:v>
                </c:pt>
                <c:pt idx="17">
                  <c:v>0</c:v>
                </c:pt>
                <c:pt idx="18">
                  <c:v>0</c:v>
                </c:pt>
                <c:pt idx="19">
                  <c:v>0</c:v>
                </c:pt>
                <c:pt idx="20">
                  <c:v>1</c:v>
                </c:pt>
                <c:pt idx="21">
                  <c:v>1</c:v>
                </c:pt>
                <c:pt idx="22">
                  <c:v>1</c:v>
                </c:pt>
                <c:pt idx="23">
                  <c:v>0</c:v>
                </c:pt>
                <c:pt idx="24">
                  <c:v>1</c:v>
                </c:pt>
                <c:pt idx="25">
                  <c:v>1</c:v>
                </c:pt>
                <c:pt idx="26">
                  <c:v>1</c:v>
                </c:pt>
                <c:pt idx="27">
                  <c:v>1</c:v>
                </c:pt>
                <c:pt idx="28">
                  <c:v>1</c:v>
                </c:pt>
                <c:pt idx="29">
                  <c:v>1</c:v>
                </c:pt>
                <c:pt idx="30">
                  <c:v>1</c:v>
                </c:pt>
                <c:pt idx="31">
                  <c:v>0</c:v>
                </c:pt>
                <c:pt idx="32">
                  <c:v>1</c:v>
                </c:pt>
                <c:pt idx="33">
                  <c:v>1</c:v>
                </c:pt>
                <c:pt idx="34">
                  <c:v>1</c:v>
                </c:pt>
                <c:pt idx="35">
                  <c:v>0</c:v>
                </c:pt>
                <c:pt idx="36">
                  <c:v>1</c:v>
                </c:pt>
                <c:pt idx="37">
                  <c:v>1</c:v>
                </c:pt>
                <c:pt idx="38">
                  <c:v>1</c:v>
                </c:pt>
                <c:pt idx="39">
                  <c:v>1</c:v>
                </c:pt>
                <c:pt idx="40">
                  <c:v>0</c:v>
                </c:pt>
                <c:pt idx="41">
                  <c:v>1</c:v>
                </c:pt>
              </c:numCache>
            </c:numRef>
          </c:val>
          <c:extLst>
            <c:ext xmlns:c16="http://schemas.microsoft.com/office/drawing/2014/chart" uri="{C3380CC4-5D6E-409C-BE32-E72D297353CC}">
              <c16:uniqueId val="{00000002-AD1F-47FE-A276-C44FE03A0C25}"/>
            </c:ext>
          </c:extLst>
        </c:ser>
        <c:ser>
          <c:idx val="2"/>
          <c:order val="2"/>
          <c:tx>
            <c:strRef>
              <c:f>'#TheoDim'!$N$6</c:f>
              <c:strCache>
                <c:ptCount val="1"/>
                <c:pt idx="0">
                  <c:v>General</c:v>
                </c:pt>
              </c:strCache>
            </c:strRef>
          </c:tx>
          <c:spPr>
            <a:solidFill>
              <a:schemeClr val="accent5"/>
            </a:solidFill>
            <a:ln>
              <a:noFill/>
            </a:ln>
            <a:effectLst/>
          </c:spPr>
          <c:invertIfNegative val="0"/>
          <c:cat>
            <c:multiLvlStrRef>
              <c:f>'#TheoDim'!$O$2:$BD$3</c:f>
              <c:multiLvlStrCache>
                <c:ptCount val="42"/>
                <c:lvl>
                  <c:pt idx="0">
                    <c:v>001</c:v>
                  </c:pt>
                  <c:pt idx="1">
                    <c:v>002</c:v>
                  </c:pt>
                  <c:pt idx="2">
                    <c:v>004</c:v>
                  </c:pt>
                  <c:pt idx="3">
                    <c:v>005</c:v>
                  </c:pt>
                  <c:pt idx="4">
                    <c:v>006</c:v>
                  </c:pt>
                  <c:pt idx="5">
                    <c:v>015</c:v>
                  </c:pt>
                  <c:pt idx="6">
                    <c:v>023</c:v>
                  </c:pt>
                  <c:pt idx="7">
                    <c:v>034</c:v>
                  </c:pt>
                  <c:pt idx="8">
                    <c:v>051</c:v>
                  </c:pt>
                  <c:pt idx="9">
                    <c:v>054</c:v>
                  </c:pt>
                  <c:pt idx="10">
                    <c:v>056</c:v>
                  </c:pt>
                  <c:pt idx="11">
                    <c:v>057</c:v>
                  </c:pt>
                  <c:pt idx="12">
                    <c:v>061</c:v>
                  </c:pt>
                  <c:pt idx="13">
                    <c:v>063</c:v>
                  </c:pt>
                  <c:pt idx="14">
                    <c:v>067</c:v>
                  </c:pt>
                  <c:pt idx="15">
                    <c:v>072</c:v>
                  </c:pt>
                  <c:pt idx="16">
                    <c:v>100</c:v>
                  </c:pt>
                  <c:pt idx="17">
                    <c:v>103</c:v>
                  </c:pt>
                  <c:pt idx="18">
                    <c:v>105</c:v>
                  </c:pt>
                  <c:pt idx="19">
                    <c:v>107</c:v>
                  </c:pt>
                  <c:pt idx="20">
                    <c:v>109</c:v>
                  </c:pt>
                  <c:pt idx="21">
                    <c:v>111</c:v>
                  </c:pt>
                  <c:pt idx="22">
                    <c:v>113</c:v>
                  </c:pt>
                  <c:pt idx="23">
                    <c:v>116</c:v>
                  </c:pt>
                  <c:pt idx="24">
                    <c:v>121</c:v>
                  </c:pt>
                  <c:pt idx="25">
                    <c:v>124</c:v>
                  </c:pt>
                  <c:pt idx="26">
                    <c:v>130</c:v>
                  </c:pt>
                  <c:pt idx="27">
                    <c:v>131</c:v>
                  </c:pt>
                  <c:pt idx="28">
                    <c:v>132</c:v>
                  </c:pt>
                  <c:pt idx="29">
                    <c:v>014</c:v>
                  </c:pt>
                  <c:pt idx="30">
                    <c:v>017</c:v>
                  </c:pt>
                  <c:pt idx="31">
                    <c:v>031</c:v>
                  </c:pt>
                  <c:pt idx="32">
                    <c:v>033</c:v>
                  </c:pt>
                  <c:pt idx="33">
                    <c:v>045</c:v>
                  </c:pt>
                  <c:pt idx="34">
                    <c:v>050</c:v>
                  </c:pt>
                  <c:pt idx="35">
                    <c:v>053</c:v>
                  </c:pt>
                  <c:pt idx="36">
                    <c:v>065</c:v>
                  </c:pt>
                  <c:pt idx="37">
                    <c:v>074</c:v>
                  </c:pt>
                  <c:pt idx="38">
                    <c:v>077</c:v>
                  </c:pt>
                  <c:pt idx="39">
                    <c:v>081</c:v>
                  </c:pt>
                  <c:pt idx="40">
                    <c:v>099</c:v>
                  </c:pt>
                  <c:pt idx="41">
                    <c:v>102</c:v>
                  </c:pt>
                </c:lvl>
                <c:lvl>
                  <c:pt idx="0">
                    <c:v>Ecology</c:v>
                  </c:pt>
                  <c:pt idx="29">
                    <c:v>Social</c:v>
                  </c:pt>
                </c:lvl>
              </c:multiLvlStrCache>
            </c:multiLvlStrRef>
          </c:cat>
          <c:val>
            <c:numRef>
              <c:f>'#TheoDim'!$O$6:$BD$6</c:f>
              <c:numCache>
                <c:formatCode>General</c:formatCode>
                <c:ptCount val="42"/>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c:v>
                </c:pt>
                <c:pt idx="16">
                  <c:v>0</c:v>
                </c:pt>
                <c:pt idx="17">
                  <c:v>1</c:v>
                </c:pt>
                <c:pt idx="18">
                  <c:v>0</c:v>
                </c:pt>
                <c:pt idx="19">
                  <c:v>0</c:v>
                </c:pt>
                <c:pt idx="20">
                  <c:v>0</c:v>
                </c:pt>
                <c:pt idx="21">
                  <c:v>0</c:v>
                </c:pt>
                <c:pt idx="22">
                  <c:v>0</c:v>
                </c:pt>
                <c:pt idx="23">
                  <c:v>0</c:v>
                </c:pt>
                <c:pt idx="24">
                  <c:v>0</c:v>
                </c:pt>
                <c:pt idx="25">
                  <c:v>0</c:v>
                </c:pt>
                <c:pt idx="26">
                  <c:v>1</c:v>
                </c:pt>
                <c:pt idx="27">
                  <c:v>1</c:v>
                </c:pt>
                <c:pt idx="28">
                  <c:v>0</c:v>
                </c:pt>
                <c:pt idx="29">
                  <c:v>0</c:v>
                </c:pt>
                <c:pt idx="30">
                  <c:v>0</c:v>
                </c:pt>
                <c:pt idx="31">
                  <c:v>0</c:v>
                </c:pt>
                <c:pt idx="32">
                  <c:v>0</c:v>
                </c:pt>
                <c:pt idx="33">
                  <c:v>0</c:v>
                </c:pt>
                <c:pt idx="34">
                  <c:v>0</c:v>
                </c:pt>
                <c:pt idx="35">
                  <c:v>1</c:v>
                </c:pt>
                <c:pt idx="36">
                  <c:v>0</c:v>
                </c:pt>
                <c:pt idx="37">
                  <c:v>0</c:v>
                </c:pt>
                <c:pt idx="38">
                  <c:v>0</c:v>
                </c:pt>
                <c:pt idx="39">
                  <c:v>0</c:v>
                </c:pt>
                <c:pt idx="40">
                  <c:v>0</c:v>
                </c:pt>
                <c:pt idx="41">
                  <c:v>0</c:v>
                </c:pt>
              </c:numCache>
            </c:numRef>
          </c:val>
          <c:extLst>
            <c:ext xmlns:c16="http://schemas.microsoft.com/office/drawing/2014/chart" uri="{C3380CC4-5D6E-409C-BE32-E72D297353CC}">
              <c16:uniqueId val="{00000004-AD1F-47FE-A276-C44FE03A0C25}"/>
            </c:ext>
          </c:extLst>
        </c:ser>
        <c:ser>
          <c:idx val="3"/>
          <c:order val="3"/>
          <c:tx>
            <c:strRef>
              <c:f>'#TheoDim'!$N$7</c:f>
              <c:strCache>
                <c:ptCount val="1"/>
                <c:pt idx="0">
                  <c:v>Gaps</c:v>
                </c:pt>
              </c:strCache>
            </c:strRef>
          </c:tx>
          <c:spPr>
            <a:solidFill>
              <a:schemeClr val="accent1">
                <a:lumMod val="60000"/>
              </a:schemeClr>
            </a:solidFill>
            <a:ln>
              <a:noFill/>
            </a:ln>
            <a:effectLst/>
          </c:spPr>
          <c:invertIfNegative val="0"/>
          <c:cat>
            <c:multiLvlStrRef>
              <c:f>'#TheoDim'!$O$2:$BD$3</c:f>
              <c:multiLvlStrCache>
                <c:ptCount val="42"/>
                <c:lvl>
                  <c:pt idx="0">
                    <c:v>001</c:v>
                  </c:pt>
                  <c:pt idx="1">
                    <c:v>002</c:v>
                  </c:pt>
                  <c:pt idx="2">
                    <c:v>004</c:v>
                  </c:pt>
                  <c:pt idx="3">
                    <c:v>005</c:v>
                  </c:pt>
                  <c:pt idx="4">
                    <c:v>006</c:v>
                  </c:pt>
                  <c:pt idx="5">
                    <c:v>015</c:v>
                  </c:pt>
                  <c:pt idx="6">
                    <c:v>023</c:v>
                  </c:pt>
                  <c:pt idx="7">
                    <c:v>034</c:v>
                  </c:pt>
                  <c:pt idx="8">
                    <c:v>051</c:v>
                  </c:pt>
                  <c:pt idx="9">
                    <c:v>054</c:v>
                  </c:pt>
                  <c:pt idx="10">
                    <c:v>056</c:v>
                  </c:pt>
                  <c:pt idx="11">
                    <c:v>057</c:v>
                  </c:pt>
                  <c:pt idx="12">
                    <c:v>061</c:v>
                  </c:pt>
                  <c:pt idx="13">
                    <c:v>063</c:v>
                  </c:pt>
                  <c:pt idx="14">
                    <c:v>067</c:v>
                  </c:pt>
                  <c:pt idx="15">
                    <c:v>072</c:v>
                  </c:pt>
                  <c:pt idx="16">
                    <c:v>100</c:v>
                  </c:pt>
                  <c:pt idx="17">
                    <c:v>103</c:v>
                  </c:pt>
                  <c:pt idx="18">
                    <c:v>105</c:v>
                  </c:pt>
                  <c:pt idx="19">
                    <c:v>107</c:v>
                  </c:pt>
                  <c:pt idx="20">
                    <c:v>109</c:v>
                  </c:pt>
                  <c:pt idx="21">
                    <c:v>111</c:v>
                  </c:pt>
                  <c:pt idx="22">
                    <c:v>113</c:v>
                  </c:pt>
                  <c:pt idx="23">
                    <c:v>116</c:v>
                  </c:pt>
                  <c:pt idx="24">
                    <c:v>121</c:v>
                  </c:pt>
                  <c:pt idx="25">
                    <c:v>124</c:v>
                  </c:pt>
                  <c:pt idx="26">
                    <c:v>130</c:v>
                  </c:pt>
                  <c:pt idx="27">
                    <c:v>131</c:v>
                  </c:pt>
                  <c:pt idx="28">
                    <c:v>132</c:v>
                  </c:pt>
                  <c:pt idx="29">
                    <c:v>014</c:v>
                  </c:pt>
                  <c:pt idx="30">
                    <c:v>017</c:v>
                  </c:pt>
                  <c:pt idx="31">
                    <c:v>031</c:v>
                  </c:pt>
                  <c:pt idx="32">
                    <c:v>033</c:v>
                  </c:pt>
                  <c:pt idx="33">
                    <c:v>045</c:v>
                  </c:pt>
                  <c:pt idx="34">
                    <c:v>050</c:v>
                  </c:pt>
                  <c:pt idx="35">
                    <c:v>053</c:v>
                  </c:pt>
                  <c:pt idx="36">
                    <c:v>065</c:v>
                  </c:pt>
                  <c:pt idx="37">
                    <c:v>074</c:v>
                  </c:pt>
                  <c:pt idx="38">
                    <c:v>077</c:v>
                  </c:pt>
                  <c:pt idx="39">
                    <c:v>081</c:v>
                  </c:pt>
                  <c:pt idx="40">
                    <c:v>099</c:v>
                  </c:pt>
                  <c:pt idx="41">
                    <c:v>102</c:v>
                  </c:pt>
                </c:lvl>
                <c:lvl>
                  <c:pt idx="0">
                    <c:v>Ecology</c:v>
                  </c:pt>
                  <c:pt idx="29">
                    <c:v>Social</c:v>
                  </c:pt>
                </c:lvl>
              </c:multiLvlStrCache>
            </c:multiLvlStrRef>
          </c:cat>
          <c:val>
            <c:numRef>
              <c:f>'#TheoDim'!$O$7:$BD$7</c:f>
              <c:numCache>
                <c:formatCode>General</c:formatCode>
                <c:ptCount val="42"/>
                <c:pt idx="0">
                  <c:v>0</c:v>
                </c:pt>
                <c:pt idx="1">
                  <c:v>0</c:v>
                </c:pt>
                <c:pt idx="2">
                  <c:v>0</c:v>
                </c:pt>
                <c:pt idx="3">
                  <c:v>1</c:v>
                </c:pt>
                <c:pt idx="4">
                  <c:v>1</c:v>
                </c:pt>
                <c:pt idx="5">
                  <c:v>1</c:v>
                </c:pt>
                <c:pt idx="6">
                  <c:v>1</c:v>
                </c:pt>
                <c:pt idx="7">
                  <c:v>1</c:v>
                </c:pt>
                <c:pt idx="8">
                  <c:v>1</c:v>
                </c:pt>
                <c:pt idx="9">
                  <c:v>1</c:v>
                </c:pt>
                <c:pt idx="10">
                  <c:v>0</c:v>
                </c:pt>
                <c:pt idx="11">
                  <c:v>1</c:v>
                </c:pt>
                <c:pt idx="12">
                  <c:v>1</c:v>
                </c:pt>
                <c:pt idx="13">
                  <c:v>1</c:v>
                </c:pt>
                <c:pt idx="14">
                  <c:v>1</c:v>
                </c:pt>
                <c:pt idx="15">
                  <c:v>1</c:v>
                </c:pt>
                <c:pt idx="16">
                  <c:v>1</c:v>
                </c:pt>
                <c:pt idx="17">
                  <c:v>1</c:v>
                </c:pt>
                <c:pt idx="18">
                  <c:v>1</c:v>
                </c:pt>
                <c:pt idx="19">
                  <c:v>1</c:v>
                </c:pt>
                <c:pt idx="20">
                  <c:v>1</c:v>
                </c:pt>
                <c:pt idx="21">
                  <c:v>1</c:v>
                </c:pt>
                <c:pt idx="22">
                  <c:v>1</c:v>
                </c:pt>
                <c:pt idx="23">
                  <c:v>1</c:v>
                </c:pt>
                <c:pt idx="24">
                  <c:v>0</c:v>
                </c:pt>
                <c:pt idx="25">
                  <c:v>1</c:v>
                </c:pt>
                <c:pt idx="26">
                  <c:v>0</c:v>
                </c:pt>
                <c:pt idx="27">
                  <c:v>1</c:v>
                </c:pt>
                <c:pt idx="28">
                  <c:v>1</c:v>
                </c:pt>
                <c:pt idx="29">
                  <c:v>1</c:v>
                </c:pt>
                <c:pt idx="30">
                  <c:v>0</c:v>
                </c:pt>
                <c:pt idx="31">
                  <c:v>1</c:v>
                </c:pt>
                <c:pt idx="32">
                  <c:v>0</c:v>
                </c:pt>
                <c:pt idx="33">
                  <c:v>1</c:v>
                </c:pt>
                <c:pt idx="34">
                  <c:v>1</c:v>
                </c:pt>
                <c:pt idx="35">
                  <c:v>1</c:v>
                </c:pt>
                <c:pt idx="36">
                  <c:v>1</c:v>
                </c:pt>
                <c:pt idx="37">
                  <c:v>1</c:v>
                </c:pt>
                <c:pt idx="38">
                  <c:v>1</c:v>
                </c:pt>
                <c:pt idx="39">
                  <c:v>0</c:v>
                </c:pt>
                <c:pt idx="40">
                  <c:v>1</c:v>
                </c:pt>
                <c:pt idx="41">
                  <c:v>0</c:v>
                </c:pt>
              </c:numCache>
            </c:numRef>
          </c:val>
          <c:extLst>
            <c:ext xmlns:c16="http://schemas.microsoft.com/office/drawing/2014/chart" uri="{C3380CC4-5D6E-409C-BE32-E72D297353CC}">
              <c16:uniqueId val="{00000005-AD1F-47FE-A276-C44FE03A0C25}"/>
            </c:ext>
          </c:extLst>
        </c:ser>
        <c:ser>
          <c:idx val="4"/>
          <c:order val="4"/>
          <c:tx>
            <c:strRef>
              <c:f>'#TheoDim'!$N$8</c:f>
              <c:strCache>
                <c:ptCount val="1"/>
                <c:pt idx="0">
                  <c:v>Formal</c:v>
                </c:pt>
              </c:strCache>
            </c:strRef>
          </c:tx>
          <c:spPr>
            <a:solidFill>
              <a:schemeClr val="accent3">
                <a:lumMod val="60000"/>
              </a:schemeClr>
            </a:solidFill>
            <a:ln>
              <a:noFill/>
            </a:ln>
            <a:effectLst/>
          </c:spPr>
          <c:invertIfNegative val="0"/>
          <c:cat>
            <c:multiLvlStrRef>
              <c:f>'#TheoDim'!$O$2:$BD$3</c:f>
              <c:multiLvlStrCache>
                <c:ptCount val="42"/>
                <c:lvl>
                  <c:pt idx="0">
                    <c:v>001</c:v>
                  </c:pt>
                  <c:pt idx="1">
                    <c:v>002</c:v>
                  </c:pt>
                  <c:pt idx="2">
                    <c:v>004</c:v>
                  </c:pt>
                  <c:pt idx="3">
                    <c:v>005</c:v>
                  </c:pt>
                  <c:pt idx="4">
                    <c:v>006</c:v>
                  </c:pt>
                  <c:pt idx="5">
                    <c:v>015</c:v>
                  </c:pt>
                  <c:pt idx="6">
                    <c:v>023</c:v>
                  </c:pt>
                  <c:pt idx="7">
                    <c:v>034</c:v>
                  </c:pt>
                  <c:pt idx="8">
                    <c:v>051</c:v>
                  </c:pt>
                  <c:pt idx="9">
                    <c:v>054</c:v>
                  </c:pt>
                  <c:pt idx="10">
                    <c:v>056</c:v>
                  </c:pt>
                  <c:pt idx="11">
                    <c:v>057</c:v>
                  </c:pt>
                  <c:pt idx="12">
                    <c:v>061</c:v>
                  </c:pt>
                  <c:pt idx="13">
                    <c:v>063</c:v>
                  </c:pt>
                  <c:pt idx="14">
                    <c:v>067</c:v>
                  </c:pt>
                  <c:pt idx="15">
                    <c:v>072</c:v>
                  </c:pt>
                  <c:pt idx="16">
                    <c:v>100</c:v>
                  </c:pt>
                  <c:pt idx="17">
                    <c:v>103</c:v>
                  </c:pt>
                  <c:pt idx="18">
                    <c:v>105</c:v>
                  </c:pt>
                  <c:pt idx="19">
                    <c:v>107</c:v>
                  </c:pt>
                  <c:pt idx="20">
                    <c:v>109</c:v>
                  </c:pt>
                  <c:pt idx="21">
                    <c:v>111</c:v>
                  </c:pt>
                  <c:pt idx="22">
                    <c:v>113</c:v>
                  </c:pt>
                  <c:pt idx="23">
                    <c:v>116</c:v>
                  </c:pt>
                  <c:pt idx="24">
                    <c:v>121</c:v>
                  </c:pt>
                  <c:pt idx="25">
                    <c:v>124</c:v>
                  </c:pt>
                  <c:pt idx="26">
                    <c:v>130</c:v>
                  </c:pt>
                  <c:pt idx="27">
                    <c:v>131</c:v>
                  </c:pt>
                  <c:pt idx="28">
                    <c:v>132</c:v>
                  </c:pt>
                  <c:pt idx="29">
                    <c:v>014</c:v>
                  </c:pt>
                  <c:pt idx="30">
                    <c:v>017</c:v>
                  </c:pt>
                  <c:pt idx="31">
                    <c:v>031</c:v>
                  </c:pt>
                  <c:pt idx="32">
                    <c:v>033</c:v>
                  </c:pt>
                  <c:pt idx="33">
                    <c:v>045</c:v>
                  </c:pt>
                  <c:pt idx="34">
                    <c:v>050</c:v>
                  </c:pt>
                  <c:pt idx="35">
                    <c:v>053</c:v>
                  </c:pt>
                  <c:pt idx="36">
                    <c:v>065</c:v>
                  </c:pt>
                  <c:pt idx="37">
                    <c:v>074</c:v>
                  </c:pt>
                  <c:pt idx="38">
                    <c:v>077</c:v>
                  </c:pt>
                  <c:pt idx="39">
                    <c:v>081</c:v>
                  </c:pt>
                  <c:pt idx="40">
                    <c:v>099</c:v>
                  </c:pt>
                  <c:pt idx="41">
                    <c:v>102</c:v>
                  </c:pt>
                </c:lvl>
                <c:lvl>
                  <c:pt idx="0">
                    <c:v>Ecology</c:v>
                  </c:pt>
                  <c:pt idx="29">
                    <c:v>Social</c:v>
                  </c:pt>
                </c:lvl>
              </c:multiLvlStrCache>
            </c:multiLvlStrRef>
          </c:cat>
          <c:val>
            <c:numRef>
              <c:f>'#TheoDim'!$O$8:$BD$8</c:f>
              <c:numCache>
                <c:formatCode>General</c:formatCode>
                <c:ptCount val="4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1</c:v>
                </c:pt>
                <c:pt idx="36">
                  <c:v>0</c:v>
                </c:pt>
                <c:pt idx="37">
                  <c:v>0</c:v>
                </c:pt>
                <c:pt idx="38">
                  <c:v>0</c:v>
                </c:pt>
                <c:pt idx="39">
                  <c:v>0</c:v>
                </c:pt>
                <c:pt idx="40">
                  <c:v>0</c:v>
                </c:pt>
                <c:pt idx="41">
                  <c:v>0</c:v>
                </c:pt>
              </c:numCache>
            </c:numRef>
          </c:val>
          <c:extLst>
            <c:ext xmlns:c16="http://schemas.microsoft.com/office/drawing/2014/chart" uri="{C3380CC4-5D6E-409C-BE32-E72D297353CC}">
              <c16:uniqueId val="{00000006-AD1F-47FE-A276-C44FE03A0C25}"/>
            </c:ext>
          </c:extLst>
        </c:ser>
        <c:ser>
          <c:idx val="5"/>
          <c:order val="5"/>
          <c:tx>
            <c:strRef>
              <c:f>'#TheoDim'!$N$9</c:f>
              <c:strCache>
                <c:ptCount val="1"/>
                <c:pt idx="0">
                  <c:v>Used </c:v>
                </c:pt>
              </c:strCache>
            </c:strRef>
          </c:tx>
          <c:spPr>
            <a:solidFill>
              <a:schemeClr val="accent5">
                <a:lumMod val="60000"/>
              </a:schemeClr>
            </a:solidFill>
            <a:ln>
              <a:noFill/>
            </a:ln>
            <a:effectLst/>
          </c:spPr>
          <c:invertIfNegative val="0"/>
          <c:cat>
            <c:multiLvlStrRef>
              <c:f>'#TheoDim'!$O$2:$BD$3</c:f>
              <c:multiLvlStrCache>
                <c:ptCount val="42"/>
                <c:lvl>
                  <c:pt idx="0">
                    <c:v>001</c:v>
                  </c:pt>
                  <c:pt idx="1">
                    <c:v>002</c:v>
                  </c:pt>
                  <c:pt idx="2">
                    <c:v>004</c:v>
                  </c:pt>
                  <c:pt idx="3">
                    <c:v>005</c:v>
                  </c:pt>
                  <c:pt idx="4">
                    <c:v>006</c:v>
                  </c:pt>
                  <c:pt idx="5">
                    <c:v>015</c:v>
                  </c:pt>
                  <c:pt idx="6">
                    <c:v>023</c:v>
                  </c:pt>
                  <c:pt idx="7">
                    <c:v>034</c:v>
                  </c:pt>
                  <c:pt idx="8">
                    <c:v>051</c:v>
                  </c:pt>
                  <c:pt idx="9">
                    <c:v>054</c:v>
                  </c:pt>
                  <c:pt idx="10">
                    <c:v>056</c:v>
                  </c:pt>
                  <c:pt idx="11">
                    <c:v>057</c:v>
                  </c:pt>
                  <c:pt idx="12">
                    <c:v>061</c:v>
                  </c:pt>
                  <c:pt idx="13">
                    <c:v>063</c:v>
                  </c:pt>
                  <c:pt idx="14">
                    <c:v>067</c:v>
                  </c:pt>
                  <c:pt idx="15">
                    <c:v>072</c:v>
                  </c:pt>
                  <c:pt idx="16">
                    <c:v>100</c:v>
                  </c:pt>
                  <c:pt idx="17">
                    <c:v>103</c:v>
                  </c:pt>
                  <c:pt idx="18">
                    <c:v>105</c:v>
                  </c:pt>
                  <c:pt idx="19">
                    <c:v>107</c:v>
                  </c:pt>
                  <c:pt idx="20">
                    <c:v>109</c:v>
                  </c:pt>
                  <c:pt idx="21">
                    <c:v>111</c:v>
                  </c:pt>
                  <c:pt idx="22">
                    <c:v>113</c:v>
                  </c:pt>
                  <c:pt idx="23">
                    <c:v>116</c:v>
                  </c:pt>
                  <c:pt idx="24">
                    <c:v>121</c:v>
                  </c:pt>
                  <c:pt idx="25">
                    <c:v>124</c:v>
                  </c:pt>
                  <c:pt idx="26">
                    <c:v>130</c:v>
                  </c:pt>
                  <c:pt idx="27">
                    <c:v>131</c:v>
                  </c:pt>
                  <c:pt idx="28">
                    <c:v>132</c:v>
                  </c:pt>
                  <c:pt idx="29">
                    <c:v>014</c:v>
                  </c:pt>
                  <c:pt idx="30">
                    <c:v>017</c:v>
                  </c:pt>
                  <c:pt idx="31">
                    <c:v>031</c:v>
                  </c:pt>
                  <c:pt idx="32">
                    <c:v>033</c:v>
                  </c:pt>
                  <c:pt idx="33">
                    <c:v>045</c:v>
                  </c:pt>
                  <c:pt idx="34">
                    <c:v>050</c:v>
                  </c:pt>
                  <c:pt idx="35">
                    <c:v>053</c:v>
                  </c:pt>
                  <c:pt idx="36">
                    <c:v>065</c:v>
                  </c:pt>
                  <c:pt idx="37">
                    <c:v>074</c:v>
                  </c:pt>
                  <c:pt idx="38">
                    <c:v>077</c:v>
                  </c:pt>
                  <c:pt idx="39">
                    <c:v>081</c:v>
                  </c:pt>
                  <c:pt idx="40">
                    <c:v>099</c:v>
                  </c:pt>
                  <c:pt idx="41">
                    <c:v>102</c:v>
                  </c:pt>
                </c:lvl>
                <c:lvl>
                  <c:pt idx="0">
                    <c:v>Ecology</c:v>
                  </c:pt>
                  <c:pt idx="29">
                    <c:v>Social</c:v>
                  </c:pt>
                </c:lvl>
              </c:multiLvlStrCache>
            </c:multiLvlStrRef>
          </c:cat>
          <c:val>
            <c:numRef>
              <c:f>'#TheoDim'!$O$9:$BD$9</c:f>
              <c:numCache>
                <c:formatCode>General</c:formatCode>
                <c:ptCount val="42"/>
                <c:pt idx="0">
                  <c:v>0</c:v>
                </c:pt>
                <c:pt idx="1">
                  <c:v>1</c:v>
                </c:pt>
                <c:pt idx="2">
                  <c:v>1</c:v>
                </c:pt>
                <c:pt idx="3">
                  <c:v>0</c:v>
                </c:pt>
                <c:pt idx="4">
                  <c:v>0</c:v>
                </c:pt>
                <c:pt idx="5">
                  <c:v>0</c:v>
                </c:pt>
                <c:pt idx="6">
                  <c:v>0</c:v>
                </c:pt>
                <c:pt idx="7">
                  <c:v>0</c:v>
                </c:pt>
                <c:pt idx="8">
                  <c:v>1</c:v>
                </c:pt>
                <c:pt idx="9">
                  <c:v>1</c:v>
                </c:pt>
                <c:pt idx="10">
                  <c:v>0</c:v>
                </c:pt>
                <c:pt idx="11">
                  <c:v>0</c:v>
                </c:pt>
                <c:pt idx="12">
                  <c:v>0</c:v>
                </c:pt>
                <c:pt idx="13">
                  <c:v>0</c:v>
                </c:pt>
                <c:pt idx="14">
                  <c:v>1</c:v>
                </c:pt>
                <c:pt idx="15">
                  <c:v>0</c:v>
                </c:pt>
                <c:pt idx="16">
                  <c:v>0</c:v>
                </c:pt>
                <c:pt idx="17">
                  <c:v>0</c:v>
                </c:pt>
                <c:pt idx="18">
                  <c:v>1</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1</c:v>
                </c:pt>
                <c:pt idx="34">
                  <c:v>0</c:v>
                </c:pt>
                <c:pt idx="35">
                  <c:v>1</c:v>
                </c:pt>
                <c:pt idx="36">
                  <c:v>0</c:v>
                </c:pt>
                <c:pt idx="37">
                  <c:v>0</c:v>
                </c:pt>
                <c:pt idx="38">
                  <c:v>0</c:v>
                </c:pt>
                <c:pt idx="39">
                  <c:v>0</c:v>
                </c:pt>
                <c:pt idx="40">
                  <c:v>0</c:v>
                </c:pt>
                <c:pt idx="41">
                  <c:v>0</c:v>
                </c:pt>
              </c:numCache>
            </c:numRef>
          </c:val>
          <c:extLst>
            <c:ext xmlns:c16="http://schemas.microsoft.com/office/drawing/2014/chart" uri="{C3380CC4-5D6E-409C-BE32-E72D297353CC}">
              <c16:uniqueId val="{00000007-AD1F-47FE-A276-C44FE03A0C25}"/>
            </c:ext>
          </c:extLst>
        </c:ser>
        <c:ser>
          <c:idx val="6"/>
          <c:order val="6"/>
          <c:tx>
            <c:strRef>
              <c:f>'#TheoDim'!$N$10</c:f>
              <c:strCache>
                <c:ptCount val="1"/>
                <c:pt idx="0">
                  <c:v>Explicit</c:v>
                </c:pt>
              </c:strCache>
            </c:strRef>
          </c:tx>
          <c:spPr>
            <a:solidFill>
              <a:schemeClr val="accent1">
                <a:lumMod val="80000"/>
                <a:lumOff val="20000"/>
              </a:schemeClr>
            </a:solidFill>
            <a:ln>
              <a:noFill/>
            </a:ln>
            <a:effectLst/>
          </c:spPr>
          <c:invertIfNegative val="0"/>
          <c:cat>
            <c:multiLvlStrRef>
              <c:f>'#TheoDim'!$O$2:$BD$3</c:f>
              <c:multiLvlStrCache>
                <c:ptCount val="42"/>
                <c:lvl>
                  <c:pt idx="0">
                    <c:v>001</c:v>
                  </c:pt>
                  <c:pt idx="1">
                    <c:v>002</c:v>
                  </c:pt>
                  <c:pt idx="2">
                    <c:v>004</c:v>
                  </c:pt>
                  <c:pt idx="3">
                    <c:v>005</c:v>
                  </c:pt>
                  <c:pt idx="4">
                    <c:v>006</c:v>
                  </c:pt>
                  <c:pt idx="5">
                    <c:v>015</c:v>
                  </c:pt>
                  <c:pt idx="6">
                    <c:v>023</c:v>
                  </c:pt>
                  <c:pt idx="7">
                    <c:v>034</c:v>
                  </c:pt>
                  <c:pt idx="8">
                    <c:v>051</c:v>
                  </c:pt>
                  <c:pt idx="9">
                    <c:v>054</c:v>
                  </c:pt>
                  <c:pt idx="10">
                    <c:v>056</c:v>
                  </c:pt>
                  <c:pt idx="11">
                    <c:v>057</c:v>
                  </c:pt>
                  <c:pt idx="12">
                    <c:v>061</c:v>
                  </c:pt>
                  <c:pt idx="13">
                    <c:v>063</c:v>
                  </c:pt>
                  <c:pt idx="14">
                    <c:v>067</c:v>
                  </c:pt>
                  <c:pt idx="15">
                    <c:v>072</c:v>
                  </c:pt>
                  <c:pt idx="16">
                    <c:v>100</c:v>
                  </c:pt>
                  <c:pt idx="17">
                    <c:v>103</c:v>
                  </c:pt>
                  <c:pt idx="18">
                    <c:v>105</c:v>
                  </c:pt>
                  <c:pt idx="19">
                    <c:v>107</c:v>
                  </c:pt>
                  <c:pt idx="20">
                    <c:v>109</c:v>
                  </c:pt>
                  <c:pt idx="21">
                    <c:v>111</c:v>
                  </c:pt>
                  <c:pt idx="22">
                    <c:v>113</c:v>
                  </c:pt>
                  <c:pt idx="23">
                    <c:v>116</c:v>
                  </c:pt>
                  <c:pt idx="24">
                    <c:v>121</c:v>
                  </c:pt>
                  <c:pt idx="25">
                    <c:v>124</c:v>
                  </c:pt>
                  <c:pt idx="26">
                    <c:v>130</c:v>
                  </c:pt>
                  <c:pt idx="27">
                    <c:v>131</c:v>
                  </c:pt>
                  <c:pt idx="28">
                    <c:v>132</c:v>
                  </c:pt>
                  <c:pt idx="29">
                    <c:v>014</c:v>
                  </c:pt>
                  <c:pt idx="30">
                    <c:v>017</c:v>
                  </c:pt>
                  <c:pt idx="31">
                    <c:v>031</c:v>
                  </c:pt>
                  <c:pt idx="32">
                    <c:v>033</c:v>
                  </c:pt>
                  <c:pt idx="33">
                    <c:v>045</c:v>
                  </c:pt>
                  <c:pt idx="34">
                    <c:v>050</c:v>
                  </c:pt>
                  <c:pt idx="35">
                    <c:v>053</c:v>
                  </c:pt>
                  <c:pt idx="36">
                    <c:v>065</c:v>
                  </c:pt>
                  <c:pt idx="37">
                    <c:v>074</c:v>
                  </c:pt>
                  <c:pt idx="38">
                    <c:v>077</c:v>
                  </c:pt>
                  <c:pt idx="39">
                    <c:v>081</c:v>
                  </c:pt>
                  <c:pt idx="40">
                    <c:v>099</c:v>
                  </c:pt>
                  <c:pt idx="41">
                    <c:v>102</c:v>
                  </c:pt>
                </c:lvl>
                <c:lvl>
                  <c:pt idx="0">
                    <c:v>Ecology</c:v>
                  </c:pt>
                  <c:pt idx="29">
                    <c:v>Social</c:v>
                  </c:pt>
                </c:lvl>
              </c:multiLvlStrCache>
            </c:multiLvlStrRef>
          </c:cat>
          <c:val>
            <c:numRef>
              <c:f>'#TheoDim'!$O$10:$BD$10</c:f>
              <c:numCache>
                <c:formatCode>General</c:formatCode>
                <c:ptCount val="42"/>
                <c:pt idx="0">
                  <c:v>1</c:v>
                </c:pt>
                <c:pt idx="1">
                  <c:v>0</c:v>
                </c:pt>
                <c:pt idx="2">
                  <c:v>0</c:v>
                </c:pt>
                <c:pt idx="3">
                  <c:v>0</c:v>
                </c:pt>
                <c:pt idx="4">
                  <c:v>0</c:v>
                </c:pt>
                <c:pt idx="5">
                  <c:v>0</c:v>
                </c:pt>
                <c:pt idx="6">
                  <c:v>1</c:v>
                </c:pt>
                <c:pt idx="7">
                  <c:v>0</c:v>
                </c:pt>
                <c:pt idx="8">
                  <c:v>0</c:v>
                </c:pt>
                <c:pt idx="9">
                  <c:v>1</c:v>
                </c:pt>
                <c:pt idx="10">
                  <c:v>1</c:v>
                </c:pt>
                <c:pt idx="11">
                  <c:v>0</c:v>
                </c:pt>
                <c:pt idx="12">
                  <c:v>0</c:v>
                </c:pt>
                <c:pt idx="13">
                  <c:v>0</c:v>
                </c:pt>
                <c:pt idx="14">
                  <c:v>0</c:v>
                </c:pt>
                <c:pt idx="15">
                  <c:v>0</c:v>
                </c:pt>
                <c:pt idx="16">
                  <c:v>0</c:v>
                </c:pt>
                <c:pt idx="17">
                  <c:v>1</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1</c:v>
                </c:pt>
                <c:pt idx="36">
                  <c:v>0</c:v>
                </c:pt>
                <c:pt idx="37">
                  <c:v>0</c:v>
                </c:pt>
                <c:pt idx="38">
                  <c:v>0</c:v>
                </c:pt>
                <c:pt idx="39">
                  <c:v>0</c:v>
                </c:pt>
                <c:pt idx="40">
                  <c:v>0</c:v>
                </c:pt>
                <c:pt idx="41">
                  <c:v>0</c:v>
                </c:pt>
              </c:numCache>
            </c:numRef>
          </c:val>
          <c:extLst>
            <c:ext xmlns:c16="http://schemas.microsoft.com/office/drawing/2014/chart" uri="{C3380CC4-5D6E-409C-BE32-E72D297353CC}">
              <c16:uniqueId val="{00000008-AD1F-47FE-A276-C44FE03A0C25}"/>
            </c:ext>
          </c:extLst>
        </c:ser>
        <c:dLbls>
          <c:showLegendKey val="0"/>
          <c:showVal val="0"/>
          <c:showCatName val="0"/>
          <c:showSerName val="0"/>
          <c:showPercent val="0"/>
          <c:showBubbleSize val="0"/>
        </c:dLbls>
        <c:gapWidth val="150"/>
        <c:overlap val="100"/>
        <c:axId val="974828944"/>
        <c:axId val="327821120"/>
      </c:barChart>
      <c:catAx>
        <c:axId val="974828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7821120"/>
        <c:crosses val="autoZero"/>
        <c:auto val="1"/>
        <c:lblAlgn val="ctr"/>
        <c:lblOffset val="100"/>
        <c:noMultiLvlLbl val="0"/>
      </c:catAx>
      <c:valAx>
        <c:axId val="327821120"/>
        <c:scaling>
          <c:orientation val="minMax"/>
          <c:max val="6"/>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8289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barChart>
        <c:barDir val="col"/>
        <c:grouping val="clustered"/>
        <c:varyColors val="0"/>
        <c:ser>
          <c:idx val="0"/>
          <c:order val="0"/>
          <c:tx>
            <c:strRef>
              <c:f>'#TheoDim'!$O$46</c:f>
              <c:strCache>
                <c:ptCount val="1"/>
                <c:pt idx="0">
                  <c:v>ecology</c:v>
                </c:pt>
              </c:strCache>
            </c:strRef>
          </c:tx>
          <c:spPr>
            <a:solidFill>
              <a:schemeClr val="accent1">
                <a:shade val="76000"/>
              </a:schemeClr>
            </a:solidFill>
            <a:ln>
              <a:noFill/>
            </a:ln>
            <a:effectLst/>
          </c:spPr>
          <c:invertIfNegative val="0"/>
          <c:cat>
            <c:numRef>
              <c:f>'#TheoDim'!$N$47:$N$52</c:f>
              <c:numCache>
                <c:formatCode>General</c:formatCode>
                <c:ptCount val="6"/>
                <c:pt idx="0">
                  <c:v>1</c:v>
                </c:pt>
                <c:pt idx="1">
                  <c:v>2</c:v>
                </c:pt>
                <c:pt idx="2">
                  <c:v>3</c:v>
                </c:pt>
                <c:pt idx="3">
                  <c:v>4</c:v>
                </c:pt>
                <c:pt idx="4">
                  <c:v>5</c:v>
                </c:pt>
                <c:pt idx="5">
                  <c:v>6</c:v>
                </c:pt>
              </c:numCache>
            </c:numRef>
          </c:cat>
          <c:val>
            <c:numRef>
              <c:f>'#TheoDim'!$O$47:$O$52</c:f>
              <c:numCache>
                <c:formatCode>General</c:formatCode>
                <c:ptCount val="6"/>
                <c:pt idx="0">
                  <c:v>4</c:v>
                </c:pt>
                <c:pt idx="1">
                  <c:v>9</c:v>
                </c:pt>
                <c:pt idx="2">
                  <c:v>13</c:v>
                </c:pt>
                <c:pt idx="3">
                  <c:v>3</c:v>
                </c:pt>
                <c:pt idx="4">
                  <c:v>0</c:v>
                </c:pt>
                <c:pt idx="5">
                  <c:v>0</c:v>
                </c:pt>
              </c:numCache>
            </c:numRef>
          </c:val>
          <c:extLst>
            <c:ext xmlns:c16="http://schemas.microsoft.com/office/drawing/2014/chart" uri="{C3380CC4-5D6E-409C-BE32-E72D297353CC}">
              <c16:uniqueId val="{00000000-CBF5-456D-AA96-9C6C3C9DADA8}"/>
            </c:ext>
          </c:extLst>
        </c:ser>
        <c:ser>
          <c:idx val="1"/>
          <c:order val="1"/>
          <c:tx>
            <c:strRef>
              <c:f>'#TheoDim'!$P$46</c:f>
              <c:strCache>
                <c:ptCount val="1"/>
                <c:pt idx="0">
                  <c:v>social</c:v>
                </c:pt>
              </c:strCache>
            </c:strRef>
          </c:tx>
          <c:spPr>
            <a:solidFill>
              <a:schemeClr val="accent1">
                <a:tint val="77000"/>
              </a:schemeClr>
            </a:solidFill>
            <a:ln>
              <a:noFill/>
            </a:ln>
            <a:effectLst/>
          </c:spPr>
          <c:invertIfNegative val="0"/>
          <c:cat>
            <c:numRef>
              <c:f>'#TheoDim'!$N$47:$N$52</c:f>
              <c:numCache>
                <c:formatCode>General</c:formatCode>
                <c:ptCount val="6"/>
                <c:pt idx="0">
                  <c:v>1</c:v>
                </c:pt>
                <c:pt idx="1">
                  <c:v>2</c:v>
                </c:pt>
                <c:pt idx="2">
                  <c:v>3</c:v>
                </c:pt>
                <c:pt idx="3">
                  <c:v>4</c:v>
                </c:pt>
                <c:pt idx="4">
                  <c:v>5</c:v>
                </c:pt>
                <c:pt idx="5">
                  <c:v>6</c:v>
                </c:pt>
              </c:numCache>
            </c:numRef>
          </c:cat>
          <c:val>
            <c:numRef>
              <c:f>'#TheoDim'!$P$47:$P$52</c:f>
              <c:numCache>
                <c:formatCode>General</c:formatCode>
                <c:ptCount val="6"/>
                <c:pt idx="0">
                  <c:v>5</c:v>
                </c:pt>
                <c:pt idx="1">
                  <c:v>3</c:v>
                </c:pt>
                <c:pt idx="2">
                  <c:v>4</c:v>
                </c:pt>
                <c:pt idx="3">
                  <c:v>0</c:v>
                </c:pt>
                <c:pt idx="4">
                  <c:v>0</c:v>
                </c:pt>
                <c:pt idx="5">
                  <c:v>1</c:v>
                </c:pt>
              </c:numCache>
            </c:numRef>
          </c:val>
          <c:extLst>
            <c:ext xmlns:c16="http://schemas.microsoft.com/office/drawing/2014/chart" uri="{C3380CC4-5D6E-409C-BE32-E72D297353CC}">
              <c16:uniqueId val="{00000001-CBF5-456D-AA96-9C6C3C9DADA8}"/>
            </c:ext>
          </c:extLst>
        </c:ser>
        <c:dLbls>
          <c:showLegendKey val="0"/>
          <c:showVal val="0"/>
          <c:showCatName val="0"/>
          <c:showSerName val="0"/>
          <c:showPercent val="0"/>
          <c:showBubbleSize val="0"/>
        </c:dLbls>
        <c:gapWidth val="219"/>
        <c:overlap val="-27"/>
        <c:axId val="998285455"/>
        <c:axId val="2129924511"/>
      </c:barChart>
      <c:catAx>
        <c:axId val="9982854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theory dimensions addressed in</a:t>
                </a:r>
                <a:r>
                  <a:rPr lang="en-US" baseline="0"/>
                  <a:t> one article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924511"/>
        <c:crosses val="autoZero"/>
        <c:auto val="1"/>
        <c:lblAlgn val="ctr"/>
        <c:lblOffset val="100"/>
        <c:noMultiLvlLbl val="0"/>
      </c:catAx>
      <c:valAx>
        <c:axId val="21299245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articles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82854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1"/>
          <c:order val="0"/>
          <c:tx>
            <c:strRef>
              <c:f>'#TheoDim (2)'!$N$4</c:f>
              <c:strCache>
                <c:ptCount val="1"/>
                <c:pt idx="0">
                  <c:v>Mech</c:v>
                </c:pt>
              </c:strCache>
            </c:strRef>
          </c:tx>
          <c:spPr>
            <a:solidFill>
              <a:schemeClr val="accent3"/>
            </a:solidFill>
            <a:ln>
              <a:noFill/>
            </a:ln>
            <a:effectLst/>
          </c:spPr>
          <c:invertIfNegative val="0"/>
          <c:cat>
            <c:multiLvlStrRef>
              <c:f>'#TheoDim (2)'!$O$2:$BD$3</c:f>
              <c:multiLvlStrCache>
                <c:ptCount val="42"/>
                <c:lvl>
                  <c:pt idx="0">
                    <c:v>051</c:v>
                  </c:pt>
                  <c:pt idx="1">
                    <c:v>054</c:v>
                  </c:pt>
                  <c:pt idx="2">
                    <c:v>131</c:v>
                  </c:pt>
                  <c:pt idx="3">
                    <c:v>004</c:v>
                  </c:pt>
                  <c:pt idx="4">
                    <c:v>005</c:v>
                  </c:pt>
                  <c:pt idx="5">
                    <c:v>006</c:v>
                  </c:pt>
                  <c:pt idx="6">
                    <c:v>015</c:v>
                  </c:pt>
                  <c:pt idx="7">
                    <c:v>023</c:v>
                  </c:pt>
                  <c:pt idx="8">
                    <c:v>067</c:v>
                  </c:pt>
                  <c:pt idx="9">
                    <c:v>072</c:v>
                  </c:pt>
                  <c:pt idx="10">
                    <c:v>103</c:v>
                  </c:pt>
                  <c:pt idx="11">
                    <c:v>109</c:v>
                  </c:pt>
                  <c:pt idx="12">
                    <c:v>111</c:v>
                  </c:pt>
                  <c:pt idx="13">
                    <c:v>124</c:v>
                  </c:pt>
                  <c:pt idx="14">
                    <c:v>130</c:v>
                  </c:pt>
                  <c:pt idx="15">
                    <c:v>132</c:v>
                  </c:pt>
                  <c:pt idx="16">
                    <c:v>001</c:v>
                  </c:pt>
                  <c:pt idx="17">
                    <c:v>034</c:v>
                  </c:pt>
                  <c:pt idx="18">
                    <c:v>056</c:v>
                  </c:pt>
                  <c:pt idx="19">
                    <c:v>063</c:v>
                  </c:pt>
                  <c:pt idx="20">
                    <c:v>100</c:v>
                  </c:pt>
                  <c:pt idx="21">
                    <c:v>105</c:v>
                  </c:pt>
                  <c:pt idx="22">
                    <c:v>113</c:v>
                  </c:pt>
                  <c:pt idx="23">
                    <c:v>116</c:v>
                  </c:pt>
                  <c:pt idx="24">
                    <c:v>121</c:v>
                  </c:pt>
                  <c:pt idx="25">
                    <c:v>002</c:v>
                  </c:pt>
                  <c:pt idx="26">
                    <c:v>057</c:v>
                  </c:pt>
                  <c:pt idx="27">
                    <c:v>061</c:v>
                  </c:pt>
                  <c:pt idx="28">
                    <c:v>107</c:v>
                  </c:pt>
                  <c:pt idx="29">
                    <c:v>053</c:v>
                  </c:pt>
                  <c:pt idx="30">
                    <c:v>045</c:v>
                  </c:pt>
                  <c:pt idx="31">
                    <c:v>050</c:v>
                  </c:pt>
                  <c:pt idx="32">
                    <c:v>065</c:v>
                  </c:pt>
                  <c:pt idx="33">
                    <c:v>077</c:v>
                  </c:pt>
                  <c:pt idx="34">
                    <c:v>014</c:v>
                  </c:pt>
                  <c:pt idx="35">
                    <c:v>033</c:v>
                  </c:pt>
                  <c:pt idx="36">
                    <c:v>074</c:v>
                  </c:pt>
                  <c:pt idx="37">
                    <c:v>017</c:v>
                  </c:pt>
                  <c:pt idx="38">
                    <c:v>031</c:v>
                  </c:pt>
                  <c:pt idx="39">
                    <c:v>081</c:v>
                  </c:pt>
                  <c:pt idx="40">
                    <c:v>099</c:v>
                  </c:pt>
                  <c:pt idx="41">
                    <c:v>102</c:v>
                  </c:pt>
                </c:lvl>
                <c:lvl>
                  <c:pt idx="0">
                    <c:v>Ecology</c:v>
                  </c:pt>
                  <c:pt idx="29">
                    <c:v>Social</c:v>
                  </c:pt>
                </c:lvl>
              </c:multiLvlStrCache>
            </c:multiLvlStrRef>
          </c:cat>
          <c:val>
            <c:numRef>
              <c:f>'#TheoDim (2)'!$O$4:$BD$4</c:f>
              <c:numCache>
                <c:formatCode>General</c:formatCode>
                <c:ptCount val="42"/>
                <c:pt idx="0">
                  <c:v>1</c:v>
                </c:pt>
                <c:pt idx="1">
                  <c:v>1</c:v>
                </c:pt>
                <c:pt idx="2">
                  <c:v>1</c:v>
                </c:pt>
                <c:pt idx="3">
                  <c:v>1</c:v>
                </c:pt>
                <c:pt idx="4">
                  <c:v>1</c:v>
                </c:pt>
                <c:pt idx="5">
                  <c:v>1</c:v>
                </c:pt>
                <c:pt idx="6">
                  <c:v>1</c:v>
                </c:pt>
                <c:pt idx="7">
                  <c:v>0</c:v>
                </c:pt>
                <c:pt idx="8">
                  <c:v>0</c:v>
                </c:pt>
                <c:pt idx="9">
                  <c:v>1</c:v>
                </c:pt>
                <c:pt idx="10">
                  <c:v>0</c:v>
                </c:pt>
                <c:pt idx="11">
                  <c:v>1</c:v>
                </c:pt>
                <c:pt idx="12">
                  <c:v>1</c:v>
                </c:pt>
                <c:pt idx="13">
                  <c:v>1</c:v>
                </c:pt>
                <c:pt idx="14">
                  <c:v>1</c:v>
                </c:pt>
                <c:pt idx="15">
                  <c:v>1</c:v>
                </c:pt>
                <c:pt idx="16">
                  <c:v>0</c:v>
                </c:pt>
                <c:pt idx="17">
                  <c:v>0</c:v>
                </c:pt>
                <c:pt idx="18">
                  <c:v>0</c:v>
                </c:pt>
                <c:pt idx="19">
                  <c:v>1</c:v>
                </c:pt>
                <c:pt idx="20">
                  <c:v>0</c:v>
                </c:pt>
                <c:pt idx="21">
                  <c:v>0</c:v>
                </c:pt>
                <c:pt idx="22">
                  <c:v>0</c:v>
                </c:pt>
                <c:pt idx="23">
                  <c:v>1</c:v>
                </c:pt>
                <c:pt idx="24">
                  <c:v>1</c:v>
                </c:pt>
                <c:pt idx="25">
                  <c:v>0</c:v>
                </c:pt>
                <c:pt idx="26">
                  <c:v>0</c:v>
                </c:pt>
                <c:pt idx="27">
                  <c:v>0</c:v>
                </c:pt>
                <c:pt idx="28">
                  <c:v>0</c:v>
                </c:pt>
                <c:pt idx="29">
                  <c:v>1</c:v>
                </c:pt>
                <c:pt idx="30">
                  <c:v>0</c:v>
                </c:pt>
                <c:pt idx="31">
                  <c:v>1</c:v>
                </c:pt>
                <c:pt idx="32">
                  <c:v>1</c:v>
                </c:pt>
                <c:pt idx="33">
                  <c:v>1</c:v>
                </c:pt>
                <c:pt idx="34">
                  <c:v>0</c:v>
                </c:pt>
                <c:pt idx="35">
                  <c:v>1</c:v>
                </c:pt>
                <c:pt idx="36">
                  <c:v>0</c:v>
                </c:pt>
                <c:pt idx="37">
                  <c:v>0</c:v>
                </c:pt>
                <c:pt idx="38">
                  <c:v>0</c:v>
                </c:pt>
                <c:pt idx="39">
                  <c:v>0</c:v>
                </c:pt>
                <c:pt idx="40">
                  <c:v>0</c:v>
                </c:pt>
                <c:pt idx="41">
                  <c:v>0</c:v>
                </c:pt>
              </c:numCache>
            </c:numRef>
          </c:val>
          <c:extLst>
            <c:ext xmlns:c16="http://schemas.microsoft.com/office/drawing/2014/chart" uri="{C3380CC4-5D6E-409C-BE32-E72D297353CC}">
              <c16:uniqueId val="{00000000-8363-4595-9054-D307C8665CAD}"/>
            </c:ext>
          </c:extLst>
        </c:ser>
        <c:ser>
          <c:idx val="0"/>
          <c:order val="1"/>
          <c:tx>
            <c:strRef>
              <c:f>'#TheoDim (2)'!$N$5</c:f>
              <c:strCache>
                <c:ptCount val="1"/>
                <c:pt idx="0">
                  <c:v>Comp</c:v>
                </c:pt>
              </c:strCache>
            </c:strRef>
          </c:tx>
          <c:spPr>
            <a:solidFill>
              <a:schemeClr val="accent1"/>
            </a:solidFill>
            <a:ln>
              <a:noFill/>
            </a:ln>
            <a:effectLst/>
          </c:spPr>
          <c:invertIfNegative val="0"/>
          <c:cat>
            <c:multiLvlStrRef>
              <c:f>'#TheoDim (2)'!$O$2:$BD$3</c:f>
              <c:multiLvlStrCache>
                <c:ptCount val="42"/>
                <c:lvl>
                  <c:pt idx="0">
                    <c:v>051</c:v>
                  </c:pt>
                  <c:pt idx="1">
                    <c:v>054</c:v>
                  </c:pt>
                  <c:pt idx="2">
                    <c:v>131</c:v>
                  </c:pt>
                  <c:pt idx="3">
                    <c:v>004</c:v>
                  </c:pt>
                  <c:pt idx="4">
                    <c:v>005</c:v>
                  </c:pt>
                  <c:pt idx="5">
                    <c:v>006</c:v>
                  </c:pt>
                  <c:pt idx="6">
                    <c:v>015</c:v>
                  </c:pt>
                  <c:pt idx="7">
                    <c:v>023</c:v>
                  </c:pt>
                  <c:pt idx="8">
                    <c:v>067</c:v>
                  </c:pt>
                  <c:pt idx="9">
                    <c:v>072</c:v>
                  </c:pt>
                  <c:pt idx="10">
                    <c:v>103</c:v>
                  </c:pt>
                  <c:pt idx="11">
                    <c:v>109</c:v>
                  </c:pt>
                  <c:pt idx="12">
                    <c:v>111</c:v>
                  </c:pt>
                  <c:pt idx="13">
                    <c:v>124</c:v>
                  </c:pt>
                  <c:pt idx="14">
                    <c:v>130</c:v>
                  </c:pt>
                  <c:pt idx="15">
                    <c:v>132</c:v>
                  </c:pt>
                  <c:pt idx="16">
                    <c:v>001</c:v>
                  </c:pt>
                  <c:pt idx="17">
                    <c:v>034</c:v>
                  </c:pt>
                  <c:pt idx="18">
                    <c:v>056</c:v>
                  </c:pt>
                  <c:pt idx="19">
                    <c:v>063</c:v>
                  </c:pt>
                  <c:pt idx="20">
                    <c:v>100</c:v>
                  </c:pt>
                  <c:pt idx="21">
                    <c:v>105</c:v>
                  </c:pt>
                  <c:pt idx="22">
                    <c:v>113</c:v>
                  </c:pt>
                  <c:pt idx="23">
                    <c:v>116</c:v>
                  </c:pt>
                  <c:pt idx="24">
                    <c:v>121</c:v>
                  </c:pt>
                  <c:pt idx="25">
                    <c:v>002</c:v>
                  </c:pt>
                  <c:pt idx="26">
                    <c:v>057</c:v>
                  </c:pt>
                  <c:pt idx="27">
                    <c:v>061</c:v>
                  </c:pt>
                  <c:pt idx="28">
                    <c:v>107</c:v>
                  </c:pt>
                  <c:pt idx="29">
                    <c:v>053</c:v>
                  </c:pt>
                  <c:pt idx="30">
                    <c:v>045</c:v>
                  </c:pt>
                  <c:pt idx="31">
                    <c:v>050</c:v>
                  </c:pt>
                  <c:pt idx="32">
                    <c:v>065</c:v>
                  </c:pt>
                  <c:pt idx="33">
                    <c:v>077</c:v>
                  </c:pt>
                  <c:pt idx="34">
                    <c:v>014</c:v>
                  </c:pt>
                  <c:pt idx="35">
                    <c:v>033</c:v>
                  </c:pt>
                  <c:pt idx="36">
                    <c:v>074</c:v>
                  </c:pt>
                  <c:pt idx="37">
                    <c:v>017</c:v>
                  </c:pt>
                  <c:pt idx="38">
                    <c:v>031</c:v>
                  </c:pt>
                  <c:pt idx="39">
                    <c:v>081</c:v>
                  </c:pt>
                  <c:pt idx="40">
                    <c:v>099</c:v>
                  </c:pt>
                  <c:pt idx="41">
                    <c:v>102</c:v>
                  </c:pt>
                </c:lvl>
                <c:lvl>
                  <c:pt idx="0">
                    <c:v>Ecology</c:v>
                  </c:pt>
                  <c:pt idx="29">
                    <c:v>Social</c:v>
                  </c:pt>
                </c:lvl>
              </c:multiLvlStrCache>
            </c:multiLvlStrRef>
          </c:cat>
          <c:val>
            <c:numRef>
              <c:f>'#TheoDim (2)'!$O$5:$BD$5</c:f>
              <c:numCache>
                <c:formatCode>General</c:formatCode>
                <c:ptCount val="42"/>
                <c:pt idx="0">
                  <c:v>1</c:v>
                </c:pt>
                <c:pt idx="1">
                  <c:v>0</c:v>
                </c:pt>
                <c:pt idx="2">
                  <c:v>1</c:v>
                </c:pt>
                <c:pt idx="3">
                  <c:v>1</c:v>
                </c:pt>
                <c:pt idx="4">
                  <c:v>1</c:v>
                </c:pt>
                <c:pt idx="5">
                  <c:v>1</c:v>
                </c:pt>
                <c:pt idx="6">
                  <c:v>1</c:v>
                </c:pt>
                <c:pt idx="7">
                  <c:v>1</c:v>
                </c:pt>
                <c:pt idx="8">
                  <c:v>1</c:v>
                </c:pt>
                <c:pt idx="9">
                  <c:v>0</c:v>
                </c:pt>
                <c:pt idx="10">
                  <c:v>0</c:v>
                </c:pt>
                <c:pt idx="11">
                  <c:v>1</c:v>
                </c:pt>
                <c:pt idx="12">
                  <c:v>1</c:v>
                </c:pt>
                <c:pt idx="13">
                  <c:v>1</c:v>
                </c:pt>
                <c:pt idx="14">
                  <c:v>1</c:v>
                </c:pt>
                <c:pt idx="15">
                  <c:v>1</c:v>
                </c:pt>
                <c:pt idx="16">
                  <c:v>0</c:v>
                </c:pt>
                <c:pt idx="17">
                  <c:v>1</c:v>
                </c:pt>
                <c:pt idx="18">
                  <c:v>1</c:v>
                </c:pt>
                <c:pt idx="19">
                  <c:v>0</c:v>
                </c:pt>
                <c:pt idx="20">
                  <c:v>1</c:v>
                </c:pt>
                <c:pt idx="21">
                  <c:v>0</c:v>
                </c:pt>
                <c:pt idx="22">
                  <c:v>1</c:v>
                </c:pt>
                <c:pt idx="23">
                  <c:v>0</c:v>
                </c:pt>
                <c:pt idx="24">
                  <c:v>1</c:v>
                </c:pt>
                <c:pt idx="25">
                  <c:v>0</c:v>
                </c:pt>
                <c:pt idx="26">
                  <c:v>0</c:v>
                </c:pt>
                <c:pt idx="27">
                  <c:v>0</c:v>
                </c:pt>
                <c:pt idx="28">
                  <c:v>0</c:v>
                </c:pt>
                <c:pt idx="29">
                  <c:v>0</c:v>
                </c:pt>
                <c:pt idx="30">
                  <c:v>1</c:v>
                </c:pt>
                <c:pt idx="31">
                  <c:v>1</c:v>
                </c:pt>
                <c:pt idx="32">
                  <c:v>1</c:v>
                </c:pt>
                <c:pt idx="33">
                  <c:v>1</c:v>
                </c:pt>
                <c:pt idx="34">
                  <c:v>1</c:v>
                </c:pt>
                <c:pt idx="35">
                  <c:v>1</c:v>
                </c:pt>
                <c:pt idx="36">
                  <c:v>1</c:v>
                </c:pt>
                <c:pt idx="37">
                  <c:v>1</c:v>
                </c:pt>
                <c:pt idx="38">
                  <c:v>0</c:v>
                </c:pt>
                <c:pt idx="39">
                  <c:v>1</c:v>
                </c:pt>
                <c:pt idx="40">
                  <c:v>0</c:v>
                </c:pt>
                <c:pt idx="41">
                  <c:v>1</c:v>
                </c:pt>
              </c:numCache>
            </c:numRef>
          </c:val>
          <c:extLst>
            <c:ext xmlns:c16="http://schemas.microsoft.com/office/drawing/2014/chart" uri="{C3380CC4-5D6E-409C-BE32-E72D297353CC}">
              <c16:uniqueId val="{00000001-8363-4595-9054-D307C8665CAD}"/>
            </c:ext>
          </c:extLst>
        </c:ser>
        <c:ser>
          <c:idx val="2"/>
          <c:order val="2"/>
          <c:tx>
            <c:strRef>
              <c:f>'#TheoDim (2)'!$N$6</c:f>
              <c:strCache>
                <c:ptCount val="1"/>
                <c:pt idx="0">
                  <c:v>General</c:v>
                </c:pt>
              </c:strCache>
            </c:strRef>
          </c:tx>
          <c:spPr>
            <a:solidFill>
              <a:schemeClr val="accent5"/>
            </a:solidFill>
            <a:ln>
              <a:noFill/>
            </a:ln>
            <a:effectLst/>
          </c:spPr>
          <c:invertIfNegative val="0"/>
          <c:cat>
            <c:multiLvlStrRef>
              <c:f>'#TheoDim (2)'!$O$2:$BD$3</c:f>
              <c:multiLvlStrCache>
                <c:ptCount val="42"/>
                <c:lvl>
                  <c:pt idx="0">
                    <c:v>051</c:v>
                  </c:pt>
                  <c:pt idx="1">
                    <c:v>054</c:v>
                  </c:pt>
                  <c:pt idx="2">
                    <c:v>131</c:v>
                  </c:pt>
                  <c:pt idx="3">
                    <c:v>004</c:v>
                  </c:pt>
                  <c:pt idx="4">
                    <c:v>005</c:v>
                  </c:pt>
                  <c:pt idx="5">
                    <c:v>006</c:v>
                  </c:pt>
                  <c:pt idx="6">
                    <c:v>015</c:v>
                  </c:pt>
                  <c:pt idx="7">
                    <c:v>023</c:v>
                  </c:pt>
                  <c:pt idx="8">
                    <c:v>067</c:v>
                  </c:pt>
                  <c:pt idx="9">
                    <c:v>072</c:v>
                  </c:pt>
                  <c:pt idx="10">
                    <c:v>103</c:v>
                  </c:pt>
                  <c:pt idx="11">
                    <c:v>109</c:v>
                  </c:pt>
                  <c:pt idx="12">
                    <c:v>111</c:v>
                  </c:pt>
                  <c:pt idx="13">
                    <c:v>124</c:v>
                  </c:pt>
                  <c:pt idx="14">
                    <c:v>130</c:v>
                  </c:pt>
                  <c:pt idx="15">
                    <c:v>132</c:v>
                  </c:pt>
                  <c:pt idx="16">
                    <c:v>001</c:v>
                  </c:pt>
                  <c:pt idx="17">
                    <c:v>034</c:v>
                  </c:pt>
                  <c:pt idx="18">
                    <c:v>056</c:v>
                  </c:pt>
                  <c:pt idx="19">
                    <c:v>063</c:v>
                  </c:pt>
                  <c:pt idx="20">
                    <c:v>100</c:v>
                  </c:pt>
                  <c:pt idx="21">
                    <c:v>105</c:v>
                  </c:pt>
                  <c:pt idx="22">
                    <c:v>113</c:v>
                  </c:pt>
                  <c:pt idx="23">
                    <c:v>116</c:v>
                  </c:pt>
                  <c:pt idx="24">
                    <c:v>121</c:v>
                  </c:pt>
                  <c:pt idx="25">
                    <c:v>002</c:v>
                  </c:pt>
                  <c:pt idx="26">
                    <c:v>057</c:v>
                  </c:pt>
                  <c:pt idx="27">
                    <c:v>061</c:v>
                  </c:pt>
                  <c:pt idx="28">
                    <c:v>107</c:v>
                  </c:pt>
                  <c:pt idx="29">
                    <c:v>053</c:v>
                  </c:pt>
                  <c:pt idx="30">
                    <c:v>045</c:v>
                  </c:pt>
                  <c:pt idx="31">
                    <c:v>050</c:v>
                  </c:pt>
                  <c:pt idx="32">
                    <c:v>065</c:v>
                  </c:pt>
                  <c:pt idx="33">
                    <c:v>077</c:v>
                  </c:pt>
                  <c:pt idx="34">
                    <c:v>014</c:v>
                  </c:pt>
                  <c:pt idx="35">
                    <c:v>033</c:v>
                  </c:pt>
                  <c:pt idx="36">
                    <c:v>074</c:v>
                  </c:pt>
                  <c:pt idx="37">
                    <c:v>017</c:v>
                  </c:pt>
                  <c:pt idx="38">
                    <c:v>031</c:v>
                  </c:pt>
                  <c:pt idx="39">
                    <c:v>081</c:v>
                  </c:pt>
                  <c:pt idx="40">
                    <c:v>099</c:v>
                  </c:pt>
                  <c:pt idx="41">
                    <c:v>102</c:v>
                  </c:pt>
                </c:lvl>
                <c:lvl>
                  <c:pt idx="0">
                    <c:v>Ecology</c:v>
                  </c:pt>
                  <c:pt idx="29">
                    <c:v>Social</c:v>
                  </c:pt>
                </c:lvl>
              </c:multiLvlStrCache>
            </c:multiLvlStrRef>
          </c:cat>
          <c:val>
            <c:numRef>
              <c:f>'#TheoDim (2)'!$O$6:$BD$6</c:f>
              <c:numCache>
                <c:formatCode>General</c:formatCode>
                <c:ptCount val="42"/>
                <c:pt idx="0">
                  <c:v>0</c:v>
                </c:pt>
                <c:pt idx="1">
                  <c:v>0</c:v>
                </c:pt>
                <c:pt idx="2">
                  <c:v>1</c:v>
                </c:pt>
                <c:pt idx="3">
                  <c:v>0</c:v>
                </c:pt>
                <c:pt idx="4">
                  <c:v>0</c:v>
                </c:pt>
                <c:pt idx="5">
                  <c:v>0</c:v>
                </c:pt>
                <c:pt idx="6">
                  <c:v>0</c:v>
                </c:pt>
                <c:pt idx="7">
                  <c:v>0</c:v>
                </c:pt>
                <c:pt idx="8">
                  <c:v>0</c:v>
                </c:pt>
                <c:pt idx="9">
                  <c:v>1</c:v>
                </c:pt>
                <c:pt idx="10">
                  <c:v>1</c:v>
                </c:pt>
                <c:pt idx="11">
                  <c:v>0</c:v>
                </c:pt>
                <c:pt idx="12">
                  <c:v>0</c:v>
                </c:pt>
                <c:pt idx="13">
                  <c:v>0</c:v>
                </c:pt>
                <c:pt idx="14">
                  <c:v>1</c:v>
                </c:pt>
                <c:pt idx="15">
                  <c:v>0</c:v>
                </c:pt>
                <c:pt idx="16">
                  <c:v>1</c:v>
                </c:pt>
                <c:pt idx="17">
                  <c:v>0</c:v>
                </c:pt>
                <c:pt idx="18">
                  <c:v>0</c:v>
                </c:pt>
                <c:pt idx="19">
                  <c:v>0</c:v>
                </c:pt>
                <c:pt idx="20">
                  <c:v>0</c:v>
                </c:pt>
                <c:pt idx="21">
                  <c:v>0</c:v>
                </c:pt>
                <c:pt idx="22">
                  <c:v>0</c:v>
                </c:pt>
                <c:pt idx="23">
                  <c:v>0</c:v>
                </c:pt>
                <c:pt idx="24">
                  <c:v>0</c:v>
                </c:pt>
                <c:pt idx="25">
                  <c:v>0</c:v>
                </c:pt>
                <c:pt idx="26">
                  <c:v>0</c:v>
                </c:pt>
                <c:pt idx="27">
                  <c:v>0</c:v>
                </c:pt>
                <c:pt idx="28">
                  <c:v>0</c:v>
                </c:pt>
                <c:pt idx="29">
                  <c:v>1</c:v>
                </c:pt>
                <c:pt idx="30">
                  <c:v>0</c:v>
                </c:pt>
                <c:pt idx="31">
                  <c:v>0</c:v>
                </c:pt>
                <c:pt idx="32">
                  <c:v>0</c:v>
                </c:pt>
                <c:pt idx="33">
                  <c:v>0</c:v>
                </c:pt>
                <c:pt idx="34">
                  <c:v>0</c:v>
                </c:pt>
                <c:pt idx="35">
                  <c:v>0</c:v>
                </c:pt>
                <c:pt idx="36">
                  <c:v>0</c:v>
                </c:pt>
                <c:pt idx="37">
                  <c:v>0</c:v>
                </c:pt>
                <c:pt idx="38">
                  <c:v>0</c:v>
                </c:pt>
                <c:pt idx="39">
                  <c:v>0</c:v>
                </c:pt>
                <c:pt idx="40">
                  <c:v>0</c:v>
                </c:pt>
                <c:pt idx="41">
                  <c:v>0</c:v>
                </c:pt>
              </c:numCache>
            </c:numRef>
          </c:val>
          <c:extLst>
            <c:ext xmlns:c16="http://schemas.microsoft.com/office/drawing/2014/chart" uri="{C3380CC4-5D6E-409C-BE32-E72D297353CC}">
              <c16:uniqueId val="{00000002-8363-4595-9054-D307C8665CAD}"/>
            </c:ext>
          </c:extLst>
        </c:ser>
        <c:ser>
          <c:idx val="3"/>
          <c:order val="3"/>
          <c:tx>
            <c:strRef>
              <c:f>'#TheoDim (2)'!$N$7</c:f>
              <c:strCache>
                <c:ptCount val="1"/>
                <c:pt idx="0">
                  <c:v>Gaps</c:v>
                </c:pt>
              </c:strCache>
            </c:strRef>
          </c:tx>
          <c:spPr>
            <a:solidFill>
              <a:schemeClr val="accent1">
                <a:lumMod val="60000"/>
              </a:schemeClr>
            </a:solidFill>
            <a:ln>
              <a:noFill/>
            </a:ln>
            <a:effectLst/>
          </c:spPr>
          <c:invertIfNegative val="0"/>
          <c:cat>
            <c:multiLvlStrRef>
              <c:f>'#TheoDim (2)'!$O$2:$BD$3</c:f>
              <c:multiLvlStrCache>
                <c:ptCount val="42"/>
                <c:lvl>
                  <c:pt idx="0">
                    <c:v>051</c:v>
                  </c:pt>
                  <c:pt idx="1">
                    <c:v>054</c:v>
                  </c:pt>
                  <c:pt idx="2">
                    <c:v>131</c:v>
                  </c:pt>
                  <c:pt idx="3">
                    <c:v>004</c:v>
                  </c:pt>
                  <c:pt idx="4">
                    <c:v>005</c:v>
                  </c:pt>
                  <c:pt idx="5">
                    <c:v>006</c:v>
                  </c:pt>
                  <c:pt idx="6">
                    <c:v>015</c:v>
                  </c:pt>
                  <c:pt idx="7">
                    <c:v>023</c:v>
                  </c:pt>
                  <c:pt idx="8">
                    <c:v>067</c:v>
                  </c:pt>
                  <c:pt idx="9">
                    <c:v>072</c:v>
                  </c:pt>
                  <c:pt idx="10">
                    <c:v>103</c:v>
                  </c:pt>
                  <c:pt idx="11">
                    <c:v>109</c:v>
                  </c:pt>
                  <c:pt idx="12">
                    <c:v>111</c:v>
                  </c:pt>
                  <c:pt idx="13">
                    <c:v>124</c:v>
                  </c:pt>
                  <c:pt idx="14">
                    <c:v>130</c:v>
                  </c:pt>
                  <c:pt idx="15">
                    <c:v>132</c:v>
                  </c:pt>
                  <c:pt idx="16">
                    <c:v>001</c:v>
                  </c:pt>
                  <c:pt idx="17">
                    <c:v>034</c:v>
                  </c:pt>
                  <c:pt idx="18">
                    <c:v>056</c:v>
                  </c:pt>
                  <c:pt idx="19">
                    <c:v>063</c:v>
                  </c:pt>
                  <c:pt idx="20">
                    <c:v>100</c:v>
                  </c:pt>
                  <c:pt idx="21">
                    <c:v>105</c:v>
                  </c:pt>
                  <c:pt idx="22">
                    <c:v>113</c:v>
                  </c:pt>
                  <c:pt idx="23">
                    <c:v>116</c:v>
                  </c:pt>
                  <c:pt idx="24">
                    <c:v>121</c:v>
                  </c:pt>
                  <c:pt idx="25">
                    <c:v>002</c:v>
                  </c:pt>
                  <c:pt idx="26">
                    <c:v>057</c:v>
                  </c:pt>
                  <c:pt idx="27">
                    <c:v>061</c:v>
                  </c:pt>
                  <c:pt idx="28">
                    <c:v>107</c:v>
                  </c:pt>
                  <c:pt idx="29">
                    <c:v>053</c:v>
                  </c:pt>
                  <c:pt idx="30">
                    <c:v>045</c:v>
                  </c:pt>
                  <c:pt idx="31">
                    <c:v>050</c:v>
                  </c:pt>
                  <c:pt idx="32">
                    <c:v>065</c:v>
                  </c:pt>
                  <c:pt idx="33">
                    <c:v>077</c:v>
                  </c:pt>
                  <c:pt idx="34">
                    <c:v>014</c:v>
                  </c:pt>
                  <c:pt idx="35">
                    <c:v>033</c:v>
                  </c:pt>
                  <c:pt idx="36">
                    <c:v>074</c:v>
                  </c:pt>
                  <c:pt idx="37">
                    <c:v>017</c:v>
                  </c:pt>
                  <c:pt idx="38">
                    <c:v>031</c:v>
                  </c:pt>
                  <c:pt idx="39">
                    <c:v>081</c:v>
                  </c:pt>
                  <c:pt idx="40">
                    <c:v>099</c:v>
                  </c:pt>
                  <c:pt idx="41">
                    <c:v>102</c:v>
                  </c:pt>
                </c:lvl>
                <c:lvl>
                  <c:pt idx="0">
                    <c:v>Ecology</c:v>
                  </c:pt>
                  <c:pt idx="29">
                    <c:v>Social</c:v>
                  </c:pt>
                </c:lvl>
              </c:multiLvlStrCache>
            </c:multiLvlStrRef>
          </c:cat>
          <c:val>
            <c:numRef>
              <c:f>'#TheoDim (2)'!$O$7:$BD$7</c:f>
              <c:numCache>
                <c:formatCode>General</c:formatCode>
                <c:ptCount val="42"/>
                <c:pt idx="0">
                  <c:v>1</c:v>
                </c:pt>
                <c:pt idx="1">
                  <c:v>1</c:v>
                </c:pt>
                <c:pt idx="2">
                  <c:v>1</c:v>
                </c:pt>
                <c:pt idx="3">
                  <c:v>0</c:v>
                </c:pt>
                <c:pt idx="4">
                  <c:v>1</c:v>
                </c:pt>
                <c:pt idx="5">
                  <c:v>1</c:v>
                </c:pt>
                <c:pt idx="6">
                  <c:v>1</c:v>
                </c:pt>
                <c:pt idx="7">
                  <c:v>1</c:v>
                </c:pt>
                <c:pt idx="8">
                  <c:v>1</c:v>
                </c:pt>
                <c:pt idx="9">
                  <c:v>1</c:v>
                </c:pt>
                <c:pt idx="10">
                  <c:v>1</c:v>
                </c:pt>
                <c:pt idx="11">
                  <c:v>1</c:v>
                </c:pt>
                <c:pt idx="12">
                  <c:v>1</c:v>
                </c:pt>
                <c:pt idx="13">
                  <c:v>1</c:v>
                </c:pt>
                <c:pt idx="14">
                  <c:v>0</c:v>
                </c:pt>
                <c:pt idx="15">
                  <c:v>1</c:v>
                </c:pt>
                <c:pt idx="16">
                  <c:v>0</c:v>
                </c:pt>
                <c:pt idx="17">
                  <c:v>1</c:v>
                </c:pt>
                <c:pt idx="18">
                  <c:v>0</c:v>
                </c:pt>
                <c:pt idx="19">
                  <c:v>1</c:v>
                </c:pt>
                <c:pt idx="20">
                  <c:v>1</c:v>
                </c:pt>
                <c:pt idx="21">
                  <c:v>1</c:v>
                </c:pt>
                <c:pt idx="22">
                  <c:v>1</c:v>
                </c:pt>
                <c:pt idx="23">
                  <c:v>1</c:v>
                </c:pt>
                <c:pt idx="24">
                  <c:v>0</c:v>
                </c:pt>
                <c:pt idx="25">
                  <c:v>0</c:v>
                </c:pt>
                <c:pt idx="26">
                  <c:v>1</c:v>
                </c:pt>
                <c:pt idx="27">
                  <c:v>1</c:v>
                </c:pt>
                <c:pt idx="28">
                  <c:v>1</c:v>
                </c:pt>
                <c:pt idx="29">
                  <c:v>1</c:v>
                </c:pt>
                <c:pt idx="30">
                  <c:v>1</c:v>
                </c:pt>
                <c:pt idx="31">
                  <c:v>1</c:v>
                </c:pt>
                <c:pt idx="32">
                  <c:v>1</c:v>
                </c:pt>
                <c:pt idx="33">
                  <c:v>1</c:v>
                </c:pt>
                <c:pt idx="34">
                  <c:v>1</c:v>
                </c:pt>
                <c:pt idx="35">
                  <c:v>0</c:v>
                </c:pt>
                <c:pt idx="36">
                  <c:v>1</c:v>
                </c:pt>
                <c:pt idx="37">
                  <c:v>0</c:v>
                </c:pt>
                <c:pt idx="38">
                  <c:v>1</c:v>
                </c:pt>
                <c:pt idx="39">
                  <c:v>0</c:v>
                </c:pt>
                <c:pt idx="40">
                  <c:v>1</c:v>
                </c:pt>
                <c:pt idx="41">
                  <c:v>0</c:v>
                </c:pt>
              </c:numCache>
            </c:numRef>
          </c:val>
          <c:extLst>
            <c:ext xmlns:c16="http://schemas.microsoft.com/office/drawing/2014/chart" uri="{C3380CC4-5D6E-409C-BE32-E72D297353CC}">
              <c16:uniqueId val="{00000003-8363-4595-9054-D307C8665CAD}"/>
            </c:ext>
          </c:extLst>
        </c:ser>
        <c:ser>
          <c:idx val="4"/>
          <c:order val="4"/>
          <c:tx>
            <c:strRef>
              <c:f>'#TheoDim (2)'!$N$8</c:f>
              <c:strCache>
                <c:ptCount val="1"/>
                <c:pt idx="0">
                  <c:v>Formal</c:v>
                </c:pt>
              </c:strCache>
            </c:strRef>
          </c:tx>
          <c:spPr>
            <a:solidFill>
              <a:schemeClr val="accent3">
                <a:lumMod val="60000"/>
              </a:schemeClr>
            </a:solidFill>
            <a:ln>
              <a:noFill/>
            </a:ln>
            <a:effectLst/>
          </c:spPr>
          <c:invertIfNegative val="0"/>
          <c:cat>
            <c:multiLvlStrRef>
              <c:f>'#TheoDim (2)'!$O$2:$BD$3</c:f>
              <c:multiLvlStrCache>
                <c:ptCount val="42"/>
                <c:lvl>
                  <c:pt idx="0">
                    <c:v>051</c:v>
                  </c:pt>
                  <c:pt idx="1">
                    <c:v>054</c:v>
                  </c:pt>
                  <c:pt idx="2">
                    <c:v>131</c:v>
                  </c:pt>
                  <c:pt idx="3">
                    <c:v>004</c:v>
                  </c:pt>
                  <c:pt idx="4">
                    <c:v>005</c:v>
                  </c:pt>
                  <c:pt idx="5">
                    <c:v>006</c:v>
                  </c:pt>
                  <c:pt idx="6">
                    <c:v>015</c:v>
                  </c:pt>
                  <c:pt idx="7">
                    <c:v>023</c:v>
                  </c:pt>
                  <c:pt idx="8">
                    <c:v>067</c:v>
                  </c:pt>
                  <c:pt idx="9">
                    <c:v>072</c:v>
                  </c:pt>
                  <c:pt idx="10">
                    <c:v>103</c:v>
                  </c:pt>
                  <c:pt idx="11">
                    <c:v>109</c:v>
                  </c:pt>
                  <c:pt idx="12">
                    <c:v>111</c:v>
                  </c:pt>
                  <c:pt idx="13">
                    <c:v>124</c:v>
                  </c:pt>
                  <c:pt idx="14">
                    <c:v>130</c:v>
                  </c:pt>
                  <c:pt idx="15">
                    <c:v>132</c:v>
                  </c:pt>
                  <c:pt idx="16">
                    <c:v>001</c:v>
                  </c:pt>
                  <c:pt idx="17">
                    <c:v>034</c:v>
                  </c:pt>
                  <c:pt idx="18">
                    <c:v>056</c:v>
                  </c:pt>
                  <c:pt idx="19">
                    <c:v>063</c:v>
                  </c:pt>
                  <c:pt idx="20">
                    <c:v>100</c:v>
                  </c:pt>
                  <c:pt idx="21">
                    <c:v>105</c:v>
                  </c:pt>
                  <c:pt idx="22">
                    <c:v>113</c:v>
                  </c:pt>
                  <c:pt idx="23">
                    <c:v>116</c:v>
                  </c:pt>
                  <c:pt idx="24">
                    <c:v>121</c:v>
                  </c:pt>
                  <c:pt idx="25">
                    <c:v>002</c:v>
                  </c:pt>
                  <c:pt idx="26">
                    <c:v>057</c:v>
                  </c:pt>
                  <c:pt idx="27">
                    <c:v>061</c:v>
                  </c:pt>
                  <c:pt idx="28">
                    <c:v>107</c:v>
                  </c:pt>
                  <c:pt idx="29">
                    <c:v>053</c:v>
                  </c:pt>
                  <c:pt idx="30">
                    <c:v>045</c:v>
                  </c:pt>
                  <c:pt idx="31">
                    <c:v>050</c:v>
                  </c:pt>
                  <c:pt idx="32">
                    <c:v>065</c:v>
                  </c:pt>
                  <c:pt idx="33">
                    <c:v>077</c:v>
                  </c:pt>
                  <c:pt idx="34">
                    <c:v>014</c:v>
                  </c:pt>
                  <c:pt idx="35">
                    <c:v>033</c:v>
                  </c:pt>
                  <c:pt idx="36">
                    <c:v>074</c:v>
                  </c:pt>
                  <c:pt idx="37">
                    <c:v>017</c:v>
                  </c:pt>
                  <c:pt idx="38">
                    <c:v>031</c:v>
                  </c:pt>
                  <c:pt idx="39">
                    <c:v>081</c:v>
                  </c:pt>
                  <c:pt idx="40">
                    <c:v>099</c:v>
                  </c:pt>
                  <c:pt idx="41">
                    <c:v>102</c:v>
                  </c:pt>
                </c:lvl>
                <c:lvl>
                  <c:pt idx="0">
                    <c:v>Ecology</c:v>
                  </c:pt>
                  <c:pt idx="29">
                    <c:v>Social</c:v>
                  </c:pt>
                </c:lvl>
              </c:multiLvlStrCache>
            </c:multiLvlStrRef>
          </c:cat>
          <c:val>
            <c:numRef>
              <c:f>'#TheoDim (2)'!$O$8:$BD$8</c:f>
              <c:numCache>
                <c:formatCode>General</c:formatCode>
                <c:ptCount val="4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1</c:v>
                </c:pt>
                <c:pt idx="30">
                  <c:v>0</c:v>
                </c:pt>
                <c:pt idx="31">
                  <c:v>0</c:v>
                </c:pt>
                <c:pt idx="32">
                  <c:v>0</c:v>
                </c:pt>
                <c:pt idx="33">
                  <c:v>0</c:v>
                </c:pt>
                <c:pt idx="34">
                  <c:v>0</c:v>
                </c:pt>
                <c:pt idx="35">
                  <c:v>0</c:v>
                </c:pt>
                <c:pt idx="36">
                  <c:v>0</c:v>
                </c:pt>
                <c:pt idx="37">
                  <c:v>0</c:v>
                </c:pt>
                <c:pt idx="38">
                  <c:v>0</c:v>
                </c:pt>
                <c:pt idx="39">
                  <c:v>0</c:v>
                </c:pt>
                <c:pt idx="40">
                  <c:v>0</c:v>
                </c:pt>
                <c:pt idx="41">
                  <c:v>0</c:v>
                </c:pt>
              </c:numCache>
            </c:numRef>
          </c:val>
          <c:extLst>
            <c:ext xmlns:c16="http://schemas.microsoft.com/office/drawing/2014/chart" uri="{C3380CC4-5D6E-409C-BE32-E72D297353CC}">
              <c16:uniqueId val="{00000004-8363-4595-9054-D307C8665CAD}"/>
            </c:ext>
          </c:extLst>
        </c:ser>
        <c:ser>
          <c:idx val="5"/>
          <c:order val="5"/>
          <c:tx>
            <c:strRef>
              <c:f>'#TheoDim (2)'!$N$9</c:f>
              <c:strCache>
                <c:ptCount val="1"/>
                <c:pt idx="0">
                  <c:v>Used </c:v>
                </c:pt>
              </c:strCache>
            </c:strRef>
          </c:tx>
          <c:spPr>
            <a:solidFill>
              <a:schemeClr val="accent5">
                <a:lumMod val="60000"/>
              </a:schemeClr>
            </a:solidFill>
            <a:ln>
              <a:noFill/>
            </a:ln>
            <a:effectLst/>
          </c:spPr>
          <c:invertIfNegative val="0"/>
          <c:cat>
            <c:multiLvlStrRef>
              <c:f>'#TheoDim (2)'!$O$2:$BD$3</c:f>
              <c:multiLvlStrCache>
                <c:ptCount val="42"/>
                <c:lvl>
                  <c:pt idx="0">
                    <c:v>051</c:v>
                  </c:pt>
                  <c:pt idx="1">
                    <c:v>054</c:v>
                  </c:pt>
                  <c:pt idx="2">
                    <c:v>131</c:v>
                  </c:pt>
                  <c:pt idx="3">
                    <c:v>004</c:v>
                  </c:pt>
                  <c:pt idx="4">
                    <c:v>005</c:v>
                  </c:pt>
                  <c:pt idx="5">
                    <c:v>006</c:v>
                  </c:pt>
                  <c:pt idx="6">
                    <c:v>015</c:v>
                  </c:pt>
                  <c:pt idx="7">
                    <c:v>023</c:v>
                  </c:pt>
                  <c:pt idx="8">
                    <c:v>067</c:v>
                  </c:pt>
                  <c:pt idx="9">
                    <c:v>072</c:v>
                  </c:pt>
                  <c:pt idx="10">
                    <c:v>103</c:v>
                  </c:pt>
                  <c:pt idx="11">
                    <c:v>109</c:v>
                  </c:pt>
                  <c:pt idx="12">
                    <c:v>111</c:v>
                  </c:pt>
                  <c:pt idx="13">
                    <c:v>124</c:v>
                  </c:pt>
                  <c:pt idx="14">
                    <c:v>130</c:v>
                  </c:pt>
                  <c:pt idx="15">
                    <c:v>132</c:v>
                  </c:pt>
                  <c:pt idx="16">
                    <c:v>001</c:v>
                  </c:pt>
                  <c:pt idx="17">
                    <c:v>034</c:v>
                  </c:pt>
                  <c:pt idx="18">
                    <c:v>056</c:v>
                  </c:pt>
                  <c:pt idx="19">
                    <c:v>063</c:v>
                  </c:pt>
                  <c:pt idx="20">
                    <c:v>100</c:v>
                  </c:pt>
                  <c:pt idx="21">
                    <c:v>105</c:v>
                  </c:pt>
                  <c:pt idx="22">
                    <c:v>113</c:v>
                  </c:pt>
                  <c:pt idx="23">
                    <c:v>116</c:v>
                  </c:pt>
                  <c:pt idx="24">
                    <c:v>121</c:v>
                  </c:pt>
                  <c:pt idx="25">
                    <c:v>002</c:v>
                  </c:pt>
                  <c:pt idx="26">
                    <c:v>057</c:v>
                  </c:pt>
                  <c:pt idx="27">
                    <c:v>061</c:v>
                  </c:pt>
                  <c:pt idx="28">
                    <c:v>107</c:v>
                  </c:pt>
                  <c:pt idx="29">
                    <c:v>053</c:v>
                  </c:pt>
                  <c:pt idx="30">
                    <c:v>045</c:v>
                  </c:pt>
                  <c:pt idx="31">
                    <c:v>050</c:v>
                  </c:pt>
                  <c:pt idx="32">
                    <c:v>065</c:v>
                  </c:pt>
                  <c:pt idx="33">
                    <c:v>077</c:v>
                  </c:pt>
                  <c:pt idx="34">
                    <c:v>014</c:v>
                  </c:pt>
                  <c:pt idx="35">
                    <c:v>033</c:v>
                  </c:pt>
                  <c:pt idx="36">
                    <c:v>074</c:v>
                  </c:pt>
                  <c:pt idx="37">
                    <c:v>017</c:v>
                  </c:pt>
                  <c:pt idx="38">
                    <c:v>031</c:v>
                  </c:pt>
                  <c:pt idx="39">
                    <c:v>081</c:v>
                  </c:pt>
                  <c:pt idx="40">
                    <c:v>099</c:v>
                  </c:pt>
                  <c:pt idx="41">
                    <c:v>102</c:v>
                  </c:pt>
                </c:lvl>
                <c:lvl>
                  <c:pt idx="0">
                    <c:v>Ecology</c:v>
                  </c:pt>
                  <c:pt idx="29">
                    <c:v>Social</c:v>
                  </c:pt>
                </c:lvl>
              </c:multiLvlStrCache>
            </c:multiLvlStrRef>
          </c:cat>
          <c:val>
            <c:numRef>
              <c:f>'#TheoDim (2)'!$O$9:$BD$9</c:f>
              <c:numCache>
                <c:formatCode>General</c:formatCode>
                <c:ptCount val="42"/>
                <c:pt idx="0">
                  <c:v>1</c:v>
                </c:pt>
                <c:pt idx="1">
                  <c:v>1</c:v>
                </c:pt>
                <c:pt idx="2">
                  <c:v>0</c:v>
                </c:pt>
                <c:pt idx="3">
                  <c:v>1</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pt idx="20">
                  <c:v>0</c:v>
                </c:pt>
                <c:pt idx="21">
                  <c:v>1</c:v>
                </c:pt>
                <c:pt idx="22">
                  <c:v>0</c:v>
                </c:pt>
                <c:pt idx="23">
                  <c:v>0</c:v>
                </c:pt>
                <c:pt idx="24">
                  <c:v>0</c:v>
                </c:pt>
                <c:pt idx="25">
                  <c:v>1</c:v>
                </c:pt>
                <c:pt idx="26">
                  <c:v>0</c:v>
                </c:pt>
                <c:pt idx="27">
                  <c:v>0</c:v>
                </c:pt>
                <c:pt idx="28">
                  <c:v>0</c:v>
                </c:pt>
                <c:pt idx="29">
                  <c:v>1</c:v>
                </c:pt>
                <c:pt idx="30">
                  <c:v>1</c:v>
                </c:pt>
                <c:pt idx="31">
                  <c:v>0</c:v>
                </c:pt>
                <c:pt idx="32">
                  <c:v>0</c:v>
                </c:pt>
                <c:pt idx="33">
                  <c:v>0</c:v>
                </c:pt>
                <c:pt idx="34">
                  <c:v>0</c:v>
                </c:pt>
                <c:pt idx="35">
                  <c:v>0</c:v>
                </c:pt>
                <c:pt idx="36">
                  <c:v>0</c:v>
                </c:pt>
                <c:pt idx="37">
                  <c:v>0</c:v>
                </c:pt>
                <c:pt idx="38">
                  <c:v>0</c:v>
                </c:pt>
                <c:pt idx="39">
                  <c:v>0</c:v>
                </c:pt>
                <c:pt idx="40">
                  <c:v>0</c:v>
                </c:pt>
                <c:pt idx="41">
                  <c:v>0</c:v>
                </c:pt>
              </c:numCache>
            </c:numRef>
          </c:val>
          <c:extLst>
            <c:ext xmlns:c16="http://schemas.microsoft.com/office/drawing/2014/chart" uri="{C3380CC4-5D6E-409C-BE32-E72D297353CC}">
              <c16:uniqueId val="{00000005-8363-4595-9054-D307C8665CAD}"/>
            </c:ext>
          </c:extLst>
        </c:ser>
        <c:ser>
          <c:idx val="6"/>
          <c:order val="6"/>
          <c:tx>
            <c:strRef>
              <c:f>'#TheoDim (2)'!$N$10</c:f>
              <c:strCache>
                <c:ptCount val="1"/>
                <c:pt idx="0">
                  <c:v>Explicit</c:v>
                </c:pt>
              </c:strCache>
            </c:strRef>
          </c:tx>
          <c:spPr>
            <a:solidFill>
              <a:schemeClr val="accent1">
                <a:lumMod val="80000"/>
                <a:lumOff val="20000"/>
              </a:schemeClr>
            </a:solidFill>
            <a:ln>
              <a:noFill/>
            </a:ln>
            <a:effectLst/>
          </c:spPr>
          <c:invertIfNegative val="0"/>
          <c:cat>
            <c:multiLvlStrRef>
              <c:f>'#TheoDim (2)'!$O$2:$BD$3</c:f>
              <c:multiLvlStrCache>
                <c:ptCount val="42"/>
                <c:lvl>
                  <c:pt idx="0">
                    <c:v>051</c:v>
                  </c:pt>
                  <c:pt idx="1">
                    <c:v>054</c:v>
                  </c:pt>
                  <c:pt idx="2">
                    <c:v>131</c:v>
                  </c:pt>
                  <c:pt idx="3">
                    <c:v>004</c:v>
                  </c:pt>
                  <c:pt idx="4">
                    <c:v>005</c:v>
                  </c:pt>
                  <c:pt idx="5">
                    <c:v>006</c:v>
                  </c:pt>
                  <c:pt idx="6">
                    <c:v>015</c:v>
                  </c:pt>
                  <c:pt idx="7">
                    <c:v>023</c:v>
                  </c:pt>
                  <c:pt idx="8">
                    <c:v>067</c:v>
                  </c:pt>
                  <c:pt idx="9">
                    <c:v>072</c:v>
                  </c:pt>
                  <c:pt idx="10">
                    <c:v>103</c:v>
                  </c:pt>
                  <c:pt idx="11">
                    <c:v>109</c:v>
                  </c:pt>
                  <c:pt idx="12">
                    <c:v>111</c:v>
                  </c:pt>
                  <c:pt idx="13">
                    <c:v>124</c:v>
                  </c:pt>
                  <c:pt idx="14">
                    <c:v>130</c:v>
                  </c:pt>
                  <c:pt idx="15">
                    <c:v>132</c:v>
                  </c:pt>
                  <c:pt idx="16">
                    <c:v>001</c:v>
                  </c:pt>
                  <c:pt idx="17">
                    <c:v>034</c:v>
                  </c:pt>
                  <c:pt idx="18">
                    <c:v>056</c:v>
                  </c:pt>
                  <c:pt idx="19">
                    <c:v>063</c:v>
                  </c:pt>
                  <c:pt idx="20">
                    <c:v>100</c:v>
                  </c:pt>
                  <c:pt idx="21">
                    <c:v>105</c:v>
                  </c:pt>
                  <c:pt idx="22">
                    <c:v>113</c:v>
                  </c:pt>
                  <c:pt idx="23">
                    <c:v>116</c:v>
                  </c:pt>
                  <c:pt idx="24">
                    <c:v>121</c:v>
                  </c:pt>
                  <c:pt idx="25">
                    <c:v>002</c:v>
                  </c:pt>
                  <c:pt idx="26">
                    <c:v>057</c:v>
                  </c:pt>
                  <c:pt idx="27">
                    <c:v>061</c:v>
                  </c:pt>
                  <c:pt idx="28">
                    <c:v>107</c:v>
                  </c:pt>
                  <c:pt idx="29">
                    <c:v>053</c:v>
                  </c:pt>
                  <c:pt idx="30">
                    <c:v>045</c:v>
                  </c:pt>
                  <c:pt idx="31">
                    <c:v>050</c:v>
                  </c:pt>
                  <c:pt idx="32">
                    <c:v>065</c:v>
                  </c:pt>
                  <c:pt idx="33">
                    <c:v>077</c:v>
                  </c:pt>
                  <c:pt idx="34">
                    <c:v>014</c:v>
                  </c:pt>
                  <c:pt idx="35">
                    <c:v>033</c:v>
                  </c:pt>
                  <c:pt idx="36">
                    <c:v>074</c:v>
                  </c:pt>
                  <c:pt idx="37">
                    <c:v>017</c:v>
                  </c:pt>
                  <c:pt idx="38">
                    <c:v>031</c:v>
                  </c:pt>
                  <c:pt idx="39">
                    <c:v>081</c:v>
                  </c:pt>
                  <c:pt idx="40">
                    <c:v>099</c:v>
                  </c:pt>
                  <c:pt idx="41">
                    <c:v>102</c:v>
                  </c:pt>
                </c:lvl>
                <c:lvl>
                  <c:pt idx="0">
                    <c:v>Ecology</c:v>
                  </c:pt>
                  <c:pt idx="29">
                    <c:v>Social</c:v>
                  </c:pt>
                </c:lvl>
              </c:multiLvlStrCache>
            </c:multiLvlStrRef>
          </c:cat>
          <c:val>
            <c:numRef>
              <c:f>'#TheoDim (2)'!$O$10:$BD$10</c:f>
              <c:numCache>
                <c:formatCode>General</c:formatCode>
                <c:ptCount val="42"/>
                <c:pt idx="0">
                  <c:v>0</c:v>
                </c:pt>
                <c:pt idx="1">
                  <c:v>1</c:v>
                </c:pt>
                <c:pt idx="2">
                  <c:v>0</c:v>
                </c:pt>
                <c:pt idx="3">
                  <c:v>0</c:v>
                </c:pt>
                <c:pt idx="4">
                  <c:v>0</c:v>
                </c:pt>
                <c:pt idx="5">
                  <c:v>0</c:v>
                </c:pt>
                <c:pt idx="6">
                  <c:v>0</c:v>
                </c:pt>
                <c:pt idx="7">
                  <c:v>1</c:v>
                </c:pt>
                <c:pt idx="8">
                  <c:v>0</c:v>
                </c:pt>
                <c:pt idx="9">
                  <c:v>0</c:v>
                </c:pt>
                <c:pt idx="10">
                  <c:v>1</c:v>
                </c:pt>
                <c:pt idx="11">
                  <c:v>0</c:v>
                </c:pt>
                <c:pt idx="12">
                  <c:v>0</c:v>
                </c:pt>
                <c:pt idx="13">
                  <c:v>0</c:v>
                </c:pt>
                <c:pt idx="14">
                  <c:v>0</c:v>
                </c:pt>
                <c:pt idx="15">
                  <c:v>0</c:v>
                </c:pt>
                <c:pt idx="16">
                  <c:v>1</c:v>
                </c:pt>
                <c:pt idx="17">
                  <c:v>0</c:v>
                </c:pt>
                <c:pt idx="18">
                  <c:v>1</c:v>
                </c:pt>
                <c:pt idx="19">
                  <c:v>0</c:v>
                </c:pt>
                <c:pt idx="20">
                  <c:v>0</c:v>
                </c:pt>
                <c:pt idx="21">
                  <c:v>0</c:v>
                </c:pt>
                <c:pt idx="22">
                  <c:v>0</c:v>
                </c:pt>
                <c:pt idx="23">
                  <c:v>0</c:v>
                </c:pt>
                <c:pt idx="24">
                  <c:v>0</c:v>
                </c:pt>
                <c:pt idx="25">
                  <c:v>0</c:v>
                </c:pt>
                <c:pt idx="26">
                  <c:v>0</c:v>
                </c:pt>
                <c:pt idx="27">
                  <c:v>0</c:v>
                </c:pt>
                <c:pt idx="28">
                  <c:v>0</c:v>
                </c:pt>
                <c:pt idx="29">
                  <c:v>1</c:v>
                </c:pt>
                <c:pt idx="30">
                  <c:v>0</c:v>
                </c:pt>
                <c:pt idx="31">
                  <c:v>0</c:v>
                </c:pt>
                <c:pt idx="32">
                  <c:v>0</c:v>
                </c:pt>
                <c:pt idx="33">
                  <c:v>0</c:v>
                </c:pt>
                <c:pt idx="34">
                  <c:v>0</c:v>
                </c:pt>
                <c:pt idx="35">
                  <c:v>0</c:v>
                </c:pt>
                <c:pt idx="36">
                  <c:v>0</c:v>
                </c:pt>
                <c:pt idx="37">
                  <c:v>0</c:v>
                </c:pt>
                <c:pt idx="38">
                  <c:v>0</c:v>
                </c:pt>
                <c:pt idx="39">
                  <c:v>0</c:v>
                </c:pt>
                <c:pt idx="40">
                  <c:v>0</c:v>
                </c:pt>
                <c:pt idx="41">
                  <c:v>0</c:v>
                </c:pt>
              </c:numCache>
            </c:numRef>
          </c:val>
          <c:extLst>
            <c:ext xmlns:c16="http://schemas.microsoft.com/office/drawing/2014/chart" uri="{C3380CC4-5D6E-409C-BE32-E72D297353CC}">
              <c16:uniqueId val="{00000006-8363-4595-9054-D307C8665CAD}"/>
            </c:ext>
          </c:extLst>
        </c:ser>
        <c:dLbls>
          <c:showLegendKey val="0"/>
          <c:showVal val="0"/>
          <c:showCatName val="0"/>
          <c:showSerName val="0"/>
          <c:showPercent val="0"/>
          <c:showBubbleSize val="0"/>
        </c:dLbls>
        <c:gapWidth val="150"/>
        <c:overlap val="100"/>
        <c:axId val="974828944"/>
        <c:axId val="327821120"/>
      </c:barChart>
      <c:catAx>
        <c:axId val="974828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7821120"/>
        <c:crosses val="autoZero"/>
        <c:auto val="1"/>
        <c:lblAlgn val="ctr"/>
        <c:lblOffset val="100"/>
        <c:noMultiLvlLbl val="0"/>
      </c:catAx>
      <c:valAx>
        <c:axId val="327821120"/>
        <c:scaling>
          <c:orientation val="minMax"/>
          <c:max val="6"/>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8289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barChart>
        <c:barDir val="col"/>
        <c:grouping val="clustered"/>
        <c:varyColors val="0"/>
        <c:ser>
          <c:idx val="0"/>
          <c:order val="0"/>
          <c:tx>
            <c:strRef>
              <c:f>'#TheoDim (2)'!$O$46</c:f>
              <c:strCache>
                <c:ptCount val="1"/>
                <c:pt idx="0">
                  <c:v>ecology</c:v>
                </c:pt>
              </c:strCache>
            </c:strRef>
          </c:tx>
          <c:spPr>
            <a:solidFill>
              <a:schemeClr val="accent1">
                <a:shade val="76000"/>
              </a:schemeClr>
            </a:solidFill>
            <a:ln>
              <a:noFill/>
            </a:ln>
            <a:effectLst/>
          </c:spPr>
          <c:invertIfNegative val="0"/>
          <c:cat>
            <c:numRef>
              <c:f>'#TheoDim (2)'!$N$47:$N$52</c:f>
              <c:numCache>
                <c:formatCode>General</c:formatCode>
                <c:ptCount val="6"/>
                <c:pt idx="0">
                  <c:v>1</c:v>
                </c:pt>
                <c:pt idx="1">
                  <c:v>2</c:v>
                </c:pt>
                <c:pt idx="2">
                  <c:v>3</c:v>
                </c:pt>
                <c:pt idx="3">
                  <c:v>4</c:v>
                </c:pt>
                <c:pt idx="4">
                  <c:v>5</c:v>
                </c:pt>
                <c:pt idx="5">
                  <c:v>6</c:v>
                </c:pt>
              </c:numCache>
            </c:numRef>
          </c:cat>
          <c:val>
            <c:numRef>
              <c:f>'#TheoDim (2)'!$O$47:$O$52</c:f>
              <c:numCache>
                <c:formatCode>General</c:formatCode>
                <c:ptCount val="6"/>
                <c:pt idx="0">
                  <c:v>4</c:v>
                </c:pt>
                <c:pt idx="1">
                  <c:v>9</c:v>
                </c:pt>
                <c:pt idx="2">
                  <c:v>13</c:v>
                </c:pt>
                <c:pt idx="3">
                  <c:v>3</c:v>
                </c:pt>
                <c:pt idx="4">
                  <c:v>0</c:v>
                </c:pt>
                <c:pt idx="5">
                  <c:v>0</c:v>
                </c:pt>
              </c:numCache>
            </c:numRef>
          </c:val>
          <c:extLst>
            <c:ext xmlns:c16="http://schemas.microsoft.com/office/drawing/2014/chart" uri="{C3380CC4-5D6E-409C-BE32-E72D297353CC}">
              <c16:uniqueId val="{00000000-4B28-4D22-8EDC-EE734F9A47F7}"/>
            </c:ext>
          </c:extLst>
        </c:ser>
        <c:ser>
          <c:idx val="1"/>
          <c:order val="1"/>
          <c:tx>
            <c:strRef>
              <c:f>'#TheoDim (2)'!$P$46</c:f>
              <c:strCache>
                <c:ptCount val="1"/>
                <c:pt idx="0">
                  <c:v>social</c:v>
                </c:pt>
              </c:strCache>
            </c:strRef>
          </c:tx>
          <c:spPr>
            <a:solidFill>
              <a:schemeClr val="accent1">
                <a:tint val="77000"/>
              </a:schemeClr>
            </a:solidFill>
            <a:ln>
              <a:noFill/>
            </a:ln>
            <a:effectLst/>
          </c:spPr>
          <c:invertIfNegative val="0"/>
          <c:cat>
            <c:numRef>
              <c:f>'#TheoDim (2)'!$N$47:$N$52</c:f>
              <c:numCache>
                <c:formatCode>General</c:formatCode>
                <c:ptCount val="6"/>
                <c:pt idx="0">
                  <c:v>1</c:v>
                </c:pt>
                <c:pt idx="1">
                  <c:v>2</c:v>
                </c:pt>
                <c:pt idx="2">
                  <c:v>3</c:v>
                </c:pt>
                <c:pt idx="3">
                  <c:v>4</c:v>
                </c:pt>
                <c:pt idx="4">
                  <c:v>5</c:v>
                </c:pt>
                <c:pt idx="5">
                  <c:v>6</c:v>
                </c:pt>
              </c:numCache>
            </c:numRef>
          </c:cat>
          <c:val>
            <c:numRef>
              <c:f>'#TheoDim (2)'!$P$47:$P$52</c:f>
              <c:numCache>
                <c:formatCode>General</c:formatCode>
                <c:ptCount val="6"/>
                <c:pt idx="0">
                  <c:v>5</c:v>
                </c:pt>
                <c:pt idx="1">
                  <c:v>3</c:v>
                </c:pt>
                <c:pt idx="2">
                  <c:v>4</c:v>
                </c:pt>
                <c:pt idx="3">
                  <c:v>0</c:v>
                </c:pt>
                <c:pt idx="4">
                  <c:v>0</c:v>
                </c:pt>
                <c:pt idx="5">
                  <c:v>1</c:v>
                </c:pt>
              </c:numCache>
            </c:numRef>
          </c:val>
          <c:extLst>
            <c:ext xmlns:c16="http://schemas.microsoft.com/office/drawing/2014/chart" uri="{C3380CC4-5D6E-409C-BE32-E72D297353CC}">
              <c16:uniqueId val="{00000001-4B28-4D22-8EDC-EE734F9A47F7}"/>
            </c:ext>
          </c:extLst>
        </c:ser>
        <c:dLbls>
          <c:showLegendKey val="0"/>
          <c:showVal val="0"/>
          <c:showCatName val="0"/>
          <c:showSerName val="0"/>
          <c:showPercent val="0"/>
          <c:showBubbleSize val="0"/>
        </c:dLbls>
        <c:gapWidth val="219"/>
        <c:overlap val="-27"/>
        <c:axId val="998285455"/>
        <c:axId val="2129924511"/>
      </c:barChart>
      <c:catAx>
        <c:axId val="9982854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theory dimensions addressed in</a:t>
                </a:r>
                <a:r>
                  <a:rPr lang="en-US" baseline="0"/>
                  <a:t> one article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924511"/>
        <c:crosses val="autoZero"/>
        <c:auto val="1"/>
        <c:lblAlgn val="ctr"/>
        <c:lblOffset val="100"/>
        <c:noMultiLvlLbl val="0"/>
      </c:catAx>
      <c:valAx>
        <c:axId val="21299245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articles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82854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4">
  <a:schemeClr val="accent1"/>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vmlDrawing2.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vmlDrawing3.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5</xdr:col>
      <xdr:colOff>786765</xdr:colOff>
      <xdr:row>1</xdr:row>
      <xdr:rowOff>4762</xdr:rowOff>
    </xdr:from>
    <xdr:to>
      <xdr:col>13</xdr:col>
      <xdr:colOff>259081</xdr:colOff>
      <xdr:row>18</xdr:row>
      <xdr:rowOff>175260</xdr:rowOff>
    </xdr:to>
    <xdr:graphicFrame macro="">
      <xdr:nvGraphicFramePr>
        <xdr:cNvPr id="3" name="Diagramm 2">
          <a:extLst>
            <a:ext uri="{FF2B5EF4-FFF2-40B4-BE49-F238E27FC236}">
              <a16:creationId xmlns:a16="http://schemas.microsoft.com/office/drawing/2014/main" id="{5516E986-F8F5-9DDF-4EB7-26209B90A7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786765</xdr:colOff>
      <xdr:row>1</xdr:row>
      <xdr:rowOff>4762</xdr:rowOff>
    </xdr:from>
    <xdr:to>
      <xdr:col>13</xdr:col>
      <xdr:colOff>259081</xdr:colOff>
      <xdr:row>18</xdr:row>
      <xdr:rowOff>175260</xdr:rowOff>
    </xdr:to>
    <xdr:graphicFrame macro="">
      <xdr:nvGraphicFramePr>
        <xdr:cNvPr id="2" name="Diagramm 2">
          <a:extLst>
            <a:ext uri="{FF2B5EF4-FFF2-40B4-BE49-F238E27FC236}">
              <a16:creationId xmlns:a16="http://schemas.microsoft.com/office/drawing/2014/main" id="{134FF9A1-ECE7-4E73-A65C-4B237A9BD6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599682</xdr:colOff>
      <xdr:row>2</xdr:row>
      <xdr:rowOff>11598</xdr:rowOff>
    </xdr:from>
    <xdr:to>
      <xdr:col>15</xdr:col>
      <xdr:colOff>294882</xdr:colOff>
      <xdr:row>17</xdr:row>
      <xdr:rowOff>42078</xdr:rowOff>
    </xdr:to>
    <xdr:graphicFrame macro="">
      <xdr:nvGraphicFramePr>
        <xdr:cNvPr id="4" name="Chart 3">
          <a:extLst>
            <a:ext uri="{FF2B5EF4-FFF2-40B4-BE49-F238E27FC236}">
              <a16:creationId xmlns:a16="http://schemas.microsoft.com/office/drawing/2014/main" id="{68DF98FD-10A1-5A89-D0EE-0FE99255EC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45</xdr:col>
      <xdr:colOff>3586</xdr:colOff>
      <xdr:row>1</xdr:row>
      <xdr:rowOff>176157</xdr:rowOff>
    </xdr:from>
    <xdr:to>
      <xdr:col>52</xdr:col>
      <xdr:colOff>308386</xdr:colOff>
      <xdr:row>17</xdr:row>
      <xdr:rowOff>27342</xdr:rowOff>
    </xdr:to>
    <xdr:graphicFrame macro="">
      <xdr:nvGraphicFramePr>
        <xdr:cNvPr id="2" name="Chart 1">
          <a:extLst>
            <a:ext uri="{FF2B5EF4-FFF2-40B4-BE49-F238E27FC236}">
              <a16:creationId xmlns:a16="http://schemas.microsoft.com/office/drawing/2014/main" id="{780EF5D6-11DA-4D07-B30A-91819D72E9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9301</xdr:colOff>
      <xdr:row>16</xdr:row>
      <xdr:rowOff>224</xdr:rowOff>
    </xdr:from>
    <xdr:to>
      <xdr:col>27</xdr:col>
      <xdr:colOff>314100</xdr:colOff>
      <xdr:row>35</xdr:row>
      <xdr:rowOff>177390</xdr:rowOff>
    </xdr:to>
    <xdr:graphicFrame macro="">
      <xdr:nvGraphicFramePr>
        <xdr:cNvPr id="3" name="Chart 2">
          <a:extLst>
            <a:ext uri="{FF2B5EF4-FFF2-40B4-BE49-F238E27FC236}">
              <a16:creationId xmlns:a16="http://schemas.microsoft.com/office/drawing/2014/main" id="{98B55D73-BB2D-4ACA-9FC9-7884F0F6B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29</xdr:col>
      <xdr:colOff>3586</xdr:colOff>
      <xdr:row>16</xdr:row>
      <xdr:rowOff>1905</xdr:rowOff>
    </xdr:from>
    <xdr:to>
      <xdr:col>36</xdr:col>
      <xdr:colOff>308385</xdr:colOff>
      <xdr:row>36</xdr:row>
      <xdr:rowOff>16922</xdr:rowOff>
    </xdr:to>
    <xdr:graphicFrame macro="">
      <xdr:nvGraphicFramePr>
        <xdr:cNvPr id="5" name="Chart 4">
          <a:extLst>
            <a:ext uri="{FF2B5EF4-FFF2-40B4-BE49-F238E27FC236}">
              <a16:creationId xmlns:a16="http://schemas.microsoft.com/office/drawing/2014/main" id="{8793F13B-4518-4444-B4DD-FBD5CF44EA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606544</xdr:colOff>
      <xdr:row>16</xdr:row>
      <xdr:rowOff>25856</xdr:rowOff>
    </xdr:from>
    <xdr:to>
      <xdr:col>30</xdr:col>
      <xdr:colOff>377944</xdr:colOff>
      <xdr:row>40</xdr:row>
      <xdr:rowOff>178479</xdr:rowOff>
    </xdr:to>
    <xdr:graphicFrame macro="">
      <xdr:nvGraphicFramePr>
        <xdr:cNvPr id="2" name="Chart 1">
          <a:extLst>
            <a:ext uri="{FF2B5EF4-FFF2-40B4-BE49-F238E27FC236}">
              <a16:creationId xmlns:a16="http://schemas.microsoft.com/office/drawing/2014/main" id="{9B863DBB-85BD-D0B6-A289-4580BEA2B6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4482</xdr:colOff>
      <xdr:row>43</xdr:row>
      <xdr:rowOff>17930</xdr:rowOff>
    </xdr:from>
    <xdr:to>
      <xdr:col>24</xdr:col>
      <xdr:colOff>528917</xdr:colOff>
      <xdr:row>58</xdr:row>
      <xdr:rowOff>71718</xdr:rowOff>
    </xdr:to>
    <xdr:graphicFrame macro="">
      <xdr:nvGraphicFramePr>
        <xdr:cNvPr id="3" name="Chart 2">
          <a:extLst>
            <a:ext uri="{FF2B5EF4-FFF2-40B4-BE49-F238E27FC236}">
              <a16:creationId xmlns:a16="http://schemas.microsoft.com/office/drawing/2014/main" id="{2AA6CEED-A131-9E33-D46F-E815402AB5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13</xdr:col>
      <xdr:colOff>606544</xdr:colOff>
      <xdr:row>16</xdr:row>
      <xdr:rowOff>25856</xdr:rowOff>
    </xdr:from>
    <xdr:to>
      <xdr:col>30</xdr:col>
      <xdr:colOff>377944</xdr:colOff>
      <xdr:row>40</xdr:row>
      <xdr:rowOff>178479</xdr:rowOff>
    </xdr:to>
    <xdr:graphicFrame macro="">
      <xdr:nvGraphicFramePr>
        <xdr:cNvPr id="2" name="Chart 1">
          <a:extLst>
            <a:ext uri="{FF2B5EF4-FFF2-40B4-BE49-F238E27FC236}">
              <a16:creationId xmlns:a16="http://schemas.microsoft.com/office/drawing/2014/main" id="{E5B9584C-18DB-405D-B7E4-F028737301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4482</xdr:colOff>
      <xdr:row>43</xdr:row>
      <xdr:rowOff>17930</xdr:rowOff>
    </xdr:from>
    <xdr:to>
      <xdr:col>24</xdr:col>
      <xdr:colOff>528917</xdr:colOff>
      <xdr:row>58</xdr:row>
      <xdr:rowOff>71718</xdr:rowOff>
    </xdr:to>
    <xdr:graphicFrame macro="">
      <xdr:nvGraphicFramePr>
        <xdr:cNvPr id="3" name="Chart 2">
          <a:extLst>
            <a:ext uri="{FF2B5EF4-FFF2-40B4-BE49-F238E27FC236}">
              <a16:creationId xmlns:a16="http://schemas.microsoft.com/office/drawing/2014/main" id="{89CB35B5-866C-4C5B-8D83-79AC904B27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journals.sagepub.com/doi/full/10.1177/109442812098685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training.cochrane.org/handbook/current/chapter-10" TargetMode="External"/><Relationship Id="rId2" Type="http://schemas.openxmlformats.org/officeDocument/2006/relationships/hyperlink" Target="https://www.isko.org/cyclo/science_mapping" TargetMode="External"/><Relationship Id="rId1" Type="http://schemas.openxmlformats.org/officeDocument/2006/relationships/hyperlink" Target="https://encyclopedia.pub/2024"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hyperlink" Target="https://training.cochrane.org/handbook/current/chapter-10" TargetMode="External"/><Relationship Id="rId2" Type="http://schemas.openxmlformats.org/officeDocument/2006/relationships/hyperlink" Target="https://www.isko.org/cyclo/science_mapping" TargetMode="External"/><Relationship Id="rId1" Type="http://schemas.openxmlformats.org/officeDocument/2006/relationships/hyperlink" Target="https://encyclopedia.pub/2024"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0F1AE-2E3E-471D-A0EE-DA60F7DD41B3}">
  <sheetPr>
    <tabColor rgb="FF00B050"/>
  </sheetPr>
  <dimension ref="B2:GH46"/>
  <sheetViews>
    <sheetView tabSelected="1" zoomScale="70" zoomScaleNormal="70" workbookViewId="0">
      <pane xSplit="7" ySplit="3" topLeftCell="BC4" activePane="bottomRight" state="frozen"/>
      <selection pane="topRight" activeCell="H1" sqref="H1"/>
      <selection pane="bottomLeft" activeCell="A4" sqref="A4"/>
      <selection pane="bottomRight" activeCell="BN2" sqref="BN2"/>
    </sheetView>
  </sheetViews>
  <sheetFormatPr defaultColWidth="11.44140625" defaultRowHeight="14.4" outlineLevelRow="1" outlineLevelCol="1" x14ac:dyDescent="0.3"/>
  <cols>
    <col min="1" max="1" width="2.6640625" customWidth="1"/>
    <col min="3" max="3" width="12.109375" style="173" customWidth="1"/>
    <col min="4" max="4" width="11.44140625" customWidth="1"/>
    <col min="8" max="81" width="15.6640625" customWidth="1"/>
    <col min="82" max="98" width="15.6640625" customWidth="1" outlineLevel="1"/>
    <col min="99" max="99" width="2.6640625" style="60" customWidth="1" outlineLevel="1"/>
    <col min="100" max="168" width="15.6640625" customWidth="1" outlineLevel="1"/>
    <col min="169" max="190" width="15.6640625" customWidth="1"/>
  </cols>
  <sheetData>
    <row r="2" spans="2:190" s="54" customFormat="1" x14ac:dyDescent="0.3">
      <c r="C2" s="170"/>
      <c r="H2" s="150" t="s">
        <v>165</v>
      </c>
      <c r="I2" s="49" t="s">
        <v>39</v>
      </c>
      <c r="J2" s="151" t="s">
        <v>248</v>
      </c>
      <c r="K2" s="151" t="s">
        <v>249</v>
      </c>
      <c r="L2" s="49" t="s">
        <v>44</v>
      </c>
      <c r="M2" s="71" t="s">
        <v>46</v>
      </c>
      <c r="N2" s="151" t="s">
        <v>250</v>
      </c>
      <c r="O2" s="151" t="s">
        <v>576</v>
      </c>
      <c r="P2" s="151" t="s">
        <v>577</v>
      </c>
      <c r="Q2" s="151" t="s">
        <v>578</v>
      </c>
      <c r="R2" s="151" t="s">
        <v>564</v>
      </c>
      <c r="S2" s="151" t="s">
        <v>579</v>
      </c>
      <c r="T2" s="73" t="s">
        <v>50</v>
      </c>
      <c r="U2" s="151" t="s">
        <v>251</v>
      </c>
      <c r="V2" s="151" t="s">
        <v>252</v>
      </c>
      <c r="W2" s="151" t="s">
        <v>253</v>
      </c>
      <c r="X2" s="73" t="s">
        <v>56</v>
      </c>
      <c r="Y2" s="151" t="s">
        <v>254</v>
      </c>
      <c r="Z2" s="151" t="s">
        <v>255</v>
      </c>
      <c r="AA2" s="151" t="s">
        <v>256</v>
      </c>
      <c r="AB2" s="151" t="s">
        <v>257</v>
      </c>
      <c r="AC2" s="151" t="s">
        <v>258</v>
      </c>
      <c r="AD2" s="151" t="s">
        <v>259</v>
      </c>
      <c r="AE2" s="151" t="s">
        <v>260</v>
      </c>
      <c r="AF2" s="151" t="s">
        <v>261</v>
      </c>
      <c r="AG2" s="151" t="s">
        <v>262</v>
      </c>
      <c r="AH2" s="151" t="s">
        <v>263</v>
      </c>
      <c r="AI2" s="151" t="s">
        <v>264</v>
      </c>
      <c r="AJ2" s="151" t="s">
        <v>265</v>
      </c>
      <c r="AK2" s="71" t="s">
        <v>72</v>
      </c>
      <c r="AL2" s="73" t="s">
        <v>73</v>
      </c>
      <c r="AM2" s="151" t="s">
        <v>266</v>
      </c>
      <c r="AN2" s="151" t="s">
        <v>267</v>
      </c>
      <c r="AO2" s="151" t="s">
        <v>268</v>
      </c>
      <c r="AP2" s="151" t="s">
        <v>269</v>
      </c>
      <c r="AQ2" s="151" t="s">
        <v>270</v>
      </c>
      <c r="AR2" s="151" t="s">
        <v>271</v>
      </c>
      <c r="AS2" s="151" t="s">
        <v>272</v>
      </c>
      <c r="AT2" s="151" t="s">
        <v>273</v>
      </c>
      <c r="AU2" s="151" t="s">
        <v>274</v>
      </c>
      <c r="AV2" s="151" t="s">
        <v>275</v>
      </c>
      <c r="AW2" s="151" t="s">
        <v>276</v>
      </c>
      <c r="AX2" s="151" t="s">
        <v>277</v>
      </c>
      <c r="AY2" s="151" t="s">
        <v>278</v>
      </c>
      <c r="AZ2" s="71" t="s">
        <v>88</v>
      </c>
      <c r="BA2" s="73" t="s">
        <v>89</v>
      </c>
      <c r="BB2" s="151" t="s">
        <v>279</v>
      </c>
      <c r="BC2" s="151" t="s">
        <v>580</v>
      </c>
      <c r="BD2" s="151" t="s">
        <v>581</v>
      </c>
      <c r="BE2" s="151" t="s">
        <v>582</v>
      </c>
      <c r="BF2" s="151" t="s">
        <v>583</v>
      </c>
      <c r="BG2" s="151" t="s">
        <v>584</v>
      </c>
      <c r="BH2" s="151" t="s">
        <v>585</v>
      </c>
      <c r="BI2" s="151" t="s">
        <v>280</v>
      </c>
      <c r="BJ2" s="151" t="s">
        <v>281</v>
      </c>
      <c r="BK2" s="73" t="s">
        <v>93</v>
      </c>
      <c r="BL2" s="151" t="s">
        <v>231</v>
      </c>
      <c r="BM2" s="151" t="s">
        <v>282</v>
      </c>
      <c r="BN2" s="151" t="s">
        <v>283</v>
      </c>
      <c r="BO2" s="49" t="s">
        <v>97</v>
      </c>
      <c r="BP2" s="151" t="s">
        <v>284</v>
      </c>
      <c r="BQ2" s="151" t="s">
        <v>285</v>
      </c>
      <c r="BR2" s="151" t="s">
        <v>286</v>
      </c>
      <c r="BS2" s="151" t="s">
        <v>287</v>
      </c>
      <c r="BT2" s="151" t="s">
        <v>288</v>
      </c>
      <c r="BU2" s="151" t="s">
        <v>289</v>
      </c>
      <c r="BV2" s="151" t="s">
        <v>290</v>
      </c>
      <c r="BW2" s="151" t="s">
        <v>291</v>
      </c>
      <c r="BX2" s="151" t="s">
        <v>292</v>
      </c>
      <c r="BY2" s="151" t="s">
        <v>293</v>
      </c>
      <c r="BZ2" s="151" t="s">
        <v>294</v>
      </c>
      <c r="CA2" s="151" t="s">
        <v>295</v>
      </c>
      <c r="CB2" s="151" t="s">
        <v>296</v>
      </c>
      <c r="CC2" s="151" t="s">
        <v>297</v>
      </c>
      <c r="CD2" s="151" t="s">
        <v>298</v>
      </c>
      <c r="CE2" s="151" t="s">
        <v>299</v>
      </c>
      <c r="CF2" s="151" t="s">
        <v>300</v>
      </c>
      <c r="CG2" s="151" t="s">
        <v>301</v>
      </c>
      <c r="CH2" s="151" t="s">
        <v>302</v>
      </c>
      <c r="CI2" s="151" t="s">
        <v>303</v>
      </c>
      <c r="CJ2" s="151" t="s">
        <v>304</v>
      </c>
      <c r="CK2" s="151" t="s">
        <v>305</v>
      </c>
      <c r="CL2" s="151" t="s">
        <v>306</v>
      </c>
      <c r="CM2" s="151" t="s">
        <v>307</v>
      </c>
      <c r="CN2" s="151" t="s">
        <v>308</v>
      </c>
      <c r="CO2" s="49" t="s">
        <v>135</v>
      </c>
      <c r="CP2" s="151" t="s">
        <v>169</v>
      </c>
      <c r="CQ2" s="151" t="s">
        <v>309</v>
      </c>
      <c r="CR2" s="151" t="s">
        <v>310</v>
      </c>
      <c r="CS2" s="151" t="s">
        <v>311</v>
      </c>
      <c r="CT2" s="151" t="s">
        <v>312</v>
      </c>
      <c r="CU2" s="61" t="s">
        <v>32</v>
      </c>
      <c r="CV2" s="150" t="s">
        <v>165</v>
      </c>
      <c r="CW2" s="49" t="s">
        <v>39</v>
      </c>
      <c r="CX2" s="151" t="s">
        <v>248</v>
      </c>
      <c r="CY2" s="151" t="s">
        <v>249</v>
      </c>
      <c r="CZ2" s="49" t="s">
        <v>44</v>
      </c>
      <c r="DA2" s="71" t="s">
        <v>46</v>
      </c>
      <c r="DB2" s="151" t="s">
        <v>250</v>
      </c>
      <c r="DC2" s="151" t="s">
        <v>576</v>
      </c>
      <c r="DD2" s="151" t="s">
        <v>577</v>
      </c>
      <c r="DE2" s="151" t="s">
        <v>578</v>
      </c>
      <c r="DF2" s="151" t="s">
        <v>564</v>
      </c>
      <c r="DG2" s="151" t="s">
        <v>579</v>
      </c>
      <c r="DH2" s="73" t="s">
        <v>50</v>
      </c>
      <c r="DI2" s="151" t="s">
        <v>251</v>
      </c>
      <c r="DJ2" s="151" t="s">
        <v>252</v>
      </c>
      <c r="DK2" s="151" t="s">
        <v>253</v>
      </c>
      <c r="DL2" s="73" t="s">
        <v>56</v>
      </c>
      <c r="DM2" s="151" t="s">
        <v>254</v>
      </c>
      <c r="DN2" s="151" t="s">
        <v>255</v>
      </c>
      <c r="DO2" s="151" t="s">
        <v>256</v>
      </c>
      <c r="DP2" s="151" t="s">
        <v>257</v>
      </c>
      <c r="DQ2" s="151" t="s">
        <v>258</v>
      </c>
      <c r="DR2" s="151" t="s">
        <v>259</v>
      </c>
      <c r="DS2" s="151" t="s">
        <v>260</v>
      </c>
      <c r="DT2" s="151" t="s">
        <v>261</v>
      </c>
      <c r="DU2" s="151" t="s">
        <v>262</v>
      </c>
      <c r="DV2" s="151" t="s">
        <v>263</v>
      </c>
      <c r="DW2" s="151" t="s">
        <v>264</v>
      </c>
      <c r="DX2" s="151" t="s">
        <v>265</v>
      </c>
      <c r="DY2" s="71" t="s">
        <v>72</v>
      </c>
      <c r="DZ2" s="73" t="s">
        <v>73</v>
      </c>
      <c r="EA2" s="151" t="s">
        <v>266</v>
      </c>
      <c r="EB2" s="151" t="s">
        <v>267</v>
      </c>
      <c r="EC2" s="151" t="s">
        <v>268</v>
      </c>
      <c r="ED2" s="151" t="s">
        <v>269</v>
      </c>
      <c r="EE2" s="151" t="s">
        <v>270</v>
      </c>
      <c r="EF2" s="151" t="s">
        <v>271</v>
      </c>
      <c r="EG2" s="151" t="s">
        <v>272</v>
      </c>
      <c r="EH2" s="151" t="s">
        <v>273</v>
      </c>
      <c r="EI2" s="151" t="s">
        <v>274</v>
      </c>
      <c r="EJ2" s="151" t="s">
        <v>275</v>
      </c>
      <c r="EK2" s="151" t="s">
        <v>276</v>
      </c>
      <c r="EL2" s="151" t="s">
        <v>277</v>
      </c>
      <c r="EM2" s="151" t="s">
        <v>278</v>
      </c>
      <c r="EN2" s="71" t="s">
        <v>88</v>
      </c>
      <c r="EO2" s="73" t="s">
        <v>89</v>
      </c>
      <c r="EP2" s="151" t="s">
        <v>279</v>
      </c>
      <c r="EQ2" s="151" t="s">
        <v>580</v>
      </c>
      <c r="ER2" s="151" t="s">
        <v>581</v>
      </c>
      <c r="ES2" s="151" t="s">
        <v>582</v>
      </c>
      <c r="ET2" s="151" t="s">
        <v>583</v>
      </c>
      <c r="EU2" s="151" t="s">
        <v>584</v>
      </c>
      <c r="EV2" s="151" t="s">
        <v>585</v>
      </c>
      <c r="EW2" s="151" t="s">
        <v>280</v>
      </c>
      <c r="EX2" s="151" t="s">
        <v>281</v>
      </c>
      <c r="EY2" s="73" t="s">
        <v>93</v>
      </c>
      <c r="EZ2" s="151" t="s">
        <v>231</v>
      </c>
      <c r="FA2" s="151" t="s">
        <v>282</v>
      </c>
      <c r="FB2" s="151" t="s">
        <v>283</v>
      </c>
      <c r="FC2" s="49" t="s">
        <v>97</v>
      </c>
      <c r="FD2" s="151" t="s">
        <v>284</v>
      </c>
      <c r="FE2" s="151" t="s">
        <v>285</v>
      </c>
      <c r="FF2" s="151" t="s">
        <v>286</v>
      </c>
      <c r="FG2" s="151" t="s">
        <v>287</v>
      </c>
      <c r="FH2" s="151" t="s">
        <v>288</v>
      </c>
      <c r="FI2" s="151" t="s">
        <v>289</v>
      </c>
      <c r="FJ2" s="151" t="s">
        <v>290</v>
      </c>
      <c r="FK2" s="151" t="s">
        <v>291</v>
      </c>
      <c r="FL2" s="151" t="s">
        <v>292</v>
      </c>
      <c r="FM2" s="151" t="s">
        <v>293</v>
      </c>
      <c r="FN2" s="151" t="s">
        <v>294</v>
      </c>
      <c r="FO2" s="151" t="s">
        <v>295</v>
      </c>
      <c r="FP2" s="151" t="s">
        <v>296</v>
      </c>
      <c r="FQ2" s="151" t="s">
        <v>297</v>
      </c>
      <c r="FR2" s="151" t="s">
        <v>298</v>
      </c>
      <c r="FS2" s="151" t="s">
        <v>299</v>
      </c>
      <c r="FT2" s="151" t="s">
        <v>300</v>
      </c>
      <c r="FU2" s="151" t="s">
        <v>301</v>
      </c>
      <c r="FV2" s="151" t="s">
        <v>302</v>
      </c>
      <c r="FW2" s="151" t="s">
        <v>303</v>
      </c>
      <c r="FX2" s="151" t="s">
        <v>304</v>
      </c>
      <c r="FY2" s="151" t="s">
        <v>305</v>
      </c>
      <c r="FZ2" s="151" t="s">
        <v>306</v>
      </c>
      <c r="GA2" s="151" t="s">
        <v>307</v>
      </c>
      <c r="GB2" s="151" t="s">
        <v>308</v>
      </c>
      <c r="GC2" s="49" t="s">
        <v>135</v>
      </c>
      <c r="GD2" s="151" t="s">
        <v>169</v>
      </c>
      <c r="GE2" s="151" t="s">
        <v>309</v>
      </c>
      <c r="GF2" s="151" t="s">
        <v>310</v>
      </c>
      <c r="GG2" s="151" t="s">
        <v>311</v>
      </c>
      <c r="GH2" s="151" t="s">
        <v>312</v>
      </c>
    </row>
    <row r="3" spans="2:190" s="54" customFormat="1" ht="111.45" customHeight="1" x14ac:dyDescent="0.3">
      <c r="B3" s="167" t="s">
        <v>750</v>
      </c>
      <c r="C3" s="167" t="s">
        <v>753</v>
      </c>
      <c r="D3" s="167" t="s">
        <v>758</v>
      </c>
      <c r="E3" s="167" t="s">
        <v>754</v>
      </c>
      <c r="F3" s="167" t="s">
        <v>755</v>
      </c>
      <c r="G3" s="167" t="s">
        <v>752</v>
      </c>
      <c r="H3" s="168" t="s">
        <v>166</v>
      </c>
      <c r="I3" s="12"/>
      <c r="J3" s="55" t="s">
        <v>40</v>
      </c>
      <c r="K3" s="76" t="s">
        <v>321</v>
      </c>
      <c r="L3" s="12"/>
      <c r="M3" s="23"/>
      <c r="N3" s="55" t="s">
        <v>47</v>
      </c>
      <c r="O3" s="55" t="s">
        <v>7</v>
      </c>
      <c r="P3" s="55" t="s">
        <v>11</v>
      </c>
      <c r="Q3" s="55" t="s">
        <v>14</v>
      </c>
      <c r="R3" s="76" t="s">
        <v>28</v>
      </c>
      <c r="S3" s="76" t="s">
        <v>323</v>
      </c>
      <c r="T3" s="25"/>
      <c r="U3" s="55" t="s">
        <v>51</v>
      </c>
      <c r="V3" s="55" t="s">
        <v>54</v>
      </c>
      <c r="W3" s="55" t="s">
        <v>55</v>
      </c>
      <c r="X3" s="25"/>
      <c r="Y3" s="55" t="s">
        <v>57</v>
      </c>
      <c r="Z3" s="55" t="s">
        <v>59</v>
      </c>
      <c r="AA3" s="55" t="s">
        <v>61</v>
      </c>
      <c r="AB3" s="55" t="s">
        <v>62</v>
      </c>
      <c r="AC3" s="55" t="s">
        <v>64</v>
      </c>
      <c r="AD3" s="152" t="s">
        <v>31</v>
      </c>
      <c r="AE3" s="152" t="s">
        <v>66</v>
      </c>
      <c r="AF3" s="152" t="s">
        <v>67</v>
      </c>
      <c r="AG3" s="152" t="s">
        <v>68</v>
      </c>
      <c r="AH3" s="152" t="s">
        <v>69</v>
      </c>
      <c r="AI3" s="55" t="s">
        <v>71</v>
      </c>
      <c r="AJ3" s="76" t="s">
        <v>324</v>
      </c>
      <c r="AK3" s="22"/>
      <c r="AL3" s="25"/>
      <c r="AM3" s="55" t="s">
        <v>74</v>
      </c>
      <c r="AN3" s="76" t="s">
        <v>325</v>
      </c>
      <c r="AO3" s="76" t="s">
        <v>326</v>
      </c>
      <c r="AP3" s="76" t="s">
        <v>327</v>
      </c>
      <c r="AQ3" s="76" t="s">
        <v>328</v>
      </c>
      <c r="AR3" s="55" t="s">
        <v>77</v>
      </c>
      <c r="AS3" s="55" t="s">
        <v>78</v>
      </c>
      <c r="AT3" s="55" t="s">
        <v>80</v>
      </c>
      <c r="AU3" s="55" t="s">
        <v>81</v>
      </c>
      <c r="AV3" s="55" t="s">
        <v>82</v>
      </c>
      <c r="AW3" s="166" t="s">
        <v>84</v>
      </c>
      <c r="AX3" s="55" t="s">
        <v>329</v>
      </c>
      <c r="AY3" s="76" t="s">
        <v>330</v>
      </c>
      <c r="AZ3" s="22"/>
      <c r="BA3" s="25"/>
      <c r="BB3" s="55" t="s">
        <v>90</v>
      </c>
      <c r="BC3" s="55" t="s">
        <v>8</v>
      </c>
      <c r="BD3" s="55" t="s">
        <v>12</v>
      </c>
      <c r="BE3" s="55" t="s">
        <v>17</v>
      </c>
      <c r="BF3" s="55" t="s">
        <v>25</v>
      </c>
      <c r="BG3" s="55" t="s">
        <v>29</v>
      </c>
      <c r="BH3" s="76" t="s">
        <v>331</v>
      </c>
      <c r="BI3" s="55" t="s">
        <v>91</v>
      </c>
      <c r="BJ3" s="55" t="s">
        <v>332</v>
      </c>
      <c r="BK3" s="25"/>
      <c r="BL3" s="55" t="s">
        <v>333</v>
      </c>
      <c r="BM3" s="55" t="s">
        <v>94</v>
      </c>
      <c r="BN3" s="55" t="s">
        <v>96</v>
      </c>
      <c r="BO3" s="12"/>
      <c r="BP3" s="55" t="s">
        <v>98</v>
      </c>
      <c r="BQ3" s="152" t="s">
        <v>101</v>
      </c>
      <c r="BR3" s="152" t="s">
        <v>102</v>
      </c>
      <c r="BS3" s="152" t="s">
        <v>103</v>
      </c>
      <c r="BT3" s="152" t="s">
        <v>104</v>
      </c>
      <c r="BU3" s="152" t="s">
        <v>105</v>
      </c>
      <c r="BV3" s="152" t="s">
        <v>106</v>
      </c>
      <c r="BW3" s="152" t="s">
        <v>108</v>
      </c>
      <c r="BX3" s="152" t="s">
        <v>109</v>
      </c>
      <c r="BY3" s="55" t="s">
        <v>111</v>
      </c>
      <c r="BZ3" s="152" t="s">
        <v>113</v>
      </c>
      <c r="CA3" s="152" t="s">
        <v>114</v>
      </c>
      <c r="CB3" s="152" t="s">
        <v>115</v>
      </c>
      <c r="CC3" s="152" t="s">
        <v>116</v>
      </c>
      <c r="CD3" s="55" t="s">
        <v>117</v>
      </c>
      <c r="CE3" s="55" t="s">
        <v>119</v>
      </c>
      <c r="CF3" s="152" t="s">
        <v>120</v>
      </c>
      <c r="CG3" s="152" t="s">
        <v>122</v>
      </c>
      <c r="CH3" s="152" t="s">
        <v>124</v>
      </c>
      <c r="CI3" s="153" t="s">
        <v>159</v>
      </c>
      <c r="CJ3" s="152" t="s">
        <v>126</v>
      </c>
      <c r="CK3" s="152" t="s">
        <v>69</v>
      </c>
      <c r="CL3" s="76" t="s">
        <v>160</v>
      </c>
      <c r="CM3" s="76" t="s">
        <v>130</v>
      </c>
      <c r="CN3" s="55" t="s">
        <v>133</v>
      </c>
      <c r="CO3" s="12"/>
      <c r="CP3" s="55" t="s">
        <v>136</v>
      </c>
      <c r="CQ3" s="55" t="s">
        <v>139</v>
      </c>
      <c r="CR3" s="55" t="s">
        <v>141</v>
      </c>
      <c r="CS3" s="55" t="s">
        <v>143</v>
      </c>
      <c r="CT3" s="55" t="s">
        <v>145</v>
      </c>
      <c r="CU3" s="61" t="s">
        <v>32</v>
      </c>
      <c r="CV3" s="76" t="s">
        <v>166</v>
      </c>
      <c r="CW3" s="12"/>
      <c r="CX3" s="55" t="s">
        <v>40</v>
      </c>
      <c r="CY3" s="76" t="s">
        <v>321</v>
      </c>
      <c r="CZ3" s="12"/>
      <c r="DA3" s="23"/>
      <c r="DB3" s="55" t="s">
        <v>47</v>
      </c>
      <c r="DC3" s="55" t="s">
        <v>7</v>
      </c>
      <c r="DD3" s="55" t="s">
        <v>11</v>
      </c>
      <c r="DE3" s="55" t="s">
        <v>14</v>
      </c>
      <c r="DF3" s="76" t="s">
        <v>28</v>
      </c>
      <c r="DG3" s="76" t="s">
        <v>323</v>
      </c>
      <c r="DH3" s="25"/>
      <c r="DI3" s="55" t="s">
        <v>51</v>
      </c>
      <c r="DJ3" s="55" t="s">
        <v>54</v>
      </c>
      <c r="DK3" s="55" t="s">
        <v>55</v>
      </c>
      <c r="DL3" s="25"/>
      <c r="DM3" s="55" t="s">
        <v>57</v>
      </c>
      <c r="DN3" s="55" t="s">
        <v>59</v>
      </c>
      <c r="DO3" s="55" t="s">
        <v>61</v>
      </c>
      <c r="DP3" s="55" t="s">
        <v>62</v>
      </c>
      <c r="DQ3" s="55" t="s">
        <v>64</v>
      </c>
      <c r="DR3" s="152" t="s">
        <v>31</v>
      </c>
      <c r="DS3" s="152" t="s">
        <v>66</v>
      </c>
      <c r="DT3" s="152" t="s">
        <v>67</v>
      </c>
      <c r="DU3" s="152" t="s">
        <v>68</v>
      </c>
      <c r="DV3" s="152" t="s">
        <v>69</v>
      </c>
      <c r="DW3" s="55" t="s">
        <v>71</v>
      </c>
      <c r="DX3" s="76" t="s">
        <v>324</v>
      </c>
      <c r="DY3" s="22"/>
      <c r="DZ3" s="25"/>
      <c r="EA3" s="55" t="s">
        <v>74</v>
      </c>
      <c r="EB3" s="76" t="s">
        <v>325</v>
      </c>
      <c r="EC3" s="76" t="s">
        <v>326</v>
      </c>
      <c r="ED3" s="76" t="s">
        <v>327</v>
      </c>
      <c r="EE3" s="76" t="s">
        <v>328</v>
      </c>
      <c r="EF3" s="55" t="s">
        <v>77</v>
      </c>
      <c r="EG3" s="55" t="s">
        <v>78</v>
      </c>
      <c r="EH3" s="55" t="s">
        <v>80</v>
      </c>
      <c r="EI3" s="55" t="s">
        <v>81</v>
      </c>
      <c r="EJ3" s="55" t="s">
        <v>82</v>
      </c>
      <c r="EK3" s="76" t="s">
        <v>84</v>
      </c>
      <c r="EL3" s="55" t="s">
        <v>329</v>
      </c>
      <c r="EM3" s="174" t="s">
        <v>330</v>
      </c>
      <c r="EN3" s="22"/>
      <c r="EO3" s="25"/>
      <c r="EP3" s="55" t="s">
        <v>90</v>
      </c>
      <c r="EQ3" s="55" t="s">
        <v>8</v>
      </c>
      <c r="ER3" s="55" t="s">
        <v>12</v>
      </c>
      <c r="ES3" s="55" t="s">
        <v>17</v>
      </c>
      <c r="ET3" s="55" t="s">
        <v>25</v>
      </c>
      <c r="EU3" s="55" t="s">
        <v>29</v>
      </c>
      <c r="EV3" s="76" t="s">
        <v>331</v>
      </c>
      <c r="EW3" s="55" t="s">
        <v>91</v>
      </c>
      <c r="EX3" s="55" t="s">
        <v>332</v>
      </c>
      <c r="EY3" s="25"/>
      <c r="EZ3" s="55" t="s">
        <v>333</v>
      </c>
      <c r="FA3" s="55" t="s">
        <v>94</v>
      </c>
      <c r="FB3" s="55" t="s">
        <v>96</v>
      </c>
      <c r="FC3" s="12"/>
      <c r="FD3" s="55" t="s">
        <v>98</v>
      </c>
      <c r="FE3" s="152" t="s">
        <v>101</v>
      </c>
      <c r="FF3" s="152" t="s">
        <v>102</v>
      </c>
      <c r="FG3" s="152" t="s">
        <v>103</v>
      </c>
      <c r="FH3" s="152" t="s">
        <v>104</v>
      </c>
      <c r="FI3" s="152" t="s">
        <v>105</v>
      </c>
      <c r="FJ3" s="152" t="s">
        <v>106</v>
      </c>
      <c r="FK3" s="152" t="s">
        <v>108</v>
      </c>
      <c r="FL3" s="152" t="s">
        <v>109</v>
      </c>
      <c r="FM3" s="55" t="s">
        <v>111</v>
      </c>
      <c r="FN3" s="152" t="s">
        <v>113</v>
      </c>
      <c r="FO3" s="152" t="s">
        <v>114</v>
      </c>
      <c r="FP3" s="152" t="s">
        <v>115</v>
      </c>
      <c r="FQ3" s="152" t="s">
        <v>116</v>
      </c>
      <c r="FR3" s="55" t="s">
        <v>117</v>
      </c>
      <c r="FS3" s="55" t="s">
        <v>119</v>
      </c>
      <c r="FT3" s="152" t="s">
        <v>120</v>
      </c>
      <c r="FU3" s="152" t="s">
        <v>122</v>
      </c>
      <c r="FV3" s="152" t="s">
        <v>124</v>
      </c>
      <c r="FW3" s="153" t="s">
        <v>159</v>
      </c>
      <c r="FX3" s="152" t="s">
        <v>126</v>
      </c>
      <c r="FY3" s="152" t="s">
        <v>69</v>
      </c>
      <c r="FZ3" s="76" t="s">
        <v>160</v>
      </c>
      <c r="GA3" s="76" t="s">
        <v>130</v>
      </c>
      <c r="GB3" s="55" t="s">
        <v>133</v>
      </c>
      <c r="GC3" s="12"/>
      <c r="GD3" s="55" t="s">
        <v>136</v>
      </c>
      <c r="GE3" s="55" t="s">
        <v>139</v>
      </c>
      <c r="GF3" s="55" t="s">
        <v>141</v>
      </c>
      <c r="GG3" s="55" t="s">
        <v>143</v>
      </c>
      <c r="GH3" s="55" t="s">
        <v>145</v>
      </c>
    </row>
    <row r="4" spans="2:190" ht="15" customHeight="1" x14ac:dyDescent="0.3">
      <c r="B4" s="42" t="s">
        <v>170</v>
      </c>
      <c r="C4" s="171" t="s">
        <v>167</v>
      </c>
      <c r="D4" s="39">
        <v>1999</v>
      </c>
      <c r="E4" s="40" t="s">
        <v>169</v>
      </c>
      <c r="F4" s="169" t="s">
        <v>10</v>
      </c>
      <c r="G4" s="165" t="s">
        <v>586</v>
      </c>
      <c r="H4" t="str">
        <f t="array" ref="H4:CT45">TRANSPOSE(Agg_Answers!L8:BA98)</f>
        <v>No</v>
      </c>
      <c r="I4" s="154">
        <v>0</v>
      </c>
      <c r="J4" t="str">
        <v>Not as questions, but explicit aim or obejective</v>
      </c>
      <c r="K4" t="str">
        <v>Yes</v>
      </c>
      <c r="L4" s="154">
        <v>0</v>
      </c>
      <c r="M4" s="154">
        <v>0</v>
      </c>
      <c r="N4">
        <v>0</v>
      </c>
      <c r="O4" s="155" t="str">
        <v>No</v>
      </c>
      <c r="P4" t="str">
        <v>No</v>
      </c>
      <c r="Q4" t="str">
        <v>No</v>
      </c>
      <c r="R4" t="str">
        <v>Yes</v>
      </c>
      <c r="S4" s="155" t="str">
        <v>No</v>
      </c>
      <c r="T4">
        <v>0</v>
      </c>
      <c r="U4" t="str">
        <v>No keyword search applied</v>
      </c>
      <c r="V4" t="str">
        <v>No keyword search applied</v>
      </c>
      <c r="W4" t="str">
        <v>No keyword search applied</v>
      </c>
      <c r="X4">
        <v>0</v>
      </c>
      <c r="Y4" t="str">
        <v>No</v>
      </c>
      <c r="Z4" t="str">
        <v>No</v>
      </c>
      <c r="AA4" t="str">
        <v>No</v>
      </c>
      <c r="AB4" t="str">
        <v>N/A</v>
      </c>
      <c r="AC4">
        <v>0</v>
      </c>
      <c r="AD4" t="str">
        <v>No</v>
      </c>
      <c r="AE4" s="155" t="str">
        <v>No</v>
      </c>
      <c r="AF4" s="155" t="str">
        <v>No</v>
      </c>
      <c r="AG4" t="str">
        <v>No</v>
      </c>
      <c r="AH4" t="str">
        <v>No</v>
      </c>
      <c r="AI4" t="str">
        <v>No</v>
      </c>
      <c r="AJ4" t="str">
        <v>No</v>
      </c>
      <c r="AK4">
        <v>0</v>
      </c>
      <c r="AL4">
        <v>0</v>
      </c>
      <c r="AM4" t="str">
        <v>Yes</v>
      </c>
      <c r="AN4" t="str">
        <v>No</v>
      </c>
      <c r="AO4" t="str">
        <v>No</v>
      </c>
      <c r="AP4" t="str">
        <v>No</v>
      </c>
      <c r="AQ4" t="str">
        <v>No</v>
      </c>
      <c r="AR4" t="str">
        <v>No</v>
      </c>
      <c r="AS4" t="str">
        <v>No</v>
      </c>
      <c r="AT4" t="str">
        <v>No</v>
      </c>
      <c r="AU4" s="155" t="str">
        <v>Yes</v>
      </c>
      <c r="AV4" s="155" t="str">
        <v>Yes</v>
      </c>
      <c r="AW4" t="str">
        <v>1990-1999</v>
      </c>
      <c r="AX4" t="str">
        <v>"71 papers were discarded because they were not about a certain model per se (e.g. reviews or methodological papers), not ecological (e.g. behavioural), or not individual-based as defined at the beginning of the Introduction. (p.133)"</v>
      </c>
      <c r="AY4" t="str">
        <v>No</v>
      </c>
      <c r="AZ4" s="155">
        <v>0</v>
      </c>
      <c r="BA4">
        <v>0</v>
      </c>
      <c r="BB4">
        <v>0</v>
      </c>
      <c r="BC4" t="str">
        <v>Yes</v>
      </c>
      <c r="BD4" s="154" t="str">
        <v>No</v>
      </c>
      <c r="BE4" t="str">
        <v>No</v>
      </c>
      <c r="BF4" t="str">
        <v>No</v>
      </c>
      <c r="BG4" t="str">
        <v>No</v>
      </c>
      <c r="BH4" t="str">
        <v>No</v>
      </c>
      <c r="BI4" t="str">
        <v>Yes</v>
      </c>
      <c r="BJ4" t="str">
        <v>No, not explicitly considered</v>
      </c>
      <c r="BK4">
        <v>0</v>
      </c>
      <c r="BL4" t="str">
        <v>Yes</v>
      </c>
      <c r="BM4" t="str">
        <v>No</v>
      </c>
      <c r="BN4">
        <v>50</v>
      </c>
      <c r="BO4">
        <v>0</v>
      </c>
      <c r="BP4">
        <v>0</v>
      </c>
      <c r="BQ4" t="str">
        <v>No</v>
      </c>
      <c r="BR4" t="str">
        <v>No</v>
      </c>
      <c r="BS4" t="str">
        <v>Yes</v>
      </c>
      <c r="BT4" t="str">
        <v>No</v>
      </c>
      <c r="BU4" t="str">
        <v>No</v>
      </c>
      <c r="BV4" t="str">
        <v>No</v>
      </c>
      <c r="BW4" t="str">
        <v>Yes</v>
      </c>
      <c r="BX4" t="str">
        <v>No</v>
      </c>
      <c r="BY4">
        <v>0</v>
      </c>
      <c r="BZ4" t="str">
        <v>Yes</v>
      </c>
      <c r="CA4" t="str">
        <v>Yes</v>
      </c>
      <c r="CB4" t="str">
        <v>No</v>
      </c>
      <c r="CC4" t="str">
        <v>No</v>
      </c>
      <c r="CD4" t="str">
        <v>The heuristic rules in chapter 4</v>
      </c>
      <c r="CE4">
        <v>0</v>
      </c>
      <c r="CF4" t="str">
        <v>No</v>
      </c>
      <c r="CG4" t="str">
        <v>No</v>
      </c>
      <c r="CH4" t="str">
        <v>No</v>
      </c>
      <c r="CI4" t="str">
        <v>Yes</v>
      </c>
      <c r="CJ4" t="str">
        <v>No</v>
      </c>
      <c r="CK4" t="str">
        <v>No</v>
      </c>
      <c r="CL4" t="str">
        <v>"criteria to scan papers"</v>
      </c>
      <c r="CM4" t="str">
        <v>No</v>
      </c>
      <c r="CN4" t="str">
        <v>N/A</v>
      </c>
      <c r="CO4">
        <v>0</v>
      </c>
      <c r="CP4" t="str">
        <v>neutral</v>
      </c>
      <c r="CQ4" t="str">
        <v>fully disagree</v>
      </c>
      <c r="CR4" t="str">
        <v>neutral</v>
      </c>
      <c r="CS4" t="str">
        <v>fully disagree</v>
      </c>
      <c r="CT4" t="str">
        <v>mainly agree</v>
      </c>
      <c r="CU4" s="61" t="s">
        <v>32</v>
      </c>
      <c r="CV4">
        <f t="array" ref="CV4:GH45">TRANSPOSE(Agg_Comments!L8:BA98)</f>
        <v>0</v>
      </c>
      <c r="CW4" s="154">
        <v>0</v>
      </c>
      <c r="CX4">
        <v>0</v>
      </c>
      <c r="CY4" t="str">
        <v>SA: {if yes, please reference and note down your thoughts} MB: "Rather than trying to list and summarise
the results obtained from every single model, I
will focus on what we have learned overall with
respect to the general theoretical issues which
have been discussed in theoretical population
ecology for more than seven decades, e.g. regula-
tion and persistence."</v>
      </c>
      <c r="CZ4" s="154">
        <v>0</v>
      </c>
      <c r="DA4" s="154">
        <v>0</v>
      </c>
      <c r="DB4">
        <v>0</v>
      </c>
      <c r="DC4" s="155">
        <v>0</v>
      </c>
      <c r="DD4">
        <v>0</v>
      </c>
      <c r="DE4">
        <v>0</v>
      </c>
      <c r="DF4" t="str">
        <v>SA: {Please remark here which "Other"} MB: Search in own database.</v>
      </c>
      <c r="DG4" s="155">
        <v>0</v>
      </c>
      <c r="DH4">
        <v>0</v>
      </c>
      <c r="DI4">
        <v>0</v>
      </c>
      <c r="DJ4">
        <v>0</v>
      </c>
      <c r="DK4">
        <v>0</v>
      </c>
      <c r="DL4">
        <v>0</v>
      </c>
      <c r="DM4">
        <v>0</v>
      </c>
      <c r="DN4">
        <v>0</v>
      </c>
      <c r="DO4">
        <v>0</v>
      </c>
      <c r="DP4">
        <v>0</v>
      </c>
      <c r="DQ4">
        <v>0</v>
      </c>
      <c r="DR4">
        <v>0</v>
      </c>
      <c r="DS4" s="155">
        <v>0</v>
      </c>
      <c r="DT4" s="155">
        <v>0</v>
      </c>
      <c r="DU4">
        <v>0</v>
      </c>
      <c r="DV4">
        <v>0</v>
      </c>
      <c r="DW4" t="str">
        <v>SA: MB: The author used his own database.</v>
      </c>
      <c r="DX4">
        <v>0</v>
      </c>
      <c r="DY4">
        <v>0</v>
      </c>
      <c r="DZ4">
        <v>0</v>
      </c>
      <c r="EA4" t="str">
        <v>{report uncertainty or other specifics here}</v>
      </c>
      <c r="EB4" t="str">
        <v>{report uncertainty or other specifics here}</v>
      </c>
      <c r="EC4" t="str">
        <v>{report uncertainty or other specifics here}</v>
      </c>
      <c r="ED4" t="str">
        <v>{report uncertainty or other specifics here}</v>
      </c>
      <c r="EE4" t="str">
        <v>{report uncertainty or other specifics here}</v>
      </c>
      <c r="EF4" t="str">
        <v>{report uncertainty or other specifics here}</v>
      </c>
      <c r="EG4">
        <v>0</v>
      </c>
      <c r="EH4">
        <v>0</v>
      </c>
      <c r="EI4" s="155">
        <v>0</v>
      </c>
      <c r="EJ4" s="155" t="str">
        <v>SA: Other review years back. MB: {feel free to report the given reason here, if it was given}</v>
      </c>
      <c r="EK4">
        <v>0</v>
      </c>
      <c r="EL4">
        <v>0</v>
      </c>
      <c r="EM4" t="str">
        <v>{add which intercoder-rater measure was used}</v>
      </c>
      <c r="EN4" s="155">
        <v>0</v>
      </c>
      <c r="EO4">
        <v>0</v>
      </c>
      <c r="EP4">
        <v>0</v>
      </c>
      <c r="EQ4">
        <v>0</v>
      </c>
      <c r="ER4" s="154">
        <v>0</v>
      </c>
      <c r="ES4">
        <v>0</v>
      </c>
      <c r="ET4">
        <v>0</v>
      </c>
      <c r="EU4">
        <v>0</v>
      </c>
      <c r="EV4">
        <v>0</v>
      </c>
      <c r="EW4" t="str">
        <v>SA: MB: title, abstract</v>
      </c>
      <c r="EX4">
        <v>0</v>
      </c>
      <c r="EY4">
        <v>0</v>
      </c>
      <c r="EZ4" t="str">
        <v>SA: but only for those not referenced in the text already. MB:</v>
      </c>
      <c r="FA4">
        <v>0</v>
      </c>
      <c r="FB4">
        <v>0</v>
      </c>
      <c r="FC4">
        <v>0</v>
      </c>
      <c r="FD4" t="str">
        <v>{Use this cell for general comments on the reviews ability of theory development}</v>
      </c>
      <c r="FE4">
        <v>0</v>
      </c>
      <c r="FF4">
        <v>0</v>
      </c>
      <c r="FG4">
        <v>0</v>
      </c>
      <c r="FH4">
        <v>0</v>
      </c>
      <c r="FI4">
        <v>0</v>
      </c>
      <c r="FJ4">
        <v>0</v>
      </c>
      <c r="FK4" t="str">
        <v>SA: How is theory development adressed here? MB:
Add: [green] make suggestions how to orient individual-based modelling more towards general theoretical issues. Analyses the reviewed articles for two possible motivations, pragmatic and paradigmatic, of which only the latter would allow for theoretical synthesis (theory development). Finding that only 30% of the review articles follow into the latter category, leading to the conclusion that ABMs need to be pushed more to theory (see chapter 4 p.136). This is probably a very good example as it discusses solutions to include more theory into ABMs comprehensively in chapter 4 and therefore implicitly for theory development.</v>
      </c>
      <c r="FL4">
        <v>0</v>
      </c>
      <c r="FM4">
        <v>0</v>
      </c>
      <c r="FN4" t="str">
        <v>SA: But not comprehensivly. Only gives overview in end of chapter 3 MB:
Add: [green] does a review of about 50 ecological ABMs based on a questionnaire. This review analyzes how ABMs are done right now, including design questions but also about modelling practices (see Chapter 3, Table 1, p.133-136). The insight perspective, probably different from what we think of initially, derives insights about the modelling practice and how to improve progress on general theoretical issues (see Chapter 4, p.136-142). Therefore, the insights are less about insights generated of the models about the phenomena, but the recognition that such insights are lacking theoretical generalization.</v>
      </c>
      <c r="FO4" t="str">
        <v>SA: main perspective MB:
Add: [green] does a review of about 50 ecological ABMs based on a questionnaire. This review analyzes how ABMs are done right now, including design questions but also about modelling practices (see Chapter 3, Table 1, p.133-136). The insight perspective, probably different from what we think of initially, derives insights about the modelling practice and how to improve progress on general theoretical issues (see Chapter 4, p.136-142). Therefore, the insights are less about insights generated of the models about the phenomena, but the recognition that such insights are lacking theoretical generalization.</v>
      </c>
      <c r="FP4">
        <v>0</v>
      </c>
      <c r="FQ4">
        <v>0</v>
      </c>
      <c r="FR4">
        <v>0</v>
      </c>
      <c r="FS4">
        <v>0</v>
      </c>
      <c r="FT4">
        <v>0</v>
      </c>
      <c r="FU4">
        <v>0</v>
      </c>
      <c r="FV4">
        <v>0</v>
      </c>
      <c r="FW4" t="str">
        <v>SA: But development of the questionnair is only described briefly MB:</v>
      </c>
      <c r="FX4">
        <v>0</v>
      </c>
      <c r="FY4">
        <v>0</v>
      </c>
      <c r="FZ4">
        <v>0</v>
      </c>
      <c r="GA4" t="str">
        <v>{We do not expect this to be done often. We start with only yes/no assessment and come back to it}</v>
      </c>
      <c r="GB4" t="str">
        <v/>
      </c>
      <c r="GC4">
        <v>0</v>
      </c>
      <c r="GD4" t="str">
        <v/>
      </c>
      <c r="GE4" t="str">
        <v/>
      </c>
      <c r="GF4" t="str">
        <v/>
      </c>
      <c r="GG4" t="str">
        <v/>
      </c>
      <c r="GH4" t="str">
        <v/>
      </c>
    </row>
    <row r="5" spans="2:190" ht="15" customHeight="1" outlineLevel="1" x14ac:dyDescent="0.3">
      <c r="B5" s="42" t="s">
        <v>174</v>
      </c>
      <c r="C5" s="171" t="s">
        <v>171</v>
      </c>
      <c r="D5" s="39">
        <v>2012</v>
      </c>
      <c r="E5" s="40" t="s">
        <v>173</v>
      </c>
      <c r="F5" s="169" t="s">
        <v>10</v>
      </c>
      <c r="G5" s="165" t="s">
        <v>586</v>
      </c>
      <c r="H5" t="str">
        <v>No</v>
      </c>
      <c r="I5" s="154">
        <v>0</v>
      </c>
      <c r="J5" t="str">
        <v>Not as questions, but explicit aim or obejective</v>
      </c>
      <c r="K5" t="str">
        <v>No</v>
      </c>
      <c r="L5" s="154">
        <v>0</v>
      </c>
      <c r="M5" s="154">
        <v>0</v>
      </c>
      <c r="N5">
        <v>0</v>
      </c>
      <c r="O5" s="155" t="str">
        <v>No</v>
      </c>
      <c r="P5" t="str">
        <v>Yes</v>
      </c>
      <c r="Q5" t="str">
        <v>No</v>
      </c>
      <c r="R5" t="str">
        <v>No</v>
      </c>
      <c r="S5" s="155" t="str">
        <v>No</v>
      </c>
      <c r="T5">
        <v>0</v>
      </c>
      <c r="U5" t="str">
        <v>Yes</v>
      </c>
      <c r="V5" t="str">
        <v>Yes</v>
      </c>
      <c r="W5" t="str">
        <v>Yes</v>
      </c>
      <c r="X5">
        <v>0</v>
      </c>
      <c r="Y5" t="str">
        <v>No</v>
      </c>
      <c r="Z5" t="str">
        <v>No</v>
      </c>
      <c r="AA5" t="str">
        <v>No</v>
      </c>
      <c r="AB5">
        <v>1</v>
      </c>
      <c r="AC5">
        <v>0</v>
      </c>
      <c r="AD5" t="str">
        <v>No</v>
      </c>
      <c r="AE5" s="155" t="str">
        <v>No</v>
      </c>
      <c r="AF5" s="155" t="str">
        <v>Yes</v>
      </c>
      <c r="AG5" t="str">
        <v>No</v>
      </c>
      <c r="AH5" t="str">
        <v>No</v>
      </c>
      <c r="AI5" t="str">
        <v>Yes</v>
      </c>
      <c r="AJ5" t="str">
        <v>No</v>
      </c>
      <c r="AK5">
        <v>0</v>
      </c>
      <c r="AL5">
        <v>0</v>
      </c>
      <c r="AM5" t="str">
        <v>No</v>
      </c>
      <c r="AN5" t="str">
        <v>No</v>
      </c>
      <c r="AO5" t="str">
        <v>No</v>
      </c>
      <c r="AP5" t="str">
        <v>Yes</v>
      </c>
      <c r="AQ5" t="str">
        <v>No</v>
      </c>
      <c r="AR5" t="str">
        <v>No</v>
      </c>
      <c r="AS5" t="str">
        <v>No</v>
      </c>
      <c r="AT5" t="str">
        <v>No</v>
      </c>
      <c r="AU5" s="155" t="str">
        <v>No</v>
      </c>
      <c r="AV5" s="155" t="str">
        <v>No</v>
      </c>
      <c r="AW5" t="str">
        <v>N/A</v>
      </c>
      <c r="AX5" t="str">
        <v>No</v>
      </c>
      <c r="AY5" t="str">
        <v>No</v>
      </c>
      <c r="AZ5" s="155">
        <v>0</v>
      </c>
      <c r="BA5">
        <v>0</v>
      </c>
      <c r="BB5">
        <v>0</v>
      </c>
      <c r="BC5" t="str">
        <v>Yes</v>
      </c>
      <c r="BD5" s="154" t="str">
        <v>No</v>
      </c>
      <c r="BE5" t="str">
        <v>No</v>
      </c>
      <c r="BF5" t="str">
        <v>No</v>
      </c>
      <c r="BG5" t="str">
        <v>No</v>
      </c>
      <c r="BH5" t="str">
        <v>No</v>
      </c>
      <c r="BI5" t="str">
        <v>No</v>
      </c>
      <c r="BJ5" t="str">
        <v>No, not explicitly considered</v>
      </c>
      <c r="BK5">
        <v>0</v>
      </c>
      <c r="BL5" t="str">
        <v>No</v>
      </c>
      <c r="BM5" t="str">
        <v>No</v>
      </c>
      <c r="BN5">
        <v>121</v>
      </c>
      <c r="BO5">
        <v>0</v>
      </c>
      <c r="BP5">
        <v>0</v>
      </c>
      <c r="BQ5" t="str">
        <v>No</v>
      </c>
      <c r="BR5" t="str">
        <v>No</v>
      </c>
      <c r="BS5" t="str">
        <v>No</v>
      </c>
      <c r="BT5" t="str">
        <v>No</v>
      </c>
      <c r="BU5" t="str">
        <v>No</v>
      </c>
      <c r="BV5" t="str">
        <v>Yes</v>
      </c>
      <c r="BW5" t="str">
        <v>No</v>
      </c>
      <c r="BX5" t="str">
        <v>No</v>
      </c>
      <c r="BY5">
        <v>0</v>
      </c>
      <c r="BZ5" t="str">
        <v>Yes</v>
      </c>
      <c r="CA5" t="str">
        <v>No</v>
      </c>
      <c r="CB5" t="str">
        <v>No</v>
      </c>
      <c r="CC5" t="str">
        <v>No</v>
      </c>
      <c r="CD5" t="str">
        <v>No</v>
      </c>
      <c r="CE5">
        <v>0</v>
      </c>
      <c r="CF5" t="str">
        <v>No</v>
      </c>
      <c r="CG5" t="str">
        <v>No</v>
      </c>
      <c r="CH5" t="str">
        <v>No</v>
      </c>
      <c r="CI5" t="str">
        <v>No</v>
      </c>
      <c r="CJ5" t="str">
        <v>Yes</v>
      </c>
      <c r="CK5" t="str">
        <v>No</v>
      </c>
      <c r="CL5" t="str">
        <v>N/A</v>
      </c>
      <c r="CM5" t="str">
        <v>No</v>
      </c>
      <c r="CN5" t="str">
        <v>Role of reviewer to improve keyword search</v>
      </c>
      <c r="CO5">
        <v>0</v>
      </c>
      <c r="CP5" t="str">
        <v>neutral</v>
      </c>
      <c r="CQ5" t="str">
        <v>neutral</v>
      </c>
      <c r="CR5" t="str">
        <v>mainly disagree</v>
      </c>
      <c r="CS5" t="str">
        <v>mainly disagree</v>
      </c>
      <c r="CT5" t="str">
        <v>mainly agree</v>
      </c>
      <c r="CU5" s="61" t="s">
        <v>32</v>
      </c>
      <c r="CV5">
        <v>0</v>
      </c>
      <c r="CW5" s="154">
        <v>0</v>
      </c>
      <c r="CX5" t="str">
        <v>SA: (a) What methods, in what manner, have been used to model human decision-making and behavior?
(b) What are the potential strengths and caveats of these methods?
(c) What improvements can be made to better model human decisions in CHANS? MB:</v>
      </c>
      <c r="CY5" t="str">
        <v>{if yes, please reference and note down your thoughts}</v>
      </c>
      <c r="CZ5" s="154">
        <v>0</v>
      </c>
      <c r="DA5" s="154">
        <v>0</v>
      </c>
      <c r="DB5">
        <v>0</v>
      </c>
      <c r="DC5" s="155">
        <v>0</v>
      </c>
      <c r="DD5">
        <v>0</v>
      </c>
      <c r="DE5">
        <v>0</v>
      </c>
      <c r="DF5" t="str">
        <v>SA: {Please remark here which "Other"} MB: articles from the author’s personal archive that has been established since 2002</v>
      </c>
      <c r="DG5" s="155">
        <v>0</v>
      </c>
      <c r="DH5">
        <v>0</v>
      </c>
      <c r="DI5">
        <v>0</v>
      </c>
      <c r="DJ5">
        <v>0</v>
      </c>
      <c r="DK5" t="str">
        <v>SA: But shows extension of the keyword search based on anonymous reviewer comment that led to additional article. MB:</v>
      </c>
      <c r="DL5">
        <v>0</v>
      </c>
      <c r="DM5">
        <v>0</v>
      </c>
      <c r="DN5">
        <v>0</v>
      </c>
      <c r="DO5">
        <v>0</v>
      </c>
      <c r="DP5">
        <v>0</v>
      </c>
      <c r="DQ5">
        <v>0</v>
      </c>
      <c r="DR5">
        <v>0</v>
      </c>
      <c r="DS5" s="155">
        <v>0</v>
      </c>
      <c r="DT5" s="155">
        <v>0</v>
      </c>
      <c r="DU5">
        <v>0</v>
      </c>
      <c r="DV5" t="str">
        <v>SA: MB: Own database (does it count)?</v>
      </c>
      <c r="DW5" t="str">
        <v>SA: MB: articles through the author’s personal archive that has been established since 2002</v>
      </c>
      <c r="DX5">
        <v>0</v>
      </c>
      <c r="DY5">
        <v>0</v>
      </c>
      <c r="DZ5">
        <v>0</v>
      </c>
      <c r="EA5" t="str">
        <v>SA: {report uncertainty or other specifics here} MB: Some explanation is given in the Results section; it refers back to the argumentation for the use of the specific keywords.</v>
      </c>
      <c r="EB5" t="str">
        <v>{report uncertainty or other specifics here}</v>
      </c>
      <c r="EC5" t="str">
        <v>{report uncertainty or other specifics here}</v>
      </c>
      <c r="ED5" t="str">
        <v>{report uncertainty or other specifics here}</v>
      </c>
      <c r="EE5" t="str">
        <v>{report uncertainty or other specifics here}</v>
      </c>
      <c r="EF5" t="str">
        <v>{report uncertainty or other specifics here}</v>
      </c>
      <c r="EG5">
        <v>0</v>
      </c>
      <c r="EH5" t="str">
        <v>SA: MB: Time epriod of publications indicated in Results section, thus, not really part of the sampling method.</v>
      </c>
      <c r="EI5" s="155">
        <v>0</v>
      </c>
      <c r="EJ5" s="155" t="str">
        <v>{feel free to report the given reason here, if it was given}</v>
      </c>
      <c r="EK5" t="str">
        <v>SA: but probably not restricted MB:</v>
      </c>
      <c r="EL5" t="str">
        <v>SA: Just state to exclude those that did not fit to the keyword search. MB:</v>
      </c>
      <c r="EM5" t="str">
        <v>SA: {add which intercoder-rater measure was used} MB:</v>
      </c>
      <c r="EN5" s="155">
        <v>0</v>
      </c>
      <c r="EO5">
        <v>0</v>
      </c>
      <c r="EP5" t="str">
        <v>SA: {Use this cell for general comments on the reviews ability of theory development} MB:</v>
      </c>
      <c r="EQ5">
        <v>0</v>
      </c>
      <c r="ER5" s="154">
        <v>0</v>
      </c>
      <c r="ES5">
        <v>0</v>
      </c>
      <c r="ET5">
        <v>0</v>
      </c>
      <c r="EU5">
        <v>0</v>
      </c>
      <c r="EV5">
        <v>0</v>
      </c>
      <c r="EW5">
        <v>0</v>
      </c>
      <c r="EX5">
        <v>0</v>
      </c>
      <c r="EY5">
        <v>0</v>
      </c>
      <c r="EZ5">
        <v>0</v>
      </c>
      <c r="FA5">
        <v>0</v>
      </c>
      <c r="FB5">
        <v>0</v>
      </c>
      <c r="FC5">
        <v>0</v>
      </c>
      <c r="FD5" t="str">
        <v>{Use this cell for general comments on the reviews ability of theory development}</v>
      </c>
      <c r="FE5">
        <v>0</v>
      </c>
      <c r="FF5">
        <v>0</v>
      </c>
      <c r="FG5">
        <v>0</v>
      </c>
      <c r="FH5">
        <v>0</v>
      </c>
      <c r="FI5">
        <v>0</v>
      </c>
      <c r="FJ5" t="str">
        <v xml:space="preserve">SA: Some of the described models of human behavior are based on theories. Also the use of and relation to theory is frequently adressed in the literature part. MB:
Add: [green] review how human decision making is modelled in coupled human and natural systems. They derive 9 types of decision making models in their results. In five out of the nine types they discuss theories that are related to them. Depending on the decision-making type, the comprehensiveness and centrality with which the discussion includes theory varies. </v>
      </c>
      <c r="FK5">
        <v>0</v>
      </c>
      <c r="FL5">
        <v>0</v>
      </c>
      <c r="FM5">
        <v>0</v>
      </c>
      <c r="FN5" t="str">
        <v>Add: [green] how human decisions in coupled human and natural systems are modelled. All results.</v>
      </c>
      <c r="FO5">
        <v>0</v>
      </c>
      <c r="FP5">
        <v>0</v>
      </c>
      <c r="FQ5">
        <v>0</v>
      </c>
      <c r="FR5">
        <v>0</v>
      </c>
      <c r="FS5">
        <v>0</v>
      </c>
      <c r="FT5">
        <v>0</v>
      </c>
      <c r="FU5">
        <v>0</v>
      </c>
      <c r="FV5">
        <v>0</v>
      </c>
      <c r="FW5" t="str">
        <v>SA: derived inductivly and even says so, but does not disclose any of the process of how this was done. MB:</v>
      </c>
      <c r="FX5">
        <v>0</v>
      </c>
      <c r="FY5">
        <v>0</v>
      </c>
      <c r="FZ5">
        <v>0</v>
      </c>
      <c r="GA5" t="str">
        <v>{We do not expect this to be done often. We start with only yes/no assessment and come back to it}</v>
      </c>
      <c r="GB5" t="str">
        <v>SA: MB:</v>
      </c>
      <c r="GC5">
        <v>0</v>
      </c>
      <c r="GD5">
        <v>0</v>
      </c>
      <c r="GE5">
        <v>0</v>
      </c>
      <c r="GF5">
        <v>0</v>
      </c>
      <c r="GG5">
        <v>0</v>
      </c>
      <c r="GH5">
        <v>0</v>
      </c>
    </row>
    <row r="6" spans="2:190" ht="15" customHeight="1" outlineLevel="1" x14ac:dyDescent="0.3">
      <c r="B6" s="42" t="s">
        <v>177</v>
      </c>
      <c r="C6" s="171" t="s">
        <v>176</v>
      </c>
      <c r="D6" s="39">
        <v>2011</v>
      </c>
      <c r="E6" s="40" t="s">
        <v>173</v>
      </c>
      <c r="F6" s="169" t="s">
        <v>10</v>
      </c>
      <c r="G6" s="165" t="s">
        <v>586</v>
      </c>
      <c r="H6" t="str">
        <v>No</v>
      </c>
      <c r="I6" s="154">
        <v>0</v>
      </c>
      <c r="J6" t="str">
        <v>Not as questions, but explicit aim or obejective</v>
      </c>
      <c r="K6" t="str">
        <v>No</v>
      </c>
      <c r="L6" s="154">
        <v>0</v>
      </c>
      <c r="M6" s="154">
        <v>0</v>
      </c>
      <c r="N6">
        <v>0</v>
      </c>
      <c r="O6" s="155" t="str">
        <v>No</v>
      </c>
      <c r="P6" t="str">
        <v>No</v>
      </c>
      <c r="Q6" t="str">
        <v>No</v>
      </c>
      <c r="R6" t="str">
        <v>No</v>
      </c>
      <c r="S6" s="155" t="str">
        <v>Yes</v>
      </c>
      <c r="T6">
        <v>0</v>
      </c>
      <c r="U6" t="str">
        <v>No keyword search applied</v>
      </c>
      <c r="V6" t="str">
        <v>No keyword search applied</v>
      </c>
      <c r="W6" t="str">
        <v>No keyword search applied</v>
      </c>
      <c r="X6">
        <v>0</v>
      </c>
      <c r="Y6" t="str">
        <v>No</v>
      </c>
      <c r="Z6" t="str">
        <v>No</v>
      </c>
      <c r="AA6" t="str">
        <v>No</v>
      </c>
      <c r="AB6" t="str">
        <v>N/A</v>
      </c>
      <c r="AC6">
        <v>0</v>
      </c>
      <c r="AD6" t="str">
        <v>No</v>
      </c>
      <c r="AE6" s="155" t="str">
        <v>No</v>
      </c>
      <c r="AF6" s="155" t="str">
        <v>No</v>
      </c>
      <c r="AG6" t="str">
        <v>No</v>
      </c>
      <c r="AH6" t="str">
        <v>No</v>
      </c>
      <c r="AI6" t="str">
        <v>No</v>
      </c>
      <c r="AJ6" t="str">
        <v>No</v>
      </c>
      <c r="AK6">
        <v>0</v>
      </c>
      <c r="AL6">
        <v>0</v>
      </c>
      <c r="AM6" t="str">
        <v>No</v>
      </c>
      <c r="AN6" t="str">
        <v>No</v>
      </c>
      <c r="AO6" t="str">
        <v>No</v>
      </c>
      <c r="AP6" t="str">
        <v>No</v>
      </c>
      <c r="AQ6" t="str">
        <v>No</v>
      </c>
      <c r="AR6" t="str">
        <v>No</v>
      </c>
      <c r="AS6" t="str">
        <v>No</v>
      </c>
      <c r="AT6" t="str">
        <v>No</v>
      </c>
      <c r="AU6" s="155" t="str">
        <v>No</v>
      </c>
      <c r="AV6" s="155" t="str">
        <v>No</v>
      </c>
      <c r="AW6" t="str">
        <v>N/A</v>
      </c>
      <c r="AX6" t="str">
        <v>No</v>
      </c>
      <c r="AY6" t="str">
        <v>Seems so, but not explicitly disclosed</v>
      </c>
      <c r="AZ6" s="155">
        <v>0</v>
      </c>
      <c r="BA6">
        <v>0</v>
      </c>
      <c r="BB6">
        <v>0</v>
      </c>
      <c r="BC6" t="str">
        <v>No</v>
      </c>
      <c r="BD6" s="154" t="str">
        <v>No</v>
      </c>
      <c r="BE6" t="str">
        <v>No</v>
      </c>
      <c r="BF6" t="str">
        <v>No</v>
      </c>
      <c r="BG6" t="str">
        <v>Yes</v>
      </c>
      <c r="BH6" t="str">
        <v>No</v>
      </c>
      <c r="BI6" t="str">
        <v>No</v>
      </c>
      <c r="BJ6" t="str">
        <v>No, not explicitly considered</v>
      </c>
      <c r="BK6">
        <v>0</v>
      </c>
      <c r="BL6" t="str">
        <v>No</v>
      </c>
      <c r="BM6" t="str">
        <v>No</v>
      </c>
      <c r="BN6" t="str">
        <v>N/A</v>
      </c>
      <c r="BO6">
        <v>0</v>
      </c>
      <c r="BP6">
        <v>0</v>
      </c>
      <c r="BQ6" t="str">
        <v>Yes</v>
      </c>
      <c r="BR6" t="str">
        <v>Yes</v>
      </c>
      <c r="BS6" t="str">
        <v>No</v>
      </c>
      <c r="BT6" t="str">
        <v>No</v>
      </c>
      <c r="BU6" t="str">
        <v>No</v>
      </c>
      <c r="BV6" t="str">
        <v>Yes</v>
      </c>
      <c r="BW6" t="str">
        <v>No</v>
      </c>
      <c r="BX6" t="str">
        <v>No</v>
      </c>
      <c r="BY6">
        <v>0</v>
      </c>
      <c r="BZ6" t="str">
        <v>Yes</v>
      </c>
      <c r="CA6" t="str">
        <v>No</v>
      </c>
      <c r="CB6" t="str">
        <v>No</v>
      </c>
      <c r="CC6" t="str">
        <v>No</v>
      </c>
      <c r="CD6" t="str">
        <v>SA: Locates the possibilities of ABMs within the needs of the field of wildlife management and scenario planning; 
MB: describes the necessary elements of an ABM developed specifically for
understanding wildlife habitat selection; evaluates the current and future roles these ABMs can play, specifically
with regards to scenario planning of designated critical habitats</v>
      </c>
      <c r="CE6">
        <v>0</v>
      </c>
      <c r="CF6" t="str">
        <v>No</v>
      </c>
      <c r="CG6" t="str">
        <v>No</v>
      </c>
      <c r="CH6" t="str">
        <v>No</v>
      </c>
      <c r="CI6" t="str">
        <v>No</v>
      </c>
      <c r="CJ6" t="str">
        <v>Yes</v>
      </c>
      <c r="CK6" t="str">
        <v>No</v>
      </c>
      <c r="CL6" t="str">
        <v>N/A</v>
      </c>
      <c r="CM6" t="str">
        <v>No</v>
      </c>
      <c r="CN6" t="str">
        <v>N/A</v>
      </c>
      <c r="CO6">
        <v>0</v>
      </c>
      <c r="CP6" t="str">
        <v>fully disagree</v>
      </c>
      <c r="CQ6" t="str">
        <v>fully disagree</v>
      </c>
      <c r="CR6" t="str">
        <v>mainly disagree</v>
      </c>
      <c r="CS6" t="str">
        <v>fully disagree</v>
      </c>
      <c r="CT6" t="str">
        <v>neutral</v>
      </c>
      <c r="CU6" s="61" t="s">
        <v>32</v>
      </c>
      <c r="CV6">
        <v>0</v>
      </c>
      <c r="CW6" s="154">
        <v>0</v>
      </c>
      <c r="CX6" t="str">
        <v>This paper explores the role of ABMs in wildlife habitat selection
for the purpose of unifying different fields of study (i.e., behavioral
ecology, animal-movement ecology, geographical information sci-
ence, and computational intelligence) into a cohesive realm for the
benefit of wildlife conservation planning, emphasizing the need for
a multi-disciplinary approach.</v>
      </c>
      <c r="CY6" t="str">
        <v>{if yes, please reference and note down your thoughts}</v>
      </c>
      <c r="CZ6" s="154">
        <v>0</v>
      </c>
      <c r="DA6" s="154">
        <v>0</v>
      </c>
      <c r="DB6">
        <v>0</v>
      </c>
      <c r="DC6" s="155">
        <v>0</v>
      </c>
      <c r="DD6">
        <v>0</v>
      </c>
      <c r="DE6">
        <v>0</v>
      </c>
      <c r="DF6" t="str">
        <v>{Please remark here which "Other"}</v>
      </c>
      <c r="DG6" s="155">
        <v>0</v>
      </c>
      <c r="DH6">
        <v>0</v>
      </c>
      <c r="DI6" t="str">
        <v>SA: MB: Not sure what to code here as the article does not mention anything about the strategy used to identifythe items included in the review. This applies to many of the questions below.</v>
      </c>
      <c r="DJ6">
        <v>0</v>
      </c>
      <c r="DK6">
        <v>0</v>
      </c>
      <c r="DL6">
        <v>0</v>
      </c>
      <c r="DM6">
        <v>0</v>
      </c>
      <c r="DN6">
        <v>0</v>
      </c>
      <c r="DO6">
        <v>0</v>
      </c>
      <c r="DP6">
        <v>0</v>
      </c>
      <c r="DQ6">
        <v>0</v>
      </c>
      <c r="DR6">
        <v>0</v>
      </c>
      <c r="DS6">
        <v>0</v>
      </c>
      <c r="DT6">
        <v>0</v>
      </c>
      <c r="DU6">
        <v>0</v>
      </c>
      <c r="DV6">
        <v>0</v>
      </c>
      <c r="DW6">
        <v>0</v>
      </c>
      <c r="DX6">
        <v>0</v>
      </c>
      <c r="DY6">
        <v>0</v>
      </c>
      <c r="DZ6">
        <v>0</v>
      </c>
      <c r="EA6" t="str">
        <v>SA: {report uncertainty or other specifics here} MB:</v>
      </c>
      <c r="EB6" t="str">
        <v>{report uncertainty or other specifics here}</v>
      </c>
      <c r="EC6" t="str">
        <v>{report uncertainty or other specifics here}</v>
      </c>
      <c r="ED6" t="str">
        <v>{report uncertainty or other specifics here}</v>
      </c>
      <c r="EE6" t="str">
        <v>{report uncertainty or other specifics here}</v>
      </c>
      <c r="EF6" t="str">
        <v>{report uncertainty or other specifics here}</v>
      </c>
      <c r="EG6">
        <v>0</v>
      </c>
      <c r="EH6">
        <v>0</v>
      </c>
      <c r="EI6" s="155">
        <v>0</v>
      </c>
      <c r="EJ6" s="155" t="str">
        <v>{feel free to report the given reason here, if it was given}</v>
      </c>
      <c r="EK6">
        <v>0</v>
      </c>
      <c r="EL6">
        <v>0</v>
      </c>
      <c r="EM6" t="str">
        <v>SA: {add which intercoder-rater measure was used} MB:</v>
      </c>
      <c r="EN6" s="155">
        <v>0</v>
      </c>
      <c r="EO6">
        <v>0</v>
      </c>
      <c r="EP6" t="str">
        <v>SA: {Use this cell for general comments on the reviews ability of theory development} MB:</v>
      </c>
      <c r="EQ6">
        <v>0</v>
      </c>
      <c r="ER6" s="154">
        <v>0</v>
      </c>
      <c r="ES6">
        <v>0</v>
      </c>
      <c r="ET6">
        <v>0</v>
      </c>
      <c r="EU6">
        <v>0</v>
      </c>
      <c r="EV6">
        <v>0</v>
      </c>
      <c r="EW6">
        <v>0</v>
      </c>
      <c r="EX6">
        <v>0</v>
      </c>
      <c r="EY6">
        <v>0</v>
      </c>
      <c r="EZ6">
        <v>0</v>
      </c>
      <c r="FA6">
        <v>0</v>
      </c>
      <c r="FB6" t="str">
        <v>SA: table 1 could be interpreted to be the reference list but it is unclear. That would be 36 article MB:</v>
      </c>
      <c r="FC6">
        <v>0</v>
      </c>
      <c r="FD6" t="str">
        <v>{Use this cell for general comments on the reviews ability of theory development}</v>
      </c>
      <c r="FE6" t="str">
        <v>SA: Chapter 5 MB:
Add: [green] compare different “mechanistic approach[es] to animal-movement rules” expressed in different variations of the random walk theory. They introduce the different variations and shortly discuss what goes into the selection decision. They furthermore contrast these “mechanistic rules” with “behavior-base rules”, which they characterize as a “more complex web of decision” (see also their table 1). Although the authors distinguish between these two approaches both can be classified as mechanism description according to our terminology, the latter just being more complex (see p.1551). All mechanisms are presented on a conceptual model level.</v>
      </c>
      <c r="FF6" t="str">
        <v>SA: Chapter 3 to 6 MB:
Add [yellow]: compare model elements of “wildlife ecology and management” models in four sections (representation of the environment, animal behavior, animal movement rules, memory and learning). In each of these sections they describe and compare model element groups (like “direct and indirect fitness seeking traits”) comparing elements in a narrative manner without creating explicit lists of elements (see the four chapters on p.1546-1552). Although this way of summarizing can be of great benefit for readers, it can be problematic if it is unclear why and how these groups were selected. Being favorable we might assume based on working through the reviewed articles and expertise of the authors the selected groups are grounded. But a better and more transparent procedure would be to report the inductive or deductive emergence of these groups, their definitions, and how articles are assigned to them.</v>
      </c>
      <c r="FG6">
        <v>0</v>
      </c>
      <c r="FH6">
        <v>0</v>
      </c>
      <c r="FI6">
        <v>0</v>
      </c>
      <c r="FJ6" t="str">
        <v>SA: Random walk theory. Need to discuss if this counts as "theory" we are interested in. MB:
Add: [yellow] in their review on animal wildlife ecology and management they also investigate animal movement rules. What we already considered as descriptions of mechanisms can also be counted as a discussion of used theory, since they address it as random walk theory (see section 5.1 on p.1551).</v>
      </c>
      <c r="FK6">
        <v>0</v>
      </c>
      <c r="FL6">
        <v>0</v>
      </c>
      <c r="FM6">
        <v>0</v>
      </c>
      <c r="FN6" t="str">
        <v>Add: [green] how the environment, animal behavior, animal-movement rules, and memory and learning are modelled in ABMs of wildlife ecology and management. All results.</v>
      </c>
      <c r="FO6" t="str">
        <v>Focus is on design there are some boderline cases where they hint at insights but do not account for them comprehensive3ly</v>
      </c>
      <c r="FP6">
        <v>0</v>
      </c>
      <c r="FQ6">
        <v>0</v>
      </c>
      <c r="FR6" t="str">
        <v>SA: Another good example what a review can be good for. Consider that together with the "design perspective" which therefore is useful beyond describing a status-quo. MB:</v>
      </c>
      <c r="FS6">
        <v>0</v>
      </c>
      <c r="FT6">
        <v>0</v>
      </c>
      <c r="FU6">
        <v>0</v>
      </c>
      <c r="FV6">
        <v>0</v>
      </c>
      <c r="FW6">
        <v>0</v>
      </c>
      <c r="FX6" t="str">
        <v>SA: Comparison appears credible but it is completely intranparent how they arrived at the presented information. MB:</v>
      </c>
      <c r="FY6">
        <v>0</v>
      </c>
      <c r="FZ6">
        <v>0</v>
      </c>
      <c r="GA6" t="str">
        <v>{We do not expect this to be done often. We start with only yes/no assessment and come back to it}</v>
      </c>
      <c r="GB6">
        <v>0</v>
      </c>
      <c r="GC6">
        <v>0</v>
      </c>
      <c r="GD6">
        <v>0</v>
      </c>
      <c r="GE6">
        <v>0</v>
      </c>
      <c r="GF6">
        <v>0</v>
      </c>
      <c r="GG6">
        <v>0</v>
      </c>
      <c r="GH6">
        <v>0</v>
      </c>
    </row>
    <row r="7" spans="2:190" ht="15" customHeight="1" outlineLevel="1" x14ac:dyDescent="0.3">
      <c r="B7" s="42" t="s">
        <v>179</v>
      </c>
      <c r="C7" s="171" t="s">
        <v>178</v>
      </c>
      <c r="D7" s="39">
        <v>2009</v>
      </c>
      <c r="E7" s="40" t="s">
        <v>173</v>
      </c>
      <c r="F7" s="169" t="s">
        <v>10</v>
      </c>
      <c r="G7" s="165" t="s">
        <v>586</v>
      </c>
      <c r="H7" t="str">
        <v>No</v>
      </c>
      <c r="I7" s="154">
        <v>0</v>
      </c>
      <c r="J7" t="str">
        <v>Yes</v>
      </c>
      <c r="K7" t="str">
        <v>No</v>
      </c>
      <c r="L7" s="154">
        <v>0</v>
      </c>
      <c r="M7" s="154">
        <v>0</v>
      </c>
      <c r="N7">
        <v>0</v>
      </c>
      <c r="O7" s="155" t="str">
        <v>No</v>
      </c>
      <c r="P7" t="str">
        <v>No</v>
      </c>
      <c r="Q7" t="str">
        <v>No</v>
      </c>
      <c r="R7" t="str">
        <v>No</v>
      </c>
      <c r="S7" s="155" t="str">
        <v>Yes</v>
      </c>
      <c r="T7">
        <v>0</v>
      </c>
      <c r="U7" t="str">
        <v>No keyword search applied</v>
      </c>
      <c r="V7" t="str">
        <v>No keyword search applied</v>
      </c>
      <c r="W7" t="str">
        <v>No keyword search applied</v>
      </c>
      <c r="X7">
        <v>0</v>
      </c>
      <c r="Y7" t="str">
        <v>No</v>
      </c>
      <c r="Z7" t="str">
        <v>No</v>
      </c>
      <c r="AA7" t="str">
        <v>No</v>
      </c>
      <c r="AB7" t="str">
        <v>N/A</v>
      </c>
      <c r="AC7">
        <v>0</v>
      </c>
      <c r="AD7" t="str">
        <v>No</v>
      </c>
      <c r="AE7" s="155" t="str">
        <v>No</v>
      </c>
      <c r="AF7" s="155" t="str">
        <v>No</v>
      </c>
      <c r="AG7" t="str">
        <v>No</v>
      </c>
      <c r="AH7" t="str">
        <v>No</v>
      </c>
      <c r="AI7" t="str">
        <v>No</v>
      </c>
      <c r="AJ7" t="str">
        <v>No</v>
      </c>
      <c r="AK7">
        <v>0</v>
      </c>
      <c r="AL7">
        <v>0</v>
      </c>
      <c r="AM7" t="str">
        <v>Yes</v>
      </c>
      <c r="AN7" t="str">
        <v>No</v>
      </c>
      <c r="AO7" t="str">
        <v>No</v>
      </c>
      <c r="AP7" t="str">
        <v>No</v>
      </c>
      <c r="AQ7" t="str">
        <v>No</v>
      </c>
      <c r="AR7" t="str">
        <v>No</v>
      </c>
      <c r="AS7" t="str">
        <v>No</v>
      </c>
      <c r="AT7" t="str">
        <v>No</v>
      </c>
      <c r="AU7" s="155" t="str">
        <v>No</v>
      </c>
      <c r="AV7" s="155" t="str">
        <v>No</v>
      </c>
      <c r="AW7" t="str">
        <v>N/A</v>
      </c>
      <c r="AX7" t="str">
        <v>IBMs for microbes; models of single individuals that are not up-scaledare excluded; restricted to the lowest trophic level, bacteria and phytoplankton.</v>
      </c>
      <c r="AY7" t="str">
        <v>Seems so, but not explicitly disclosed</v>
      </c>
      <c r="AZ7" s="155">
        <v>0</v>
      </c>
      <c r="BA7">
        <v>0</v>
      </c>
      <c r="BB7">
        <v>0</v>
      </c>
      <c r="BC7" t="str">
        <v>Yes</v>
      </c>
      <c r="BD7" s="154" t="str">
        <v>No</v>
      </c>
      <c r="BE7" t="str">
        <v>No</v>
      </c>
      <c r="BF7" t="str">
        <v>No</v>
      </c>
      <c r="BG7" t="str">
        <v>No</v>
      </c>
      <c r="BH7" t="str">
        <v>No</v>
      </c>
      <c r="BI7" t="str">
        <v>No</v>
      </c>
      <c r="BJ7" t="str">
        <v>No, not explicitly considered</v>
      </c>
      <c r="BK7">
        <v>0</v>
      </c>
      <c r="BL7" t="str">
        <v>No</v>
      </c>
      <c r="BM7" t="str">
        <v>No</v>
      </c>
      <c r="BN7">
        <v>46</v>
      </c>
      <c r="BO7">
        <v>0</v>
      </c>
      <c r="BP7">
        <v>0</v>
      </c>
      <c r="BQ7" t="str">
        <v>Yes</v>
      </c>
      <c r="BR7" t="str">
        <v>Yes</v>
      </c>
      <c r="BS7" t="str">
        <v>No</v>
      </c>
      <c r="BT7" t="str">
        <v>Yes</v>
      </c>
      <c r="BU7" t="str">
        <v>No</v>
      </c>
      <c r="BV7" t="str">
        <v>No</v>
      </c>
      <c r="BW7" t="str">
        <v>No</v>
      </c>
      <c r="BX7" t="str">
        <v>No</v>
      </c>
      <c r="BY7">
        <v>0</v>
      </c>
      <c r="BZ7" t="str">
        <v>Yes</v>
      </c>
      <c r="CA7" t="str">
        <v>Yes</v>
      </c>
      <c r="CB7" t="str">
        <v>No</v>
      </c>
      <c r="CC7" t="str">
        <v>No</v>
      </c>
      <c r="CD7" s="154" t="str">
        <v>Investigates the purpose for applying the reviewed ABMs.</v>
      </c>
      <c r="CE7">
        <v>0</v>
      </c>
      <c r="CF7" t="str">
        <v>No</v>
      </c>
      <c r="CG7" t="str">
        <v>No</v>
      </c>
      <c r="CH7" t="str">
        <v>No</v>
      </c>
      <c r="CI7" t="str">
        <v>Yes</v>
      </c>
      <c r="CJ7" t="str">
        <v>No</v>
      </c>
      <c r="CK7" t="str">
        <v>No</v>
      </c>
      <c r="CL7" t="str">
        <v>list of codes</v>
      </c>
      <c r="CM7" t="str">
        <v>Yes</v>
      </c>
      <c r="CN7" t="str">
        <v>N/A</v>
      </c>
      <c r="CO7">
        <v>0</v>
      </c>
      <c r="CP7" t="str">
        <v>mainly disagree</v>
      </c>
      <c r="CQ7" t="str">
        <v>fully disagree</v>
      </c>
      <c r="CR7" t="str">
        <v>fully disagree</v>
      </c>
      <c r="CS7" t="str">
        <v>fully disagree</v>
      </c>
      <c r="CT7" t="str">
        <v>mainly disagree</v>
      </c>
      <c r="CU7" s="61" t="s">
        <v>32</v>
      </c>
      <c r="CV7">
        <v>0</v>
      </c>
      <c r="CW7" s="154">
        <v>0</v>
      </c>
      <c r="CX7">
        <v>0</v>
      </c>
      <c r="CY7" t="str">
        <v>SA: {if yes, please reference and note down your thoughts} MB:</v>
      </c>
      <c r="CZ7" s="154">
        <v>0</v>
      </c>
      <c r="DA7" s="154">
        <v>0</v>
      </c>
      <c r="DB7">
        <v>0</v>
      </c>
      <c r="DC7" s="155">
        <v>0</v>
      </c>
      <c r="DD7">
        <v>0</v>
      </c>
      <c r="DE7">
        <v>0</v>
      </c>
      <c r="DF7" t="str">
        <v>SA: {Please remark here which "Other"} MB:</v>
      </c>
      <c r="DG7" s="155">
        <v>0</v>
      </c>
      <c r="DH7">
        <v>0</v>
      </c>
      <c r="DI7">
        <v>0</v>
      </c>
      <c r="DJ7">
        <v>0</v>
      </c>
      <c r="DK7">
        <v>0</v>
      </c>
      <c r="DL7">
        <v>0</v>
      </c>
      <c r="DM7">
        <v>0</v>
      </c>
      <c r="DN7">
        <v>0</v>
      </c>
      <c r="DO7">
        <v>0</v>
      </c>
      <c r="DP7">
        <v>0</v>
      </c>
      <c r="DQ7">
        <v>0</v>
      </c>
      <c r="DR7">
        <v>0</v>
      </c>
      <c r="DS7">
        <v>0</v>
      </c>
      <c r="DT7">
        <v>0</v>
      </c>
      <c r="DU7">
        <v>0</v>
      </c>
      <c r="DV7">
        <v>0</v>
      </c>
      <c r="DW7">
        <v>0</v>
      </c>
      <c r="DX7">
        <v>0</v>
      </c>
      <c r="DY7">
        <v>0</v>
      </c>
      <c r="DZ7">
        <v>0</v>
      </c>
      <c r="EA7" t="str">
        <v>{report uncertainty or other specifics here}</v>
      </c>
      <c r="EB7" t="str">
        <v>{report uncertainty or other specifics here}</v>
      </c>
      <c r="EC7" t="str">
        <v>{report uncertainty or other specifics here}</v>
      </c>
      <c r="ED7" t="str">
        <v>{report uncertainty or other specifics here}</v>
      </c>
      <c r="EE7" t="str">
        <v>{report uncertainty or other specifics here}</v>
      </c>
      <c r="EF7" t="str">
        <v>{report uncertainty or other specifics here}</v>
      </c>
      <c r="EG7">
        <v>0</v>
      </c>
      <c r="EH7">
        <v>0</v>
      </c>
      <c r="EI7" s="155">
        <v>0</v>
      </c>
      <c r="EJ7" s="155" t="str">
        <v>{feel free to report the given reason here, if it was given}</v>
      </c>
      <c r="EK7">
        <v>0</v>
      </c>
      <c r="EL7">
        <v>0</v>
      </c>
      <c r="EM7" t="str">
        <v>SA: {add which intercoder-rater measure was used} MB: No inter-coder measure.</v>
      </c>
      <c r="EN7" s="155">
        <v>0</v>
      </c>
      <c r="EO7">
        <v>0</v>
      </c>
      <c r="EP7">
        <v>0</v>
      </c>
      <c r="EQ7">
        <v>0</v>
      </c>
      <c r="ER7" s="154">
        <v>0</v>
      </c>
      <c r="ES7">
        <v>0</v>
      </c>
      <c r="ET7">
        <v>0</v>
      </c>
      <c r="EU7">
        <v>0</v>
      </c>
      <c r="EV7">
        <v>0</v>
      </c>
      <c r="EW7">
        <v>0</v>
      </c>
      <c r="EX7">
        <v>0</v>
      </c>
      <c r="EY7">
        <v>0</v>
      </c>
      <c r="EZ7">
        <v>0</v>
      </c>
      <c r="FA7">
        <v>0</v>
      </c>
      <c r="FB7">
        <v>0</v>
      </c>
      <c r="FC7">
        <v>0</v>
      </c>
      <c r="FD7" t="str">
        <v>{Use this cell for general comments on the reviews ability of theory development}</v>
      </c>
      <c r="FE7" t="str">
        <v xml:space="preserve">Fig. 4
Add: [green] describes the different mechanisms by which microbe populations can produce, maintain, and/or change heterogeneity due to their high growth and turnover rates (p. 16-17). The mechanisms are discussed in the context of the biological phenomenon and presented as an important consideration for the simulation model. They are not compared on an operational model level.  	 </v>
      </c>
      <c r="FF7" t="str">
        <v xml:space="preserve">Fig. 2
Add: [yellow] review the elements of ABMs of microbes that are specifically challenging. This comparison is done on a rather conceptual level, e.g. comparing the approaches for dealing with the extremely large numbers of microbe populations (p.17-18) or how (of the many different ways) microbe interaction is modeled (p.19-20). Furthermore, the comparison is done in a narrative approach. Although the comparison is not bad I am not sure if this is the best example. Interesting is the bearing on the challenges for microbial ABMs. Also that it is done on a more conceptual level, which again is a continuous dimension between conceptual and operational model element comparison we need to point out. </v>
      </c>
      <c r="FG7">
        <v>0</v>
      </c>
      <c r="FH7" t="str">
        <v>SA: Chapter 4 MB:</v>
      </c>
      <c r="FI7">
        <v>0</v>
      </c>
      <c r="FJ7">
        <v>0</v>
      </c>
      <c r="FK7">
        <v>0</v>
      </c>
      <c r="FL7">
        <v>0</v>
      </c>
      <c r="FM7">
        <v>0</v>
      </c>
      <c r="FN7" t="str">
        <v>Add: [green] reviews ABMs of microbes. The model design perspective takes a rather small part of the article and is described lucidly in a table (p. 10). In chapter 2 the models are discussed in different contexts of phenomena involving the behavior of microbes. It focuses on summarizing insights these models generated, often in context of other relevant non-ABM findings (“The model predicted population-level properties, which emerged from the behavior of individuals, were in good agreement with experimental data”, p.13) and how ABM models build upon other ABMs. Chapter 4 brings these insights back to a discussion of challenges and concepts for the design of future ABMs e.g., how to deal with population heterogeneity, large numbers of individuals, or modelling space and interactions.</v>
      </c>
      <c r="FO7" t="str">
        <v>Add: [green] reviews ABMs of microbes. The model design perspective takes a rather small part of the article and is described lucidly in a table (p. 10). In chapter 2 the models are discussed in different contexts of phenomena involving the behavior of microbes. It focuses on summarizing insights these models generated, often in context of other relevant non-ABM findings (“The model predicted population-level properties, which emerged from the behavior of individuals, were in good agreement with experimental data”, p.13) and how ABM models build upon other ABMs. Chapter 4 brings these insights back to a discussion of challenges and concepts for the design of future ABMs e.g., how to deal with population heterogeneity, large numbers of individuals, or modelling space and interactions.</v>
      </c>
      <c r="FP7">
        <v>0</v>
      </c>
      <c r="FQ7">
        <v>0</v>
      </c>
      <c r="FR7" s="154">
        <v>0</v>
      </c>
      <c r="FS7">
        <v>0</v>
      </c>
      <c r="FT7">
        <v>0</v>
      </c>
      <c r="FU7">
        <v>0</v>
      </c>
      <c r="FV7">
        <v>0</v>
      </c>
      <c r="FW7" t="str">
        <v>SA: Claimed they used the ODD as orientation (see p. 11) and present codes in table 1. Although text does only vaguely reflect that coding. MB:</v>
      </c>
      <c r="FX7">
        <v>0</v>
      </c>
      <c r="FY7">
        <v>0</v>
      </c>
      <c r="FZ7">
        <v>0</v>
      </c>
      <c r="GA7" t="str">
        <v>SA: See Table1 second last column MB: {We do not expect this to be done often. We start with only yes/no assessment and come back to it}</v>
      </c>
      <c r="GB7">
        <v>0</v>
      </c>
      <c r="GC7">
        <v>0</v>
      </c>
      <c r="GD7">
        <v>0</v>
      </c>
      <c r="GE7">
        <v>0</v>
      </c>
      <c r="GF7">
        <v>0</v>
      </c>
      <c r="GG7">
        <v>0</v>
      </c>
      <c r="GH7">
        <v>0</v>
      </c>
    </row>
    <row r="8" spans="2:190" ht="15" customHeight="1" outlineLevel="1" x14ac:dyDescent="0.3">
      <c r="B8" s="42" t="s">
        <v>180</v>
      </c>
      <c r="C8" s="171" t="s">
        <v>181</v>
      </c>
      <c r="D8" s="39">
        <v>2010</v>
      </c>
      <c r="E8" s="40" t="s">
        <v>173</v>
      </c>
      <c r="F8" s="169" t="s">
        <v>10</v>
      </c>
      <c r="G8" s="165" t="s">
        <v>586</v>
      </c>
      <c r="H8" t="str">
        <v>No</v>
      </c>
      <c r="I8" s="154">
        <v>0</v>
      </c>
      <c r="J8" t="str">
        <v>Not as questions, but explicit aim or obejective</v>
      </c>
      <c r="K8" t="str">
        <v>No</v>
      </c>
      <c r="L8" s="154">
        <v>0</v>
      </c>
      <c r="M8" s="154">
        <v>0</v>
      </c>
      <c r="N8">
        <v>0</v>
      </c>
      <c r="O8" s="155" t="str">
        <v>No</v>
      </c>
      <c r="P8" t="str">
        <v>No</v>
      </c>
      <c r="Q8" t="str">
        <v>No</v>
      </c>
      <c r="R8" t="str">
        <v>No</v>
      </c>
      <c r="S8" s="155" t="str">
        <v>Yes</v>
      </c>
      <c r="T8">
        <v>0</v>
      </c>
      <c r="U8" t="str">
        <v>No keyword search applied</v>
      </c>
      <c r="V8" t="str">
        <v>No keyword search applied</v>
      </c>
      <c r="W8" t="str">
        <v>No keyword search applied</v>
      </c>
      <c r="X8">
        <v>0</v>
      </c>
      <c r="Y8" t="str">
        <v>No</v>
      </c>
      <c r="Z8" t="str">
        <v>No</v>
      </c>
      <c r="AA8" t="str">
        <v>No</v>
      </c>
      <c r="AB8" t="str">
        <v>N/A</v>
      </c>
      <c r="AC8">
        <v>0</v>
      </c>
      <c r="AD8" t="str">
        <v>No</v>
      </c>
      <c r="AE8" s="155" t="str">
        <v>No</v>
      </c>
      <c r="AF8" s="155" t="str">
        <v>No</v>
      </c>
      <c r="AG8" t="str">
        <v>No</v>
      </c>
      <c r="AH8" t="str">
        <v>No</v>
      </c>
      <c r="AI8" t="str">
        <v>No</v>
      </c>
      <c r="AJ8" t="str">
        <v>No</v>
      </c>
      <c r="AK8">
        <v>0</v>
      </c>
      <c r="AL8">
        <v>0</v>
      </c>
      <c r="AM8" t="str">
        <v>No</v>
      </c>
      <c r="AN8" t="str">
        <v>No</v>
      </c>
      <c r="AO8" t="str">
        <v>No</v>
      </c>
      <c r="AP8" t="str">
        <v>No</v>
      </c>
      <c r="AQ8" t="str">
        <v>No</v>
      </c>
      <c r="AR8" t="str">
        <v>No</v>
      </c>
      <c r="AS8" t="str">
        <v>No</v>
      </c>
      <c r="AT8" t="str">
        <v>No</v>
      </c>
      <c r="AU8" s="155" t="str">
        <v>No</v>
      </c>
      <c r="AV8" s="155" t="str">
        <v>No</v>
      </c>
      <c r="AW8" t="str">
        <v>N/A</v>
      </c>
      <c r="AX8" t="str">
        <v>No</v>
      </c>
      <c r="AY8" t="str">
        <v>Seems so, but not explicitly disclosed</v>
      </c>
      <c r="AZ8" s="155">
        <v>0</v>
      </c>
      <c r="BA8">
        <v>0</v>
      </c>
      <c r="BB8">
        <v>0</v>
      </c>
      <c r="BC8" t="str">
        <v>No</v>
      </c>
      <c r="BD8" s="154" t="str">
        <v>No</v>
      </c>
      <c r="BE8" t="str">
        <v>No</v>
      </c>
      <c r="BF8" t="str">
        <v>No</v>
      </c>
      <c r="BG8" t="str">
        <v>Yes</v>
      </c>
      <c r="BH8" t="str">
        <v>No</v>
      </c>
      <c r="BI8" t="str">
        <v>No</v>
      </c>
      <c r="BJ8" t="str">
        <v>No, not explicitly considered</v>
      </c>
      <c r="BK8">
        <v>0</v>
      </c>
      <c r="BL8" t="str">
        <v>No</v>
      </c>
      <c r="BM8" t="str">
        <v>No</v>
      </c>
      <c r="BN8" t="str">
        <v>N/A</v>
      </c>
      <c r="BO8">
        <v>0</v>
      </c>
      <c r="BP8">
        <v>0</v>
      </c>
      <c r="BQ8" t="str">
        <v>Yes</v>
      </c>
      <c r="BR8" t="str">
        <v>Yes</v>
      </c>
      <c r="BS8" t="str">
        <v>No</v>
      </c>
      <c r="BT8" t="str">
        <v>Yes</v>
      </c>
      <c r="BU8" t="str">
        <v>No</v>
      </c>
      <c r="BV8" t="str">
        <v>No</v>
      </c>
      <c r="BW8" t="str">
        <v>No</v>
      </c>
      <c r="BX8" t="str">
        <v>No</v>
      </c>
      <c r="BY8">
        <v>0</v>
      </c>
      <c r="BZ8" t="str">
        <v>Yes</v>
      </c>
      <c r="CA8" t="str">
        <v>No</v>
      </c>
      <c r="CB8" t="str">
        <v>No</v>
      </c>
      <c r="CC8" t="str">
        <v>No</v>
      </c>
      <c r="CD8" s="154" t="str">
        <v>No</v>
      </c>
      <c r="CE8">
        <v>0</v>
      </c>
      <c r="CF8" t="str">
        <v>No</v>
      </c>
      <c r="CG8" t="str">
        <v>No</v>
      </c>
      <c r="CH8" t="str">
        <v>No</v>
      </c>
      <c r="CI8" t="str">
        <v>No</v>
      </c>
      <c r="CJ8" t="str">
        <v>Yes</v>
      </c>
      <c r="CK8" t="str">
        <v>No</v>
      </c>
      <c r="CL8" t="str">
        <v>N/A</v>
      </c>
      <c r="CM8" t="str">
        <v>No</v>
      </c>
      <c r="CN8" t="str">
        <v>N/A</v>
      </c>
      <c r="CO8">
        <v>0</v>
      </c>
      <c r="CP8" t="str">
        <v>neutral</v>
      </c>
      <c r="CQ8" t="str">
        <v>fully disagree</v>
      </c>
      <c r="CR8" t="str">
        <v>mainly disagree</v>
      </c>
      <c r="CS8" t="str">
        <v>fully disagree</v>
      </c>
      <c r="CT8" t="str">
        <v>mainly disagree</v>
      </c>
      <c r="CU8" s="61" t="s">
        <v>32</v>
      </c>
      <c r="CV8">
        <v>0</v>
      </c>
      <c r="CW8" s="154">
        <v>0</v>
      </c>
      <c r="CX8">
        <v>0</v>
      </c>
      <c r="CY8" t="str">
        <v>SA: {if yes, please reference and note down your thoughts} MB: "Rather than trying to list and summarise
the results obtained from every single model, I
will focus on what we have learned overall with
respect to the general theoretical issues which
have been discussed in theoretical population
ecology for more than seven decades, e.g. regula-
tion and persistence."</v>
      </c>
      <c r="CZ8" s="154">
        <v>0</v>
      </c>
      <c r="DA8" s="154">
        <v>0</v>
      </c>
      <c r="DB8">
        <v>0</v>
      </c>
      <c r="DC8" s="155">
        <v>0</v>
      </c>
      <c r="DD8">
        <v>0</v>
      </c>
      <c r="DE8">
        <v>0</v>
      </c>
      <c r="DF8" t="str">
        <v>SA: {Please remark here which "Other"} MB:</v>
      </c>
      <c r="DG8" s="155">
        <v>0</v>
      </c>
      <c r="DH8">
        <v>0</v>
      </c>
      <c r="DI8">
        <v>0</v>
      </c>
      <c r="DJ8">
        <v>0</v>
      </c>
      <c r="DK8">
        <v>0</v>
      </c>
      <c r="DL8">
        <v>0</v>
      </c>
      <c r="DM8">
        <v>0</v>
      </c>
      <c r="DN8">
        <v>0</v>
      </c>
      <c r="DO8">
        <v>0</v>
      </c>
      <c r="DP8">
        <v>0</v>
      </c>
      <c r="DQ8">
        <v>0</v>
      </c>
      <c r="DR8">
        <v>0</v>
      </c>
      <c r="DS8">
        <v>0</v>
      </c>
      <c r="DT8">
        <v>0</v>
      </c>
      <c r="DU8">
        <v>0</v>
      </c>
      <c r="DV8">
        <v>0</v>
      </c>
      <c r="DW8">
        <v>0</v>
      </c>
      <c r="DX8">
        <v>0</v>
      </c>
      <c r="DY8">
        <v>0</v>
      </c>
      <c r="DZ8">
        <v>0</v>
      </c>
      <c r="EA8" t="str">
        <v>{report uncertainty or other specifics here}</v>
      </c>
      <c r="EB8" t="str">
        <v>{report uncertainty or other specifics here}</v>
      </c>
      <c r="EC8" t="str">
        <v>{report uncertainty or other specifics here}</v>
      </c>
      <c r="ED8" t="str">
        <v>{report uncertainty or other specifics here}</v>
      </c>
      <c r="EE8" t="str">
        <v>{report uncertainty or other specifics here}</v>
      </c>
      <c r="EF8" t="str">
        <v>{report uncertainty or other specifics here}</v>
      </c>
      <c r="EG8">
        <v>0</v>
      </c>
      <c r="EH8">
        <v>0</v>
      </c>
      <c r="EI8" s="155">
        <v>0</v>
      </c>
      <c r="EJ8" s="155" t="str">
        <v>{feel free to report the given reason here, if it was given}</v>
      </c>
      <c r="EK8">
        <v>0</v>
      </c>
      <c r="EL8">
        <v>0</v>
      </c>
      <c r="EM8" t="str">
        <v>SA: {add which intercoder-rater measure was used} MB: No inter-coder measure.</v>
      </c>
      <c r="EN8" s="155">
        <v>0</v>
      </c>
      <c r="EO8">
        <v>0</v>
      </c>
      <c r="EP8">
        <v>0</v>
      </c>
      <c r="EQ8">
        <v>0</v>
      </c>
      <c r="ER8" s="154">
        <v>0</v>
      </c>
      <c r="ES8">
        <v>0</v>
      </c>
      <c r="ET8">
        <v>0</v>
      </c>
      <c r="EU8">
        <v>0</v>
      </c>
      <c r="EV8">
        <v>0</v>
      </c>
      <c r="EW8">
        <v>0</v>
      </c>
      <c r="EX8">
        <v>0</v>
      </c>
      <c r="EY8">
        <v>0</v>
      </c>
      <c r="EZ8">
        <v>0</v>
      </c>
      <c r="FA8">
        <v>0</v>
      </c>
      <c r="FB8">
        <v>0</v>
      </c>
      <c r="FC8">
        <v>0</v>
      </c>
      <c r="FD8" t="str">
        <v>{Use this cell for general comments on the reviews ability of theory development}</v>
      </c>
      <c r="FE8" t="str">
        <v xml:space="preserve">SA: not sure MB:
Add: [green] devote their entire review to the modeling of animal movement dynamics in ABMs, hence they offer deeper insights than [004]. The concept of animal movement is defined as a response and stimuli exchange between external factors and agent components. Therefore, movement mechanisms are discussed in the context of model elements representing environment and agents. This is a good example, how mechanism description and model element comparison overlap. Therefore, [006] contributes by describing different conceptualizations of animal movement but at the same time and in that context comparing the different model elements possible to represent given mechanism designs.     </v>
      </c>
      <c r="FF8" t="str">
        <v xml:space="preserve">SA: most of the chapters on "how the animals are represented" MB:
Add: [yellow] Copy from text on mechanism description: “devote their entire review to the modeling of animal movement dynamics in ABMs, hence they offer deeper insights than [004]. The concept of animal movement is defined as a response and stimuli exchange between external factors and agent components. Therefore, movement mechanisms are discussed in the context of model elements representing environment and agents. This is a good example, how mechanism description and model element comparison overlap. Therefore, [006] contributes by describing different conceptualizations of animal movement but at the same time and in that context comparing the different model elements possible to represent given mechanism designs.”  </v>
      </c>
      <c r="FG8">
        <v>0</v>
      </c>
      <c r="FH8" t="str">
        <v>SA: See last chapters: spatial adaption, multi-scale environment representation, validation, and computation. MB:</v>
      </c>
      <c r="FI8">
        <v>0</v>
      </c>
      <c r="FJ8">
        <v>0</v>
      </c>
      <c r="FK8">
        <v>0</v>
      </c>
      <c r="FL8">
        <v>0</v>
      </c>
      <c r="FM8">
        <v>0</v>
      </c>
      <c r="FN8" t="str">
        <v>Add: [red] how animal movement is modelled. All results.</v>
      </c>
      <c r="FO8">
        <v>0</v>
      </c>
      <c r="FP8">
        <v>0</v>
      </c>
      <c r="FQ8">
        <v>0</v>
      </c>
      <c r="FR8" s="154">
        <v>0</v>
      </c>
      <c r="FS8">
        <v>0</v>
      </c>
      <c r="FT8">
        <v>0</v>
      </c>
      <c r="FU8">
        <v>0</v>
      </c>
      <c r="FV8">
        <v>0</v>
      </c>
      <c r="FW8" t="str">
        <v>SA: But only very broad structure to cluster the results into four groups. Not happy with classifying this as strucuted. So we did not as this was not used to analyse but only to present MB:</v>
      </c>
      <c r="FX8">
        <v>0</v>
      </c>
      <c r="FY8">
        <v>0</v>
      </c>
      <c r="FZ8">
        <v>0</v>
      </c>
      <c r="GA8" t="str">
        <v>{We do not expect this to be done often. We start with only yes/no assessment and come back to it}</v>
      </c>
      <c r="GB8">
        <v>0</v>
      </c>
      <c r="GC8">
        <v>0</v>
      </c>
      <c r="GD8">
        <v>0</v>
      </c>
      <c r="GE8">
        <v>0</v>
      </c>
      <c r="GF8">
        <v>0</v>
      </c>
      <c r="GG8">
        <v>0</v>
      </c>
      <c r="GH8">
        <v>0</v>
      </c>
    </row>
    <row r="9" spans="2:190" ht="15" customHeight="1" outlineLevel="1" x14ac:dyDescent="0.3">
      <c r="B9" s="162" t="s">
        <v>606</v>
      </c>
      <c r="C9" s="102" t="s">
        <v>610</v>
      </c>
      <c r="D9" s="39">
        <v>2018</v>
      </c>
      <c r="E9" s="156" t="s">
        <v>611</v>
      </c>
      <c r="F9" s="169" t="s">
        <v>10</v>
      </c>
      <c r="G9" s="165" t="s">
        <v>609</v>
      </c>
      <c r="H9" t="str">
        <v>No</v>
      </c>
      <c r="I9" s="154">
        <v>0</v>
      </c>
      <c r="J9" t="str">
        <v>No</v>
      </c>
      <c r="K9" t="str">
        <v>No</v>
      </c>
      <c r="L9" s="154">
        <v>0</v>
      </c>
      <c r="M9" s="154">
        <v>0</v>
      </c>
      <c r="N9">
        <v>0</v>
      </c>
      <c r="O9" s="155" t="str">
        <v>No</v>
      </c>
      <c r="P9" t="str">
        <v>Yes</v>
      </c>
      <c r="Q9" t="str">
        <v>No</v>
      </c>
      <c r="R9" t="str">
        <v>No</v>
      </c>
      <c r="S9" s="155" t="str">
        <v>No</v>
      </c>
      <c r="T9">
        <v>0</v>
      </c>
      <c r="U9" t="str">
        <v>Yes</v>
      </c>
      <c r="V9" t="str">
        <v>Yes</v>
      </c>
      <c r="W9" t="str">
        <v>No</v>
      </c>
      <c r="X9">
        <v>0</v>
      </c>
      <c r="Y9" t="str">
        <v>No</v>
      </c>
      <c r="Z9" t="str">
        <v>Yes</v>
      </c>
      <c r="AA9" t="str">
        <v>Yes</v>
      </c>
      <c r="AB9">
        <v>5</v>
      </c>
      <c r="AC9">
        <v>0</v>
      </c>
      <c r="AD9" t="str">
        <v>No</v>
      </c>
      <c r="AE9" s="155" t="str">
        <v>No</v>
      </c>
      <c r="AF9" s="155" t="str">
        <v>Yes</v>
      </c>
      <c r="AG9" t="str">
        <v>No</v>
      </c>
      <c r="AH9" t="str">
        <v>ABI/INFORMS; Academic Search Complete; Business Source Complete; Science Direct</v>
      </c>
      <c r="AI9" t="str">
        <v>No</v>
      </c>
      <c r="AJ9" t="str">
        <v>No</v>
      </c>
      <c r="AK9">
        <v>0</v>
      </c>
      <c r="AL9">
        <v>0</v>
      </c>
      <c r="AM9" t="str">
        <v>Yes</v>
      </c>
      <c r="AN9" t="str">
        <v>Yes</v>
      </c>
      <c r="AO9" t="str">
        <v>No</v>
      </c>
      <c r="AP9" t="str">
        <v>No</v>
      </c>
      <c r="AQ9" t="str">
        <v>No</v>
      </c>
      <c r="AR9" t="str">
        <v>No</v>
      </c>
      <c r="AS9" t="str">
        <v>No</v>
      </c>
      <c r="AT9" t="str">
        <v>Yes</v>
      </c>
      <c r="AU9" s="155" t="str">
        <v>No</v>
      </c>
      <c r="AV9" s="155" t="str">
        <v>No</v>
      </c>
      <c r="AW9" t="str">
        <v>before February 2016</v>
      </c>
      <c r="AX9" t="str">
        <v>Firstly, the article must be accessible to the wider academic community. Secondly, the article must feature a complete ABS model rather than simply an unimplemented conceptual ABS model. Thirdly, we excluded literature review papers. Fourthly, we excluded articles that focus only on nonhuman actors and articles in which the keywords only appear in the reference section. Finally, the article must address research questions related to supply chain topics</v>
      </c>
      <c r="AY9" t="str">
        <v>Seems so, but not explicitly disclosed</v>
      </c>
      <c r="AZ9" s="155">
        <v>0</v>
      </c>
      <c r="BA9">
        <v>0</v>
      </c>
      <c r="BB9">
        <v>0</v>
      </c>
      <c r="BC9" t="str">
        <v>Yes</v>
      </c>
      <c r="BD9" s="154" t="str">
        <v>No</v>
      </c>
      <c r="BE9" t="str">
        <v>No</v>
      </c>
      <c r="BF9" t="str">
        <v>No</v>
      </c>
      <c r="BG9" t="str">
        <v>No</v>
      </c>
      <c r="BH9" t="str">
        <v>No</v>
      </c>
      <c r="BI9" t="str">
        <v>Yes</v>
      </c>
      <c r="BJ9" t="str">
        <v>No, explicitly restricted to English</v>
      </c>
      <c r="BK9">
        <v>0</v>
      </c>
      <c r="BL9" t="str">
        <v>No</v>
      </c>
      <c r="BM9" t="str">
        <v>No</v>
      </c>
      <c r="BN9">
        <v>58</v>
      </c>
      <c r="BO9">
        <v>0</v>
      </c>
      <c r="BP9">
        <v>0</v>
      </c>
      <c r="BQ9" t="str">
        <v>No</v>
      </c>
      <c r="BR9" t="str">
        <v>Yes</v>
      </c>
      <c r="BS9" t="str">
        <v>No</v>
      </c>
      <c r="BT9" t="str">
        <v>Yes</v>
      </c>
      <c r="BU9" t="str">
        <v>No</v>
      </c>
      <c r="BV9" t="str">
        <v>No</v>
      </c>
      <c r="BW9" t="str">
        <v>No</v>
      </c>
      <c r="BX9" t="str">
        <v>No</v>
      </c>
      <c r="BY9">
        <v>0</v>
      </c>
      <c r="BZ9" t="str">
        <v>Yes</v>
      </c>
      <c r="CA9" t="str">
        <v>No</v>
      </c>
      <c r="CB9" t="str">
        <v>No</v>
      </c>
      <c r="CC9" t="str">
        <v>No</v>
      </c>
      <c r="CD9" s="154" t="str">
        <v>No</v>
      </c>
      <c r="CE9">
        <v>0</v>
      </c>
      <c r="CF9" t="str">
        <v>Yes</v>
      </c>
      <c r="CG9" t="str">
        <v>No</v>
      </c>
      <c r="CH9" t="str">
        <v>No</v>
      </c>
      <c r="CI9" t="str">
        <v>No</v>
      </c>
      <c r="CJ9" t="str">
        <v>Yes</v>
      </c>
      <c r="CK9" t="str">
        <v>No</v>
      </c>
      <c r="CL9" t="str">
        <v>VOSviewer software</v>
      </c>
      <c r="CM9" t="str">
        <v>No</v>
      </c>
      <c r="CN9" t="str">
        <v>How to approach the sampling strategy for combining a classical review analysis with a bibliometric analysis using different datasets based on a common search strategy.</v>
      </c>
      <c r="CO9">
        <v>0</v>
      </c>
      <c r="CP9" t="str">
        <v>mainly disagree</v>
      </c>
      <c r="CQ9" t="str">
        <v>mainly agree</v>
      </c>
      <c r="CR9" t="str">
        <v>neutral</v>
      </c>
      <c r="CS9" t="str">
        <v>neutral</v>
      </c>
      <c r="CT9" t="str">
        <v>fully disagree</v>
      </c>
      <c r="CU9" s="61"/>
      <c r="CV9" t="str">
        <v>SA: MB: But the procedure is very simlar to that of a SLR.</v>
      </c>
      <c r="CW9" s="154">
        <v>0</v>
      </c>
      <c r="CX9" t="str">
        <v>SA: "Our paper provides a review of the ABS methods used in ASC in order to identify topics in ASC that merit further research using ABS" --&gt; Too broad for me (unless focus is really on methods more narrowly what it does not seem like. MB:</v>
      </c>
      <c r="CY9" t="str">
        <v>SA: {if yes, please reference and note down your thoughts} MB:</v>
      </c>
      <c r="CZ9" s="154">
        <v>0</v>
      </c>
      <c r="DA9" s="154">
        <v>0</v>
      </c>
      <c r="DB9">
        <v>0</v>
      </c>
      <c r="DC9" s="155">
        <v>0</v>
      </c>
      <c r="DD9">
        <v>0</v>
      </c>
      <c r="DE9">
        <v>0</v>
      </c>
      <c r="DF9" t="str">
        <v>{Please remark here which "Other"}</v>
      </c>
      <c r="DG9" s="155">
        <v>0</v>
      </c>
      <c r="DH9">
        <v>0</v>
      </c>
      <c r="DI9">
        <v>0</v>
      </c>
      <c r="DJ9" t="str">
        <v>SA: "(“Agent based”OR “multi agent”) AND
(“simulation” OR (“modelling” OR
“modelling”))" MB:</v>
      </c>
      <c r="DK9">
        <v>0</v>
      </c>
      <c r="DL9">
        <v>0</v>
      </c>
      <c r="DM9">
        <v>0</v>
      </c>
      <c r="DN9">
        <v>0</v>
      </c>
      <c r="DO9">
        <v>0</v>
      </c>
      <c r="DP9" t="str">
        <v>SA: excluding GoogleScholar for the forward/backward search MB:</v>
      </c>
      <c r="DQ9">
        <v>0</v>
      </c>
      <c r="DR9">
        <v>0</v>
      </c>
      <c r="DS9">
        <v>0</v>
      </c>
      <c r="DT9">
        <v>0</v>
      </c>
      <c r="DU9">
        <v>0</v>
      </c>
      <c r="DV9" t="str">
        <v>SA: MB:</v>
      </c>
      <c r="DW9">
        <v>0</v>
      </c>
      <c r="DX9">
        <v>0</v>
      </c>
      <c r="DY9">
        <v>0</v>
      </c>
      <c r="DZ9">
        <v>0</v>
      </c>
      <c r="EA9" t="str">
        <v>{report uncertainty or other specifics here}</v>
      </c>
      <c r="EB9" t="str">
        <v>{report uncertainty or other specifics here}</v>
      </c>
      <c r="EC9" t="str">
        <v>{report uncertainty or other specifics here}</v>
      </c>
      <c r="ED9" t="str">
        <v>{report uncertainty or other specifics here}</v>
      </c>
      <c r="EE9" t="str">
        <v>{report uncertainty or other specifics here}</v>
      </c>
      <c r="EF9" t="str">
        <v>{report uncertainty or other specifics here}</v>
      </c>
      <c r="EG9">
        <v>0</v>
      </c>
      <c r="EH9" t="str">
        <v>SA: February 2016 MB:</v>
      </c>
      <c r="EI9" s="155">
        <v>0</v>
      </c>
      <c r="EJ9" s="155" t="str">
        <v>{feel free to report the given reason here, if it was given}</v>
      </c>
      <c r="EK9">
        <v>0</v>
      </c>
      <c r="EL9" t="str">
        <v>SA: MB:</v>
      </c>
      <c r="EM9" t="str">
        <v>{add which intercoder-rater measure was used}</v>
      </c>
      <c r="EN9" s="155">
        <v>0</v>
      </c>
      <c r="EO9">
        <v>0</v>
      </c>
      <c r="EP9" t="str">
        <v>{Use this cell for general comments on the reviews ability of theory development}</v>
      </c>
      <c r="EQ9">
        <v>0</v>
      </c>
      <c r="ER9" s="154">
        <v>0</v>
      </c>
      <c r="ES9">
        <v>0</v>
      </c>
      <c r="ET9">
        <v>0</v>
      </c>
      <c r="EU9">
        <v>0</v>
      </c>
      <c r="EV9">
        <v>0</v>
      </c>
      <c r="EW9">
        <v>0</v>
      </c>
      <c r="EX9">
        <v>0</v>
      </c>
      <c r="EY9">
        <v>0</v>
      </c>
      <c r="EZ9">
        <v>0</v>
      </c>
      <c r="FA9">
        <v>0</v>
      </c>
      <c r="FB9" t="str">
        <v>SA: 16538 for the bibliometric analysis MB: 58 for review, 16538 for bibliographic mapping</v>
      </c>
      <c r="FC9">
        <v>0</v>
      </c>
      <c r="FD9" t="str">
        <v>{Use this cell for general comments on the reviews ability of theory development}</v>
      </c>
      <c r="FE9" t="str">
        <v>SA: They describe the modelling of interactions but I would not define them as mechanisms (see definition paper) and therefore include under "model element comparison" MB:</v>
      </c>
      <c r="FF9" t="str">
        <v xml:space="preserve">Add: [yellow] review ABMs of agri-food supply chains. In a rather short section they show the scope of agents represented in the models, which decision-making rules are used, and the interactions represented (p.5). The categories of model elements and the number of articles in which they are covered is disclosed in the form of a simple table. However, the differences or similarities between the reviewed papers are not discussed in detail, instead, they are debated on a generic level of the proposed categories.  </v>
      </c>
      <c r="FG9">
        <v>0</v>
      </c>
      <c r="FH9" t="str">
        <v>SA: That was the main purpose of this review MB:</v>
      </c>
      <c r="FI9">
        <v>0</v>
      </c>
      <c r="FJ9">
        <v>0</v>
      </c>
      <c r="FK9" t="str">
        <v>SA: But it is named twice MB:</v>
      </c>
      <c r="FL9">
        <v>0</v>
      </c>
      <c r="FM9">
        <v>0</v>
      </c>
      <c r="FN9" t="str">
        <v>Add: [green] how agri-food supply chains are modelled. All results.</v>
      </c>
      <c r="FO9">
        <v>0</v>
      </c>
      <c r="FP9">
        <v>0</v>
      </c>
      <c r="FQ9">
        <v>0</v>
      </c>
      <c r="FR9" s="154">
        <v>0</v>
      </c>
      <c r="FS9">
        <v>0</v>
      </c>
      <c r="FT9">
        <v>0</v>
      </c>
      <c r="FU9">
        <v>0</v>
      </c>
      <c r="FV9">
        <v>0</v>
      </c>
      <c r="FW9">
        <v>0</v>
      </c>
      <c r="FX9" t="str">
        <v>SA: Not really the bibliographic analysis because its a quantitative method this parts is also not well or transparently reported. MB:</v>
      </c>
      <c r="FY9">
        <v>0</v>
      </c>
      <c r="FZ9" t="str">
        <v>SA: For the bibliometric analysis (see chapter 4.2) no tools or structure for the previous part. MB:</v>
      </c>
      <c r="GA9" t="str">
        <v>{We do not expect this to be done often. We start with only yes/no assessment and come back to it}</v>
      </c>
      <c r="GB9" t="str">
        <v>SA: MB:</v>
      </c>
      <c r="GC9">
        <v>0</v>
      </c>
      <c r="GD9">
        <v>0</v>
      </c>
      <c r="GE9">
        <v>0</v>
      </c>
      <c r="GF9">
        <v>0</v>
      </c>
      <c r="GG9">
        <v>0</v>
      </c>
      <c r="GH9">
        <v>0</v>
      </c>
    </row>
    <row r="10" spans="2:190" ht="15" customHeight="1" outlineLevel="1" x14ac:dyDescent="0.3">
      <c r="B10" s="42" t="s">
        <v>183</v>
      </c>
      <c r="C10" s="171" t="s">
        <v>184</v>
      </c>
      <c r="D10" s="39">
        <v>2019</v>
      </c>
      <c r="E10" s="40" t="s">
        <v>185</v>
      </c>
      <c r="F10" s="169" t="s">
        <v>10</v>
      </c>
      <c r="G10" s="165" t="s">
        <v>586</v>
      </c>
      <c r="H10" t="str">
        <v>Yes</v>
      </c>
      <c r="I10" s="154">
        <v>0</v>
      </c>
      <c r="J10" t="str">
        <v>Yes</v>
      </c>
      <c r="K10" t="str">
        <v>No</v>
      </c>
      <c r="L10" s="154">
        <v>0</v>
      </c>
      <c r="M10" s="154">
        <v>0</v>
      </c>
      <c r="N10">
        <v>0</v>
      </c>
      <c r="O10" s="155" t="str">
        <v>No</v>
      </c>
      <c r="P10" t="str">
        <v>Yes</v>
      </c>
      <c r="Q10" t="str">
        <v>No</v>
      </c>
      <c r="R10" t="str">
        <v>No</v>
      </c>
      <c r="S10" s="155" t="str">
        <v>No</v>
      </c>
      <c r="T10">
        <v>0</v>
      </c>
      <c r="U10" t="str">
        <v>Yes</v>
      </c>
      <c r="V10" t="str">
        <v>Yes</v>
      </c>
      <c r="W10" t="str">
        <v>Yes</v>
      </c>
      <c r="X10">
        <v>0</v>
      </c>
      <c r="Y10" t="str">
        <v>No</v>
      </c>
      <c r="Z10" t="str">
        <v>No</v>
      </c>
      <c r="AA10" t="str">
        <v>No</v>
      </c>
      <c r="AB10">
        <v>3</v>
      </c>
      <c r="AC10">
        <v>0</v>
      </c>
      <c r="AD10" t="str">
        <v>No</v>
      </c>
      <c r="AE10" s="155" t="str">
        <v>Yes</v>
      </c>
      <c r="AF10" s="155" t="str">
        <v>No</v>
      </c>
      <c r="AG10" t="str">
        <v>Yes</v>
      </c>
      <c r="AH10" t="str">
        <v>ProQuest</v>
      </c>
      <c r="AI10" t="str">
        <v>No</v>
      </c>
      <c r="AJ10" t="str">
        <v>Yes</v>
      </c>
      <c r="AK10">
        <v>0</v>
      </c>
      <c r="AL10">
        <v>0</v>
      </c>
      <c r="AM10" t="str">
        <v>Yes</v>
      </c>
      <c r="AN10" t="str">
        <v>Yes</v>
      </c>
      <c r="AO10" t="str">
        <v>Yes</v>
      </c>
      <c r="AP10" t="str">
        <v>No</v>
      </c>
      <c r="AQ10" t="str">
        <v>No</v>
      </c>
      <c r="AR10" t="str">
        <v>Yes</v>
      </c>
      <c r="AS10" t="str">
        <v>No</v>
      </c>
      <c r="AT10" t="str">
        <v>No</v>
      </c>
      <c r="AU10" s="155" t="str">
        <v>No</v>
      </c>
      <c r="AV10" s="155" t="str">
        <v>No</v>
      </c>
      <c r="AW10" t="str">
        <v>No restriction</v>
      </c>
      <c r="AX10" t="str">
        <v>"Another 23 results were then eliminated for failure to meet the original criterion of containing either of the terms in the title."; paywall</v>
      </c>
      <c r="AY10" t="str">
        <v>Seems so, but not explicitly disclosed</v>
      </c>
      <c r="AZ10" s="155">
        <v>0</v>
      </c>
      <c r="BA10">
        <v>0</v>
      </c>
      <c r="BB10">
        <v>0</v>
      </c>
      <c r="BC10" t="str">
        <v>Yes</v>
      </c>
      <c r="BD10" s="154" t="str">
        <v>No</v>
      </c>
      <c r="BE10" t="str">
        <v>Yes</v>
      </c>
      <c r="BF10" t="str">
        <v>No</v>
      </c>
      <c r="BG10" t="str">
        <v>No</v>
      </c>
      <c r="BH10" t="str">
        <v>No</v>
      </c>
      <c r="BI10" t="str">
        <v>Yes</v>
      </c>
      <c r="BJ10" t="str">
        <v>No, explicitly restricted to English</v>
      </c>
      <c r="BK10">
        <v>0</v>
      </c>
      <c r="BL10" t="str">
        <v>No</v>
      </c>
      <c r="BM10" t="str">
        <v>No</v>
      </c>
      <c r="BN10">
        <v>62</v>
      </c>
      <c r="BO10">
        <v>0</v>
      </c>
      <c r="BP10">
        <v>0</v>
      </c>
      <c r="BQ10" t="str">
        <v>Yes</v>
      </c>
      <c r="BR10" t="str">
        <v>Yes</v>
      </c>
      <c r="BS10" t="str">
        <v>No</v>
      </c>
      <c r="BT10" t="str">
        <v>Yes</v>
      </c>
      <c r="BU10" t="str">
        <v>No</v>
      </c>
      <c r="BV10" t="str">
        <v>No</v>
      </c>
      <c r="BW10" t="str">
        <v>No</v>
      </c>
      <c r="BX10" t="str">
        <v>No</v>
      </c>
      <c r="BY10">
        <v>0</v>
      </c>
      <c r="BZ10" t="str">
        <v>No</v>
      </c>
      <c r="CA10" t="str">
        <v>Yes</v>
      </c>
      <c r="CB10" t="str">
        <v>No</v>
      </c>
      <c r="CC10" t="str">
        <v>No</v>
      </c>
      <c r="CD10" s="154" t="str">
        <v>Yes, localizing the potential of ABM studies in the general field of energy transition studies.</v>
      </c>
      <c r="CE10">
        <v>0</v>
      </c>
      <c r="CF10" t="str">
        <v>No</v>
      </c>
      <c r="CG10" t="str">
        <v>No</v>
      </c>
      <c r="CH10" t="str">
        <v>No</v>
      </c>
      <c r="CI10" t="str">
        <v>No</v>
      </c>
      <c r="CJ10" t="str">
        <v>Yes</v>
      </c>
      <c r="CK10" t="str">
        <v>No</v>
      </c>
      <c r="CL10" t="str">
        <v>N/A</v>
      </c>
      <c r="CM10" t="str">
        <v>No</v>
      </c>
      <c r="CN10" t="str">
        <v>N/A</v>
      </c>
      <c r="CO10">
        <v>0</v>
      </c>
      <c r="CP10" t="str">
        <v>fully agree</v>
      </c>
      <c r="CQ10" t="str">
        <v>mainly agree</v>
      </c>
      <c r="CR10" t="str">
        <v>mainly disagree</v>
      </c>
      <c r="CS10" t="str">
        <v>neutral</v>
      </c>
      <c r="CT10" t="str">
        <v>neutral</v>
      </c>
      <c r="CU10" s="61" t="s">
        <v>32</v>
      </c>
      <c r="CV10">
        <v>0</v>
      </c>
      <c r="CW10" s="154">
        <v>0</v>
      </c>
      <c r="CX10">
        <v>0</v>
      </c>
      <c r="CY10" t="str">
        <v>{if yes, please reference and note down your thoughts}</v>
      </c>
      <c r="CZ10" s="154">
        <v>0</v>
      </c>
      <c r="DA10" s="154">
        <v>0</v>
      </c>
      <c r="DB10">
        <v>0</v>
      </c>
      <c r="DC10" s="155">
        <v>0</v>
      </c>
      <c r="DD10">
        <v>0</v>
      </c>
      <c r="DE10">
        <v>0</v>
      </c>
      <c r="DF10" t="str">
        <v>{Please remark here which "Other"}</v>
      </c>
      <c r="DG10" s="155">
        <v>0</v>
      </c>
      <c r="DH10">
        <v>0</v>
      </c>
      <c r="DI10">
        <v>0</v>
      </c>
      <c r="DJ10" t="str">
        <v>("agent-based model*" OR "agent-based simulation")</v>
      </c>
      <c r="DK10">
        <v>0</v>
      </c>
      <c r="DL10">
        <v>0</v>
      </c>
      <c r="DM10">
        <v>0</v>
      </c>
      <c r="DN10">
        <v>0</v>
      </c>
      <c r="DO10">
        <v>0</v>
      </c>
      <c r="DP10">
        <v>0</v>
      </c>
      <c r="DQ10">
        <v>0</v>
      </c>
      <c r="DR10">
        <v>0</v>
      </c>
      <c r="DS10">
        <v>0</v>
      </c>
      <c r="DT10">
        <v>0</v>
      </c>
      <c r="DU10">
        <v>0</v>
      </c>
      <c r="DV10">
        <v>0</v>
      </c>
      <c r="DW10">
        <v>0</v>
      </c>
      <c r="DX10" t="str">
        <v>SA: "Beginning of 2018" MB: the search query was re-run in ProQuest and Scopus at the beginning of 201</v>
      </c>
      <c r="DY10">
        <v>0</v>
      </c>
      <c r="DZ10">
        <v>0</v>
      </c>
      <c r="EA10" t="str">
        <v>SA: {report uncertainty or other specifics here} MB:</v>
      </c>
      <c r="EB10" t="str">
        <v>SA: only journal articles MB: {report uncertainty or other specifics here}</v>
      </c>
      <c r="EC10" t="str">
        <v>SA: Are generally excluded with the exception of three specific papers. MB: Only those in computer science.</v>
      </c>
      <c r="ED10" t="str">
        <v>SA: exclusion criteria MB: {report uncertainty or other specifics here}</v>
      </c>
      <c r="EE10" t="str">
        <v>SA: lecture notes and dissertation are excluded MB: {report uncertainty or other specifics here}</v>
      </c>
      <c r="EF10" t="str">
        <v>SA: {report uncertainty or other specifics here} MB: most cited conference paper from computer sciences</v>
      </c>
      <c r="EG10">
        <v>0</v>
      </c>
      <c r="EH10">
        <v>0</v>
      </c>
      <c r="EI10" s="155">
        <v>0</v>
      </c>
      <c r="EJ10" s="155" t="str">
        <v>{feel free to report the given reason here, if it was given}</v>
      </c>
      <c r="EK10">
        <v>0</v>
      </c>
      <c r="EL10" t="str">
        <v>SA: MB:</v>
      </c>
      <c r="EM10" t="str">
        <v>SA: {add which intercoder-rater measure was used} MB:</v>
      </c>
      <c r="EN10" s="155">
        <v>0</v>
      </c>
      <c r="EO10">
        <v>0</v>
      </c>
      <c r="EP10" t="str">
        <v>SA: {Use this cell for general comments on the reviews ability of theory development} MB:</v>
      </c>
      <c r="EQ10">
        <v>0</v>
      </c>
      <c r="ER10" s="154">
        <v>0</v>
      </c>
      <c r="ES10">
        <v>0</v>
      </c>
      <c r="ET10">
        <v>0</v>
      </c>
      <c r="EU10">
        <v>0</v>
      </c>
      <c r="EV10">
        <v>0</v>
      </c>
      <c r="EW10">
        <v>0</v>
      </c>
      <c r="EX10" t="str">
        <v>SA: MB:</v>
      </c>
      <c r="EY10">
        <v>0</v>
      </c>
      <c r="EZ10">
        <v>0</v>
      </c>
      <c r="FA10">
        <v>0</v>
      </c>
      <c r="FB10">
        <v>0</v>
      </c>
      <c r="FC10">
        <v>0</v>
      </c>
      <c r="FD10" t="str">
        <v>{Use this cell for general comments on the reviews ability of theory development}</v>
      </c>
      <c r="FE10" t="str">
        <v>SA: section 3.3.1 MB:
Add: [yellow] summarizes how articles address energy transition thereby implicitly introducing different mechanisms used (p.46). Not the best example for us because it's rather hidden in the text and harder to recognize when they cover mechanisms.</v>
      </c>
      <c r="FF10" t="str">
        <v xml:space="preserve">SA: section 3.3.1 MB:
Add: [red] compare only in section 3.3.1. (p.44-46) the themes that are addressed by the different ABMs on modeling socio-technical energy transitions. Although this section is close to a summary of the reviewed models it compares certain conceptual elements of the model and how they are included in the different models explained in an exclusively narrative way. Additionally they make a comparison of complexity categories(p.46-48), but I am not sure what to do with that. </v>
      </c>
      <c r="FG10">
        <v>0</v>
      </c>
      <c r="FH10" t="str">
        <v>SA: section 3.4 MB:</v>
      </c>
      <c r="FI10" t="str">
        <v>SA: Adressed in a sentence in section 3.4, but not comprehensice enough MB:</v>
      </c>
      <c r="FJ10">
        <v>0</v>
      </c>
      <c r="FK10">
        <v>0</v>
      </c>
      <c r="FL10">
        <v>0</v>
      </c>
      <c r="FM10">
        <v>0</v>
      </c>
      <c r="FN10">
        <v>0</v>
      </c>
      <c r="FO10" t="str">
        <v xml:space="preserve">Add: [green] Start off with a detailed, but general, description of the identified ABM articles to evaluate how they engage thematically with the topic of energy transition. After this engagement is established and seems fit, they evaluate the insights such ABMs generated to understand socio-technical energy transition.    </v>
      </c>
      <c r="FP10">
        <v>0</v>
      </c>
      <c r="FQ10">
        <v>0</v>
      </c>
      <c r="FR10" s="154" t="str">
        <v>SA: similar to article 004 MB:</v>
      </c>
      <c r="FS10">
        <v>0</v>
      </c>
      <c r="FT10">
        <v>0</v>
      </c>
      <c r="FU10">
        <v>0</v>
      </c>
      <c r="FV10">
        <v>0</v>
      </c>
      <c r="FW10" t="str">
        <v>SA: MB: It is not mentioned explicitly, but the results seem to indicate that a structured comparison has been used.</v>
      </c>
      <c r="FX10" t="str">
        <v>SA: Explains that the grouping was inductivly determined. But e.g. the complexity groups are not transparently derived. Then the papers insights are comprehensivly described which might not need a predtermined structure. MB:</v>
      </c>
      <c r="FY10">
        <v>0</v>
      </c>
      <c r="FZ10">
        <v>0</v>
      </c>
      <c r="GA10" t="str">
        <v>SA: Although in section 3.4 they briefly adressing computing power. MB: {We do not expect this to be done often. We start with only yes/no assessment and come back to it}</v>
      </c>
      <c r="GB10">
        <v>0</v>
      </c>
      <c r="GC10">
        <v>0</v>
      </c>
      <c r="GD10">
        <v>0</v>
      </c>
      <c r="GE10">
        <v>0</v>
      </c>
      <c r="GF10">
        <v>0</v>
      </c>
      <c r="GG10">
        <v>0</v>
      </c>
      <c r="GH10">
        <v>0</v>
      </c>
    </row>
    <row r="11" spans="2:190" ht="15" customHeight="1" outlineLevel="1" x14ac:dyDescent="0.3">
      <c r="B11" s="162" t="s">
        <v>628</v>
      </c>
      <c r="C11" s="102" t="s">
        <v>629</v>
      </c>
      <c r="D11" s="39">
        <v>2017</v>
      </c>
      <c r="E11" s="161" t="s">
        <v>287</v>
      </c>
      <c r="F11" s="169" t="s">
        <v>10</v>
      </c>
      <c r="G11" s="165" t="s">
        <v>609</v>
      </c>
      <c r="H11" t="str">
        <v>No</v>
      </c>
      <c r="I11" s="154">
        <v>0</v>
      </c>
      <c r="J11" t="str">
        <v>Not as questions, but explicit aim or obejective</v>
      </c>
      <c r="K11" t="str">
        <v>No</v>
      </c>
      <c r="L11" s="154">
        <v>0</v>
      </c>
      <c r="M11" s="154">
        <v>0</v>
      </c>
      <c r="N11">
        <v>0</v>
      </c>
      <c r="O11" s="155" t="str">
        <v>No</v>
      </c>
      <c r="P11" t="str">
        <v>No</v>
      </c>
      <c r="Q11" t="str">
        <v>No</v>
      </c>
      <c r="R11" t="str">
        <v>No</v>
      </c>
      <c r="S11" s="155" t="str">
        <v>Yes</v>
      </c>
      <c r="T11">
        <v>0</v>
      </c>
      <c r="U11" t="str">
        <v>No keyword search applied</v>
      </c>
      <c r="V11" t="str">
        <v>No keyword search applied</v>
      </c>
      <c r="W11" t="str">
        <v>No keyword search applied</v>
      </c>
      <c r="X11">
        <v>0</v>
      </c>
      <c r="Y11" t="str">
        <v>No</v>
      </c>
      <c r="Z11" t="str">
        <v>No</v>
      </c>
      <c r="AA11" t="str">
        <v>No</v>
      </c>
      <c r="AB11" t="str">
        <v>N/A</v>
      </c>
      <c r="AC11">
        <v>0</v>
      </c>
      <c r="AD11" t="str">
        <v>No</v>
      </c>
      <c r="AE11" s="155" t="str">
        <v>No</v>
      </c>
      <c r="AF11" s="155" t="str">
        <v>No</v>
      </c>
      <c r="AG11" t="str">
        <v>No</v>
      </c>
      <c r="AH11" t="str">
        <v>No</v>
      </c>
      <c r="AI11" t="str">
        <v>No</v>
      </c>
      <c r="AJ11" t="str">
        <v>No</v>
      </c>
      <c r="AK11">
        <v>0</v>
      </c>
      <c r="AL11">
        <v>0</v>
      </c>
      <c r="AM11" t="str">
        <v>No</v>
      </c>
      <c r="AN11" t="str">
        <v>No</v>
      </c>
      <c r="AO11" t="str">
        <v>No</v>
      </c>
      <c r="AP11" t="str">
        <v>No</v>
      </c>
      <c r="AQ11" t="str">
        <v>No</v>
      </c>
      <c r="AR11" t="str">
        <v>No</v>
      </c>
      <c r="AS11" t="str">
        <v>No</v>
      </c>
      <c r="AT11" t="str">
        <v>No</v>
      </c>
      <c r="AU11" s="155" t="str">
        <v>No</v>
      </c>
      <c r="AV11" s="155" t="str">
        <v>No</v>
      </c>
      <c r="AW11" t="str">
        <v>N/A</v>
      </c>
      <c r="AX11" t="str">
        <v>No</v>
      </c>
      <c r="AY11" t="str">
        <v>Seems so, but not explicitly disclosed</v>
      </c>
      <c r="AZ11" s="155">
        <v>0</v>
      </c>
      <c r="BA11">
        <v>0</v>
      </c>
      <c r="BB11">
        <v>0</v>
      </c>
      <c r="BC11" t="str">
        <v>No</v>
      </c>
      <c r="BD11" s="154" t="str">
        <v>No</v>
      </c>
      <c r="BE11" t="str">
        <v>No</v>
      </c>
      <c r="BF11" t="str">
        <v>No</v>
      </c>
      <c r="BG11" t="str">
        <v>Yes</v>
      </c>
      <c r="BH11" t="str">
        <v>No</v>
      </c>
      <c r="BI11" t="str">
        <v>No</v>
      </c>
      <c r="BJ11" t="str">
        <v>No, not explicitly considered</v>
      </c>
      <c r="BK11">
        <v>0</v>
      </c>
      <c r="BL11" t="str">
        <v>No</v>
      </c>
      <c r="BM11" t="str">
        <v>No</v>
      </c>
      <c r="BN11" t="str">
        <v>N/A</v>
      </c>
      <c r="BO11">
        <v>0</v>
      </c>
      <c r="BP11">
        <v>0</v>
      </c>
      <c r="BQ11" t="str">
        <v>No</v>
      </c>
      <c r="BR11" t="str">
        <v>Yes</v>
      </c>
      <c r="BS11" t="str">
        <v>No</v>
      </c>
      <c r="BT11" t="str">
        <v>No</v>
      </c>
      <c r="BU11" t="str">
        <v>No</v>
      </c>
      <c r="BV11" t="str">
        <v>No</v>
      </c>
      <c r="BW11" t="str">
        <v>No</v>
      </c>
      <c r="BX11" t="str">
        <v>No</v>
      </c>
      <c r="BY11">
        <v>0</v>
      </c>
      <c r="BZ11" t="str">
        <v>Yes</v>
      </c>
      <c r="CA11" t="str">
        <v>No</v>
      </c>
      <c r="CB11" t="str">
        <v>No</v>
      </c>
      <c r="CC11" t="str">
        <v>No</v>
      </c>
      <c r="CD11" s="154" t="str">
        <v>Yes, through the developement of the taxonomy</v>
      </c>
      <c r="CE11">
        <v>0</v>
      </c>
      <c r="CF11" t="str">
        <v>No</v>
      </c>
      <c r="CG11" t="str">
        <v>No</v>
      </c>
      <c r="CH11" t="str">
        <v>No</v>
      </c>
      <c r="CI11" t="str">
        <v>No</v>
      </c>
      <c r="CJ11" t="str">
        <v>Yes</v>
      </c>
      <c r="CK11" t="str">
        <v>No</v>
      </c>
      <c r="CL11" t="str">
        <v>N/A</v>
      </c>
      <c r="CM11" t="str">
        <v>No</v>
      </c>
      <c r="CN11" t="str">
        <v>N/A</v>
      </c>
      <c r="CO11">
        <v>0</v>
      </c>
      <c r="CP11" t="str">
        <v>neutral</v>
      </c>
      <c r="CQ11" t="str">
        <v>fully disagree</v>
      </c>
      <c r="CR11" t="str">
        <v>fully disagree</v>
      </c>
      <c r="CS11" t="str">
        <v>fully disagree</v>
      </c>
      <c r="CT11" t="str">
        <v>mainly disagree</v>
      </c>
      <c r="CU11" s="61"/>
      <c r="CV11">
        <v>0</v>
      </c>
      <c r="CW11" s="154">
        <v>0</v>
      </c>
      <c r="CX11" t="str">
        <v>SA: "This literature review will analyse the current body of work on epidemi
ological
agent-based models with the goal of classifying the existing simulations and to create a taxonomy for
agent-based epidemiological models." MB:</v>
      </c>
      <c r="CY11" t="str">
        <v>SA: {if yes, please reference and note down your thoughts} MB:</v>
      </c>
      <c r="CZ11" s="154">
        <v>0</v>
      </c>
      <c r="DA11" s="154">
        <v>0</v>
      </c>
      <c r="DB11">
        <v>0</v>
      </c>
      <c r="DC11" s="155">
        <v>0</v>
      </c>
      <c r="DD11">
        <v>0</v>
      </c>
      <c r="DE11">
        <v>0</v>
      </c>
      <c r="DF11" t="str">
        <v>{Please remark here which "Other"}</v>
      </c>
      <c r="DG11" s="155">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t="str">
        <v>{report uncertainty or other specifics here}</v>
      </c>
      <c r="EB11" t="str">
        <v>{report uncertainty or other specifics here}</v>
      </c>
      <c r="EC11" t="str">
        <v>{report uncertainty or other specifics here}</v>
      </c>
      <c r="ED11" t="str">
        <v>{report uncertainty or other specifics here}</v>
      </c>
      <c r="EE11" t="str">
        <v>{report uncertainty or other specifics here}</v>
      </c>
      <c r="EF11" t="str">
        <v>{report uncertainty or other specifics here}</v>
      </c>
      <c r="EG11">
        <v>0</v>
      </c>
      <c r="EH11">
        <v>0</v>
      </c>
      <c r="EI11" s="155">
        <v>0</v>
      </c>
      <c r="EJ11" s="155" t="str">
        <v>{feel free to report the given reason here, if it was given}</v>
      </c>
      <c r="EK11">
        <v>0</v>
      </c>
      <c r="EL11">
        <v>0</v>
      </c>
      <c r="EM11" t="str">
        <v>{add which intercoder-rater measure was used}</v>
      </c>
      <c r="EN11" s="155">
        <v>0</v>
      </c>
      <c r="EO11">
        <v>0</v>
      </c>
      <c r="EP11" t="str">
        <v>{Use this cell for general comments on the reviews ability of theory development}</v>
      </c>
      <c r="EQ11">
        <v>0</v>
      </c>
      <c r="ER11" s="154">
        <v>0</v>
      </c>
      <c r="ES11">
        <v>0</v>
      </c>
      <c r="ET11">
        <v>0</v>
      </c>
      <c r="EU11">
        <v>0</v>
      </c>
      <c r="EV11">
        <v>0</v>
      </c>
      <c r="EW11">
        <v>0</v>
      </c>
      <c r="EX11">
        <v>0</v>
      </c>
      <c r="EY11">
        <v>0</v>
      </c>
      <c r="EZ11" t="str">
        <v>Only list of models is included, we do not know how many articles are related to them and used in the review.</v>
      </c>
      <c r="FA11">
        <v>0</v>
      </c>
      <c r="FB11">
        <v>0</v>
      </c>
      <c r="FC11">
        <v>0</v>
      </c>
      <c r="FD11" t="str">
        <v>{Use this cell for general comments on the reviews ability of theory development}</v>
      </c>
      <c r="FE11">
        <v>0</v>
      </c>
      <c r="FF11" t="str">
        <v xml:space="preserve">Add: [green, yellow] deconstruct epidemiological ABMs into four main components: disease, society, transportation, and environment, within which they describe and compare common model elements. Since the review does neither disclose details about the sample process nor the final article list, the representativeness of the comparison can hardly be judged. Interestingly, this comparison is used to derive a taxonomy for epidemiological ABMs which is then applied to the reviewed models. Based on this taxonomy the reviews are compared which is illustrated in a list (this is therefore done somewhat better).  </v>
      </c>
      <c r="FG11">
        <v>0</v>
      </c>
      <c r="FH11">
        <v>0</v>
      </c>
      <c r="FI11">
        <v>0</v>
      </c>
      <c r="FJ11">
        <v>0</v>
      </c>
      <c r="FK11">
        <v>0</v>
      </c>
      <c r="FL11">
        <v>0</v>
      </c>
      <c r="FM11">
        <v>0</v>
      </c>
      <c r="FN11" t="str">
        <v>Add: [yellow] how epidemiological ABMs are modelled. All section 2, but not best example since role and development of taxonomy somewhat unclear.</v>
      </c>
      <c r="FO11">
        <v>0</v>
      </c>
      <c r="FP11">
        <v>0</v>
      </c>
      <c r="FQ11">
        <v>0</v>
      </c>
      <c r="FR11" s="154" t="str">
        <v>SA: MB:</v>
      </c>
      <c r="FS11">
        <v>0</v>
      </c>
      <c r="FT11">
        <v>0</v>
      </c>
      <c r="FU11">
        <v>0</v>
      </c>
      <c r="FV11">
        <v>0</v>
      </c>
      <c r="FW11">
        <v>0</v>
      </c>
      <c r="FX11" t="str">
        <v>SA: The developement of the taxonomy based on the reviewed literature is unstructured. And, for me, the devlopment of the taxonomy is the main output. However, applying the taxonomy to the reviewed articles gives it a structure. But that is testing the already created output of the review and therefore not the main analysis but rather a supplementary test of the analysis. MB:</v>
      </c>
      <c r="FY11">
        <v>0</v>
      </c>
      <c r="FZ11">
        <v>0</v>
      </c>
      <c r="GA11" t="str">
        <v>{We do not expect this to be done often. We start with only yes/no assessment and come back to it}</v>
      </c>
      <c r="GB11">
        <v>0</v>
      </c>
      <c r="GC11">
        <v>0</v>
      </c>
      <c r="GD11">
        <v>0</v>
      </c>
      <c r="GE11">
        <v>0</v>
      </c>
      <c r="GF11">
        <v>0</v>
      </c>
      <c r="GG11">
        <v>0</v>
      </c>
      <c r="GH11">
        <v>0</v>
      </c>
    </row>
    <row r="12" spans="2:190" ht="15" customHeight="1" outlineLevel="1" x14ac:dyDescent="0.3">
      <c r="B12" s="42" t="s">
        <v>186</v>
      </c>
      <c r="C12" s="171" t="s">
        <v>187</v>
      </c>
      <c r="D12" s="39">
        <v>2017</v>
      </c>
      <c r="E12" s="40" t="s">
        <v>188</v>
      </c>
      <c r="F12" s="169" t="s">
        <v>10</v>
      </c>
      <c r="G12" s="165" t="s">
        <v>586</v>
      </c>
      <c r="H12" t="str">
        <v>No</v>
      </c>
      <c r="I12" s="154">
        <v>0</v>
      </c>
      <c r="J12" t="str">
        <v>Not as questions, but explicit aim or obejective</v>
      </c>
      <c r="K12" t="str">
        <v>No</v>
      </c>
      <c r="L12" s="154">
        <v>0</v>
      </c>
      <c r="M12" s="154">
        <v>0</v>
      </c>
      <c r="N12">
        <v>0</v>
      </c>
      <c r="O12" s="155" t="str">
        <v>No</v>
      </c>
      <c r="P12" t="str">
        <v>No</v>
      </c>
      <c r="Q12" t="str">
        <v>No</v>
      </c>
      <c r="R12" t="str">
        <v>No</v>
      </c>
      <c r="S12" s="155" t="str">
        <v>Yes</v>
      </c>
      <c r="T12">
        <v>0</v>
      </c>
      <c r="U12" t="str">
        <v>No keyword search applied</v>
      </c>
      <c r="V12" t="str">
        <v>No keyword search applied</v>
      </c>
      <c r="W12" t="str">
        <v>No keyword search applied</v>
      </c>
      <c r="X12">
        <v>0</v>
      </c>
      <c r="Y12" t="str">
        <v>No</v>
      </c>
      <c r="Z12" t="str">
        <v>No</v>
      </c>
      <c r="AA12" t="str">
        <v>No</v>
      </c>
      <c r="AB12" t="str">
        <v>N/A</v>
      </c>
      <c r="AC12">
        <v>0</v>
      </c>
      <c r="AD12" t="str">
        <v>No</v>
      </c>
      <c r="AE12" s="155" t="str">
        <v>No</v>
      </c>
      <c r="AF12" s="155" t="str">
        <v>No</v>
      </c>
      <c r="AG12" t="str">
        <v>No</v>
      </c>
      <c r="AH12" t="str">
        <v>No</v>
      </c>
      <c r="AI12" t="str">
        <v>No</v>
      </c>
      <c r="AJ12" t="str">
        <v>No</v>
      </c>
      <c r="AK12">
        <v>0</v>
      </c>
      <c r="AL12">
        <v>0</v>
      </c>
      <c r="AM12" t="str">
        <v>No</v>
      </c>
      <c r="AN12" t="str">
        <v>No</v>
      </c>
      <c r="AO12" t="str">
        <v>No</v>
      </c>
      <c r="AP12" t="str">
        <v>No</v>
      </c>
      <c r="AQ12" t="str">
        <v>No</v>
      </c>
      <c r="AR12" t="str">
        <v>No</v>
      </c>
      <c r="AS12" t="str">
        <v>No</v>
      </c>
      <c r="AT12" t="str">
        <v>No</v>
      </c>
      <c r="AU12" s="155" t="str">
        <v>No</v>
      </c>
      <c r="AV12" s="155" t="str">
        <v>No</v>
      </c>
      <c r="AW12" t="str">
        <v>N/A</v>
      </c>
      <c r="AX12" t="str">
        <v>No</v>
      </c>
      <c r="AY12" t="str">
        <v>No</v>
      </c>
      <c r="AZ12" s="155">
        <v>0</v>
      </c>
      <c r="BA12">
        <v>0</v>
      </c>
      <c r="BB12">
        <v>0</v>
      </c>
      <c r="BC12" t="str">
        <v>No</v>
      </c>
      <c r="BD12" s="154" t="str">
        <v>No</v>
      </c>
      <c r="BE12" t="str">
        <v>No</v>
      </c>
      <c r="BF12" t="str">
        <v>No</v>
      </c>
      <c r="BG12" t="str">
        <v>Yes</v>
      </c>
      <c r="BH12" t="str">
        <v>No</v>
      </c>
      <c r="BI12" t="str">
        <v>No</v>
      </c>
      <c r="BJ12" t="str">
        <v>No, not explicitly considered</v>
      </c>
      <c r="BK12">
        <v>0</v>
      </c>
      <c r="BL12" t="str">
        <v>No</v>
      </c>
      <c r="BM12" t="str">
        <v>No</v>
      </c>
      <c r="BN12" t="str">
        <v>N/A</v>
      </c>
      <c r="BO12">
        <v>0</v>
      </c>
      <c r="BP12">
        <v>0</v>
      </c>
      <c r="BQ12" t="str">
        <v>No</v>
      </c>
      <c r="BR12" t="str">
        <v>Yes</v>
      </c>
      <c r="BS12" t="str">
        <v>No</v>
      </c>
      <c r="BT12" t="str">
        <v>Yes</v>
      </c>
      <c r="BU12" t="str">
        <v>No</v>
      </c>
      <c r="BV12" t="str">
        <v>No</v>
      </c>
      <c r="BW12" t="str">
        <v>Yes</v>
      </c>
      <c r="BX12" t="str">
        <v>No</v>
      </c>
      <c r="BY12">
        <v>0</v>
      </c>
      <c r="BZ12" t="str">
        <v>Yes</v>
      </c>
      <c r="CA12" t="str">
        <v>No</v>
      </c>
      <c r="CB12" t="str">
        <v>No</v>
      </c>
      <c r="CC12" t="str">
        <v>No</v>
      </c>
      <c r="CD12" s="154" t="str">
        <v>Yes, as it gives comprehensive recommendations on how to move forward.</v>
      </c>
      <c r="CE12">
        <v>0</v>
      </c>
      <c r="CF12" t="str">
        <v>No</v>
      </c>
      <c r="CG12" t="str">
        <v>No</v>
      </c>
      <c r="CH12" t="str">
        <v>No</v>
      </c>
      <c r="CI12" t="str">
        <v>No</v>
      </c>
      <c r="CJ12" t="str">
        <v>Yes</v>
      </c>
      <c r="CK12" t="str">
        <v>No</v>
      </c>
      <c r="CL12" t="str">
        <v>N/A</v>
      </c>
      <c r="CM12" t="str">
        <v>Yes</v>
      </c>
      <c r="CN12" t="str">
        <v>N/A</v>
      </c>
      <c r="CO12">
        <v>0</v>
      </c>
      <c r="CP12" t="str">
        <v>fully disagree</v>
      </c>
      <c r="CQ12" t="str">
        <v>fully disagree</v>
      </c>
      <c r="CR12" t="str">
        <v>mainly disagree</v>
      </c>
      <c r="CS12" t="str">
        <v>neutral</v>
      </c>
      <c r="CT12" t="str">
        <v>mainly agree</v>
      </c>
      <c r="CU12" s="61" t="s">
        <v>32</v>
      </c>
      <c r="CV12">
        <v>0</v>
      </c>
      <c r="CW12" s="154">
        <v>0</v>
      </c>
      <c r="CX12">
        <v>0</v>
      </c>
      <c r="CY12" t="str">
        <v>SA: {if yes, please reference and note down your thoughts} MB:</v>
      </c>
      <c r="CZ12" s="154">
        <v>0</v>
      </c>
      <c r="DA12" s="154">
        <v>0</v>
      </c>
      <c r="DB12">
        <v>0</v>
      </c>
      <c r="DC12" s="155">
        <v>0</v>
      </c>
      <c r="DD12">
        <v>0</v>
      </c>
      <c r="DE12">
        <v>0</v>
      </c>
      <c r="DF12" t="str">
        <v>SA: {Please remark here which "Other"} MB:</v>
      </c>
      <c r="DG12" s="155">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t="str">
        <v>{report uncertainty or other specifics here}</v>
      </c>
      <c r="EB12" t="str">
        <v>{report uncertainty or other specifics here}</v>
      </c>
      <c r="EC12" t="str">
        <v>{report uncertainty or other specifics here}</v>
      </c>
      <c r="ED12" t="str">
        <v>{report uncertainty or other specifics here}</v>
      </c>
      <c r="EE12" t="str">
        <v>{report uncertainty or other specifics here}</v>
      </c>
      <c r="EF12" t="str">
        <v>{report uncertainty or other specifics here}</v>
      </c>
      <c r="EG12">
        <v>0</v>
      </c>
      <c r="EH12">
        <v>0</v>
      </c>
      <c r="EI12" s="155">
        <v>0</v>
      </c>
      <c r="EJ12" s="155" t="str">
        <v>{feel free to report the given reason here, if it was given}</v>
      </c>
      <c r="EK12">
        <v>0</v>
      </c>
      <c r="EL12">
        <v>0</v>
      </c>
      <c r="EM12" t="str">
        <v>SA: {add which intercoder-rater measure was used} MB:</v>
      </c>
      <c r="EN12" s="155">
        <v>0</v>
      </c>
      <c r="EO12">
        <v>0</v>
      </c>
      <c r="EP12">
        <v>0</v>
      </c>
      <c r="EQ12">
        <v>0</v>
      </c>
      <c r="ER12" s="154">
        <v>0</v>
      </c>
      <c r="ES12">
        <v>0</v>
      </c>
      <c r="ET12">
        <v>0</v>
      </c>
      <c r="EU12">
        <v>0</v>
      </c>
      <c r="EV12">
        <v>0</v>
      </c>
      <c r="EW12">
        <v>0</v>
      </c>
      <c r="EX12">
        <v>0</v>
      </c>
      <c r="EY12">
        <v>0</v>
      </c>
      <c r="EZ12">
        <v>0</v>
      </c>
      <c r="FA12">
        <v>0</v>
      </c>
      <c r="FB12">
        <v>0</v>
      </c>
      <c r="FC12">
        <v>0</v>
      </c>
      <c r="FD12" t="str">
        <v>{Use this cell for general comments on the reviews ability of theory development}</v>
      </c>
      <c r="FE12">
        <v>0</v>
      </c>
      <c r="FF12" t="str">
        <v>e.g. Fig. 3
Add: [yellow] take a special look at spatial simulations. They particularly compare in a narrative manner and on a rather conceptual level the representation of space and time (p.32) and the used scales (p.32-33) in ABMs. Although the comparison is not very detailed (for a rather special set of ABMs) the paper nicely discusses the wider consequences including theory development.</v>
      </c>
      <c r="FG12">
        <v>0</v>
      </c>
      <c r="FH12">
        <v>0</v>
      </c>
      <c r="FI12">
        <v>0</v>
      </c>
      <c r="FJ12">
        <v>0</v>
      </c>
      <c r="FK12" t="str">
        <v>SA: Chapter 3.1. "contribution to theory2 MB: But explicit mentions of theory are made in the analysis.
Add: [green] review spatially explicit ABMs in ecology. They discuss the contribution to theories as a general challenge for ABMs, including spatially explicit ones (see section 3.1 on p.33). And later discuss the role of Big Data in the context of theory and conclude, while some argue for the diminishing role of theory, that data-driven spatial simulation “is a promising approach to link ‘big’ sets of observation data back to ecological theory” (p.38).</v>
      </c>
      <c r="FL12">
        <v>0</v>
      </c>
      <c r="FM12">
        <v>0</v>
      </c>
      <c r="FN12" t="str">
        <v>Takes a strong perspective on the modelling practice. Not sure if this is actually a "new" perspective.
Add: [yellow] how space is modelled ecological models. All results section 3. Although section 4 reflects on open issues on that topic and peripherally touches the insight perspective by considering special simulations contribution to theory.</v>
      </c>
      <c r="FO12">
        <v>0</v>
      </c>
      <c r="FP12">
        <v>0</v>
      </c>
      <c r="FQ12" t="str">
        <v>SA: MB:</v>
      </c>
      <c r="FR12" s="154">
        <v>0</v>
      </c>
      <c r="FS12">
        <v>0</v>
      </c>
      <c r="FT12">
        <v>0</v>
      </c>
      <c r="FU12">
        <v>0</v>
      </c>
      <c r="FV12">
        <v>0</v>
      </c>
      <c r="FW12">
        <v>0</v>
      </c>
      <c r="FX12">
        <v>0</v>
      </c>
      <c r="FY12">
        <v>0</v>
      </c>
      <c r="FZ12">
        <v>0</v>
      </c>
      <c r="GA12" t="str">
        <v>SA: See chapter 2.6 MB: {We do not expect this to be done often. We start with only yes/no assessment and come back to it}</v>
      </c>
      <c r="GB12">
        <v>0</v>
      </c>
      <c r="GC12">
        <v>0</v>
      </c>
      <c r="GD12">
        <v>0</v>
      </c>
      <c r="GE12">
        <v>0</v>
      </c>
      <c r="GF12">
        <v>0</v>
      </c>
      <c r="GG12">
        <v>0</v>
      </c>
      <c r="GH12">
        <v>0</v>
      </c>
    </row>
    <row r="13" spans="2:190" ht="15" customHeight="1" outlineLevel="1" x14ac:dyDescent="0.3">
      <c r="B13" s="162" t="s">
        <v>634</v>
      </c>
      <c r="C13" s="102" t="s">
        <v>635</v>
      </c>
      <c r="D13" s="39">
        <v>2015</v>
      </c>
      <c r="E13" s="161" t="s">
        <v>292</v>
      </c>
      <c r="F13" s="169" t="s">
        <v>10</v>
      </c>
      <c r="G13" s="165" t="s">
        <v>609</v>
      </c>
      <c r="H13" t="str">
        <v>Yes</v>
      </c>
      <c r="I13" s="154">
        <v>0</v>
      </c>
      <c r="J13" t="str">
        <v>Yes</v>
      </c>
      <c r="K13" t="str">
        <v>No</v>
      </c>
      <c r="L13" s="154">
        <v>0</v>
      </c>
      <c r="M13" s="154">
        <v>0</v>
      </c>
      <c r="N13">
        <v>0</v>
      </c>
      <c r="O13" s="155" t="str">
        <v>No</v>
      </c>
      <c r="P13" t="str">
        <v>Yes</v>
      </c>
      <c r="Q13" t="str">
        <v>No</v>
      </c>
      <c r="R13" t="str">
        <v>No</v>
      </c>
      <c r="S13" s="155" t="str">
        <v>No</v>
      </c>
      <c r="T13">
        <v>0</v>
      </c>
      <c r="U13" t="str">
        <v>Yes</v>
      </c>
      <c r="V13" t="str">
        <v>No</v>
      </c>
      <c r="W13" t="str">
        <v>Yes</v>
      </c>
      <c r="X13">
        <v>0</v>
      </c>
      <c r="Y13" t="str">
        <v>No</v>
      </c>
      <c r="Z13" t="str">
        <v>No</v>
      </c>
      <c r="AA13" t="str">
        <v>No</v>
      </c>
      <c r="AB13">
        <v>14</v>
      </c>
      <c r="AC13">
        <v>0</v>
      </c>
      <c r="AD13" t="str">
        <v>No</v>
      </c>
      <c r="AE13" s="155" t="str">
        <v>Yes</v>
      </c>
      <c r="AF13" s="155" t="str">
        <v>Yes</v>
      </c>
      <c r="AG13" t="str">
        <v>Yes</v>
      </c>
      <c r="AH13" t="str">
        <v>ACM Digital Library; Proquest; Science Direct Journals; SpringerLink; EBSCO MegaFile Premier; Wiley Online Library; Computer and Applied Sciences Complete; Engineering Village; Oxford Journals Online; Sages; Google</v>
      </c>
      <c r="AI13" t="str">
        <v>No</v>
      </c>
      <c r="AJ13" t="str">
        <v>No</v>
      </c>
      <c r="AK13">
        <v>0</v>
      </c>
      <c r="AL13">
        <v>0</v>
      </c>
      <c r="AM13" t="str">
        <v>Yes</v>
      </c>
      <c r="AN13" t="str">
        <v>Yes</v>
      </c>
      <c r="AO13" t="str">
        <v>Yes</v>
      </c>
      <c r="AP13" t="str">
        <v>Yes</v>
      </c>
      <c r="AQ13" t="str">
        <v>No</v>
      </c>
      <c r="AR13" t="str">
        <v>No</v>
      </c>
      <c r="AS13" t="str">
        <v>No</v>
      </c>
      <c r="AT13" t="str">
        <v>No</v>
      </c>
      <c r="AU13" s="155" t="str">
        <v>No</v>
      </c>
      <c r="AV13" s="155" t="str">
        <v>No</v>
      </c>
      <c r="AW13" t="str">
        <v>N/A</v>
      </c>
      <c r="AX13" t="str">
        <v>exclusion through certain keywords (see table 2); based on manual screening checking "An article is considered relevant if it (a) applies or considers an agent-based approach and (b) the focus of the ABMS is a facet of the HE system. The exclusion terms were selected due to their high incidence of co-occurrence in search results with Components 1 and 2 on a case-by-case basis", from these manual search they also determined the exclusion keywords in table 2.</v>
      </c>
      <c r="AY13" t="str">
        <v>Yes</v>
      </c>
      <c r="AZ13" s="155">
        <v>0</v>
      </c>
      <c r="BA13">
        <v>0</v>
      </c>
      <c r="BB13">
        <v>0</v>
      </c>
      <c r="BC13" t="str">
        <v>Yes</v>
      </c>
      <c r="BD13" s="154" t="str">
        <v>No</v>
      </c>
      <c r="BE13" t="str">
        <v>No</v>
      </c>
      <c r="BF13" t="str">
        <v>No</v>
      </c>
      <c r="BG13" t="str">
        <v>No</v>
      </c>
      <c r="BH13" t="str">
        <v>No</v>
      </c>
      <c r="BI13" t="str">
        <v>Yes</v>
      </c>
      <c r="BJ13" t="str">
        <v>No, explicitly restricted to English</v>
      </c>
      <c r="BK13">
        <v>0</v>
      </c>
      <c r="BL13" t="str">
        <v>No</v>
      </c>
      <c r="BM13" t="str">
        <v>No</v>
      </c>
      <c r="BN13">
        <v>35</v>
      </c>
      <c r="BO13">
        <v>0</v>
      </c>
      <c r="BP13">
        <v>0</v>
      </c>
      <c r="BQ13" t="str">
        <v>No</v>
      </c>
      <c r="BR13" t="str">
        <v>No</v>
      </c>
      <c r="BS13" t="str">
        <v>No</v>
      </c>
      <c r="BT13" t="str">
        <v>Yes</v>
      </c>
      <c r="BU13" t="str">
        <v>No</v>
      </c>
      <c r="BV13" t="str">
        <v>No</v>
      </c>
      <c r="BW13" t="str">
        <v>No</v>
      </c>
      <c r="BX13" t="str">
        <v>No</v>
      </c>
      <c r="BY13">
        <v>0</v>
      </c>
      <c r="BZ13" t="str">
        <v>Yes</v>
      </c>
      <c r="CA13" t="str">
        <v>Yes</v>
      </c>
      <c r="CB13" t="str">
        <v>No</v>
      </c>
      <c r="CC13" t="str">
        <v>No</v>
      </c>
      <c r="CD13" s="154" t="str">
        <v>No</v>
      </c>
      <c r="CE13">
        <v>0</v>
      </c>
      <c r="CF13" t="str">
        <v>No</v>
      </c>
      <c r="CG13" t="str">
        <v>No</v>
      </c>
      <c r="CH13" t="str">
        <v>No</v>
      </c>
      <c r="CI13" t="str">
        <v>No</v>
      </c>
      <c r="CJ13" t="str">
        <v>Yes</v>
      </c>
      <c r="CK13" t="str">
        <v>No</v>
      </c>
      <c r="CL13" t="str">
        <v>N/A</v>
      </c>
      <c r="CM13" t="str">
        <v>No</v>
      </c>
      <c r="CN13" t="str">
        <v>N/A</v>
      </c>
      <c r="CO13">
        <v>0</v>
      </c>
      <c r="CP13" t="str">
        <v>fully agree</v>
      </c>
      <c r="CQ13" t="str">
        <v>mainly agree</v>
      </c>
      <c r="CR13" t="str">
        <v>mainly disagree</v>
      </c>
      <c r="CS13" t="str">
        <v>neutral</v>
      </c>
      <c r="CT13" t="str">
        <v>mainly disagree</v>
      </c>
      <c r="CU13" s="61"/>
      <c r="CV13">
        <v>0</v>
      </c>
      <c r="CW13" s="154">
        <v>0</v>
      </c>
      <c r="CX13">
        <v>0</v>
      </c>
      <c r="CY13" t="str">
        <v>SA: {if yes, please reference and note down your thoughts} MB:</v>
      </c>
      <c r="CZ13" s="154">
        <v>0</v>
      </c>
      <c r="DA13" s="154">
        <v>0</v>
      </c>
      <c r="DB13">
        <v>0</v>
      </c>
      <c r="DC13" s="155">
        <v>0</v>
      </c>
      <c r="DD13">
        <v>0</v>
      </c>
      <c r="DE13">
        <v>0</v>
      </c>
      <c r="DF13" t="str">
        <v>{Please remark here which "Other"}</v>
      </c>
      <c r="DG13" s="155">
        <v>0</v>
      </c>
      <c r="DH13">
        <v>0</v>
      </c>
      <c r="DI13">
        <v>0</v>
      </c>
      <c r="DJ13" t="str">
        <v>SA: only agent-based model and agent-based simulation MB: Is "model" or "simulation" enough variation?</v>
      </c>
      <c r="DK13" t="str">
        <v>SA: Not very comprehensivly but their is some explanation why those keywords are used. MB:</v>
      </c>
      <c r="DL13">
        <v>0</v>
      </c>
      <c r="DM13">
        <v>0</v>
      </c>
      <c r="DN13">
        <v>0</v>
      </c>
      <c r="DO13">
        <v>0</v>
      </c>
      <c r="DP13" t="str">
        <v>SA: including google scholar as a database and including google search engine MB:</v>
      </c>
      <c r="DQ13">
        <v>0</v>
      </c>
      <c r="DR13">
        <v>0</v>
      </c>
      <c r="DS13">
        <v>0</v>
      </c>
      <c r="DT13" t="str">
        <v>SA: call it "Web of Knowledge" MB: web of Knowledge</v>
      </c>
      <c r="DU13">
        <v>0</v>
      </c>
      <c r="DV13" t="str">
        <v>SA: Search was done with help of "librarian consultation". Not exactly sure what that means and how far the "help" extended into the review process. MB:</v>
      </c>
      <c r="DW13">
        <v>0</v>
      </c>
      <c r="DX13">
        <v>0</v>
      </c>
      <c r="DY13">
        <v>0</v>
      </c>
      <c r="DZ13">
        <v>0</v>
      </c>
      <c r="EA13" t="str">
        <v>{report uncertainty or other specifics here}</v>
      </c>
      <c r="EB13" t="str">
        <v>{report uncertainty or other specifics here}</v>
      </c>
      <c r="EC13" t="str">
        <v>{report uncertainty or other specifics here}</v>
      </c>
      <c r="ED13" t="str">
        <v>{report uncertainty or other specifics here}</v>
      </c>
      <c r="EE13" t="str">
        <v>{report uncertainty or other specifics here}</v>
      </c>
      <c r="EF13" t="str">
        <v>{report uncertainty or other specifics here}</v>
      </c>
      <c r="EG13">
        <v>0</v>
      </c>
      <c r="EH13">
        <v>0</v>
      </c>
      <c r="EI13" s="155">
        <v>0</v>
      </c>
      <c r="EJ13" s="155" t="str">
        <v>{feel free to report the given reason here, if it was given}</v>
      </c>
      <c r="EK13">
        <v>0</v>
      </c>
      <c r="EL13" t="str">
        <v>SA: MB:</v>
      </c>
      <c r="EM13" t="str">
        <v>SA: "In cases where insufficient information was available in these fields to determine relevance of an individual article, the full text of the potential literature was peer reviewed. Any conflicts were resolved by consensus between the authors." MB: {add which intercoder-rater measure was used}</v>
      </c>
      <c r="EN13" s="155">
        <v>0</v>
      </c>
      <c r="EO13">
        <v>0</v>
      </c>
      <c r="EP13" t="str">
        <v>{Use this cell for general comments on the reviews ability of theory development}</v>
      </c>
      <c r="EQ13">
        <v>0</v>
      </c>
      <c r="ER13" s="154">
        <v>0</v>
      </c>
      <c r="ES13">
        <v>0</v>
      </c>
      <c r="ET13">
        <v>0</v>
      </c>
      <c r="EU13">
        <v>0</v>
      </c>
      <c r="EV13">
        <v>0</v>
      </c>
      <c r="EW13">
        <v>0</v>
      </c>
      <c r="EX13">
        <v>0</v>
      </c>
      <c r="EY13">
        <v>0</v>
      </c>
      <c r="EZ13">
        <v>0</v>
      </c>
      <c r="FA13">
        <v>0</v>
      </c>
      <c r="FB13">
        <v>0</v>
      </c>
      <c r="FC13">
        <v>0</v>
      </c>
      <c r="FD13" t="str">
        <v>{Use this cell for general comments on the reviews ability of theory development}</v>
      </c>
      <c r="FE13">
        <v>0</v>
      </c>
      <c r="FF13">
        <v>0</v>
      </c>
      <c r="FG13">
        <v>0</v>
      </c>
      <c r="FH13" t="str">
        <v>SA: Chapter 3.3. MB:</v>
      </c>
      <c r="FI13">
        <v>0</v>
      </c>
      <c r="FJ13">
        <v>0</v>
      </c>
      <c r="FK13">
        <v>0</v>
      </c>
      <c r="FL13">
        <v>0</v>
      </c>
      <c r="FM13">
        <v>0</v>
      </c>
      <c r="FN13" t="str">
        <v>Add: [yellow] review ABMs in higher education. Discussion of the results is following the three posed research questions. Only the first research question is relevant for taking a design and insight perspective. They identify six broad categories in which the ABMs can be categorized within which they are described regarding design and insight aspects.</v>
      </c>
      <c r="FO13" t="str">
        <v>Add: [yellow] review ABMs in higher education. Discussion of the results is following the three posed research questions. Only the first research question is relevant for taking a design and insight perspective. They identify six broad categories in which the ABMs can be categorized within which they are described regarding design and insight aspects.</v>
      </c>
      <c r="FP13">
        <v>0</v>
      </c>
      <c r="FQ13">
        <v>0</v>
      </c>
      <c r="FR13" s="154">
        <v>0</v>
      </c>
      <c r="FS13">
        <v>0</v>
      </c>
      <c r="FT13">
        <v>0</v>
      </c>
      <c r="FU13">
        <v>0</v>
      </c>
      <c r="FV13">
        <v>0</v>
      </c>
      <c r="FW13">
        <v>0</v>
      </c>
      <c r="FX13">
        <v>0</v>
      </c>
      <c r="FY13">
        <v>0</v>
      </c>
      <c r="FZ13">
        <v>0</v>
      </c>
      <c r="GA13" t="str">
        <v>{We do not expect this to be done often. We start with only yes/no assessment and come back to it}</v>
      </c>
      <c r="GB13">
        <v>0</v>
      </c>
      <c r="GC13">
        <v>0</v>
      </c>
      <c r="GD13">
        <v>0</v>
      </c>
      <c r="GE13">
        <v>0</v>
      </c>
      <c r="GF13">
        <v>0</v>
      </c>
      <c r="GG13">
        <v>0</v>
      </c>
      <c r="GH13">
        <v>0</v>
      </c>
    </row>
    <row r="14" spans="2:190" ht="15" customHeight="1" outlineLevel="1" x14ac:dyDescent="0.3">
      <c r="B14" s="162" t="s">
        <v>645</v>
      </c>
      <c r="C14" s="102" t="s">
        <v>646</v>
      </c>
      <c r="D14" s="39">
        <v>2018</v>
      </c>
      <c r="E14" s="161" t="s">
        <v>173</v>
      </c>
      <c r="F14" s="169" t="s">
        <v>10</v>
      </c>
      <c r="G14" s="165" t="s">
        <v>609</v>
      </c>
      <c r="H14" t="str">
        <v>No</v>
      </c>
      <c r="I14" s="154">
        <v>0</v>
      </c>
      <c r="J14" t="str">
        <v>Not as questions, but explicit aim or obejective</v>
      </c>
      <c r="K14" t="str">
        <v>Yes</v>
      </c>
      <c r="L14" s="154">
        <v>0</v>
      </c>
      <c r="M14" s="154">
        <v>0</v>
      </c>
      <c r="N14">
        <v>0</v>
      </c>
      <c r="O14" s="155" t="str">
        <v>No</v>
      </c>
      <c r="P14" t="str">
        <v>No</v>
      </c>
      <c r="Q14" t="str">
        <v>No</v>
      </c>
      <c r="R14" t="str">
        <v>No</v>
      </c>
      <c r="S14" s="155" t="str">
        <v>Yes</v>
      </c>
      <c r="T14">
        <v>0</v>
      </c>
      <c r="U14" t="str">
        <v>No keyword search applied</v>
      </c>
      <c r="V14" t="str">
        <v>No keyword search applied</v>
      </c>
      <c r="W14" t="str">
        <v>No keyword search applied</v>
      </c>
      <c r="X14">
        <v>0</v>
      </c>
      <c r="Y14" t="str">
        <v>No</v>
      </c>
      <c r="Z14" t="str">
        <v>No</v>
      </c>
      <c r="AA14" t="str">
        <v>No</v>
      </c>
      <c r="AB14" t="str">
        <v>N/A</v>
      </c>
      <c r="AC14">
        <v>0</v>
      </c>
      <c r="AD14" t="str">
        <v>No</v>
      </c>
      <c r="AE14" s="155" t="str">
        <v>No</v>
      </c>
      <c r="AF14" s="155" t="str">
        <v>No</v>
      </c>
      <c r="AG14" t="str">
        <v>No</v>
      </c>
      <c r="AH14" t="str">
        <v>No</v>
      </c>
      <c r="AI14" t="str">
        <v>No</v>
      </c>
      <c r="AJ14" t="str">
        <v>No</v>
      </c>
      <c r="AK14">
        <v>0</v>
      </c>
      <c r="AL14">
        <v>0</v>
      </c>
      <c r="AM14" t="str">
        <v>No</v>
      </c>
      <c r="AN14" t="str">
        <v>No</v>
      </c>
      <c r="AO14" t="str">
        <v>No</v>
      </c>
      <c r="AP14" t="str">
        <v>No</v>
      </c>
      <c r="AQ14" t="str">
        <v>No</v>
      </c>
      <c r="AR14" t="str">
        <v>No</v>
      </c>
      <c r="AS14" t="str">
        <v>No</v>
      </c>
      <c r="AT14" t="str">
        <v>No</v>
      </c>
      <c r="AU14" s="155" t="str">
        <v>No</v>
      </c>
      <c r="AV14" s="155" t="str">
        <v>No</v>
      </c>
      <c r="AW14" t="str">
        <v>N/A</v>
      </c>
      <c r="AX14" t="str">
        <v>No</v>
      </c>
      <c r="AY14" t="str">
        <v>Seems so, but not explicitly disclosed</v>
      </c>
      <c r="AZ14" s="155">
        <v>0</v>
      </c>
      <c r="BA14">
        <v>0</v>
      </c>
      <c r="BB14">
        <v>0</v>
      </c>
      <c r="BC14" t="str">
        <v>No</v>
      </c>
      <c r="BD14" s="154" t="str">
        <v>No</v>
      </c>
      <c r="BE14" t="str">
        <v>No</v>
      </c>
      <c r="BF14" t="str">
        <v>No</v>
      </c>
      <c r="BG14" t="str">
        <v>Yes</v>
      </c>
      <c r="BH14" t="str">
        <v>No</v>
      </c>
      <c r="BI14" t="str">
        <v>No</v>
      </c>
      <c r="BJ14" t="str">
        <v>No, not explicitly considered</v>
      </c>
      <c r="BK14">
        <v>0</v>
      </c>
      <c r="BL14" t="str">
        <v>Yes</v>
      </c>
      <c r="BM14" t="str">
        <v>No</v>
      </c>
      <c r="BN14">
        <v>23</v>
      </c>
      <c r="BO14">
        <v>0</v>
      </c>
      <c r="BP14">
        <v>0</v>
      </c>
      <c r="BQ14" t="str">
        <v>Yes</v>
      </c>
      <c r="BR14" t="str">
        <v>Yes</v>
      </c>
      <c r="BS14" t="str">
        <v>No</v>
      </c>
      <c r="BT14" t="str">
        <v>No</v>
      </c>
      <c r="BU14" t="str">
        <v>No</v>
      </c>
      <c r="BV14" t="str">
        <v>No</v>
      </c>
      <c r="BW14" t="str">
        <v>No</v>
      </c>
      <c r="BX14" t="str">
        <v>No</v>
      </c>
      <c r="BY14">
        <v>0</v>
      </c>
      <c r="BZ14" t="str">
        <v>Yes</v>
      </c>
      <c r="CA14" t="str">
        <v>Yes</v>
      </c>
      <c r="CB14" t="str">
        <v>No</v>
      </c>
      <c r="CC14" t="str">
        <v>No</v>
      </c>
      <c r="CD14" s="154" t="str">
        <v>No</v>
      </c>
      <c r="CE14">
        <v>0</v>
      </c>
      <c r="CF14" t="str">
        <v>No</v>
      </c>
      <c r="CG14" t="str">
        <v>No</v>
      </c>
      <c r="CH14" t="str">
        <v>No</v>
      </c>
      <c r="CI14" t="str">
        <v>No</v>
      </c>
      <c r="CJ14" t="str">
        <v>Yes</v>
      </c>
      <c r="CK14" t="str">
        <v>No</v>
      </c>
      <c r="CL14" t="str">
        <v>N/A</v>
      </c>
      <c r="CM14" t="str">
        <v>No</v>
      </c>
      <c r="CN14" t="str">
        <v>N/A</v>
      </c>
      <c r="CO14">
        <v>0</v>
      </c>
      <c r="CP14" t="str">
        <v>mainly disagree</v>
      </c>
      <c r="CQ14" t="str">
        <v>fully disagree</v>
      </c>
      <c r="CR14" t="str">
        <v>fully disagree</v>
      </c>
      <c r="CS14" t="str">
        <v>fully disagree</v>
      </c>
      <c r="CT14" t="str">
        <v>neutral</v>
      </c>
      <c r="CU14" s="61"/>
      <c r="CV14">
        <v>0</v>
      </c>
      <c r="CW14" s="154">
        <v>0</v>
      </c>
      <c r="CX14" t="str">
        <v>pdf page 2</v>
      </c>
      <c r="CY14" t="str">
        <v>SA: This work aims to survey the rich ecosystem of evolutionary ABM
studies and to compare their approaches to established theory and practice in the
domain of EC MB:</v>
      </c>
      <c r="CZ14" s="154">
        <v>0</v>
      </c>
      <c r="DA14" s="154">
        <v>0</v>
      </c>
      <c r="DB14">
        <v>0</v>
      </c>
      <c r="DC14" s="155">
        <v>0</v>
      </c>
      <c r="DD14">
        <v>0</v>
      </c>
      <c r="DE14">
        <v>0</v>
      </c>
      <c r="DF14" t="str">
        <v>SA: {Please remark here which "Other"} MB: "a representative cross-section with respect to discipline, research topic and methodology"</v>
      </c>
      <c r="DG14" s="155">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t="str">
        <v>{report uncertainty or other specifics here}</v>
      </c>
      <c r="EB14" t="str">
        <v>{report uncertainty or other specifics here}</v>
      </c>
      <c r="EC14" t="str">
        <v>{report uncertainty or other specifics here}</v>
      </c>
      <c r="ED14" t="str">
        <v>{report uncertainty or other specifics here}</v>
      </c>
      <c r="EE14" t="str">
        <v>{report uncertainty or other specifics here}</v>
      </c>
      <c r="EF14" t="str">
        <v>{report uncertainty or other specifics here}</v>
      </c>
      <c r="EG14">
        <v>0</v>
      </c>
      <c r="EH14">
        <v>0</v>
      </c>
      <c r="EI14" s="155">
        <v>0</v>
      </c>
      <c r="EJ14" s="155" t="str">
        <v>{feel free to report the given reason here, if it was given}</v>
      </c>
      <c r="EK14">
        <v>0</v>
      </c>
      <c r="EL14" t="str">
        <v>SA: Only mention that articles are excluded if they do not follow the definition of "evolution" as defined in this article. Does not count as separate criteria. MB:</v>
      </c>
      <c r="EM14" t="str">
        <v>{add which intercoder-rater measure was used}</v>
      </c>
      <c r="EN14" s="155">
        <v>0</v>
      </c>
      <c r="EO14">
        <v>0</v>
      </c>
      <c r="EP14" t="str">
        <v>{Use this cell for general comments on the reviews ability of theory development}</v>
      </c>
      <c r="EQ14">
        <v>0</v>
      </c>
      <c r="ER14" s="154">
        <v>0</v>
      </c>
      <c r="ES14">
        <v>0</v>
      </c>
      <c r="ET14">
        <v>0</v>
      </c>
      <c r="EU14">
        <v>0</v>
      </c>
      <c r="EV14">
        <v>0</v>
      </c>
      <c r="EW14">
        <v>0</v>
      </c>
      <c r="EX14">
        <v>0</v>
      </c>
      <c r="EY14">
        <v>0</v>
      </c>
      <c r="EZ14" t="str">
        <v>SA: Table 1, but do not properly disclose the reference (meta-data: year, a.o.), here rather part of the analysis. MB: They are included in Table 1.</v>
      </c>
      <c r="FA14">
        <v>0</v>
      </c>
      <c r="FB14" t="str">
        <v>SA: as numbered in table 1 MB:</v>
      </c>
      <c r="FC14">
        <v>0</v>
      </c>
      <c r="FD14" t="str">
        <v>{Use this cell for general comments on the reviews ability of theory development}</v>
      </c>
      <c r="FE14" t="str">
        <v>Add: [yellow] address different mechanisms in their review on evolutionary computation methods in ABMs. First, they briefly describe three survival mechanisms, which is only one paragraph (p.138). Furthermore, they compare mechanisms for recombination (p.139), mutation (p.140), and Lamarckian inheritance (p.141). Here also more of a narrative comparison with a fuzzy line between conceptual and operational description.
o	Being clear on which level the mechanisms are described/compared and distinguishing that properly could be another valuable recommendation.</v>
      </c>
      <c r="FF14" t="str">
        <v xml:space="preserve">Add: [red] has a strong focus on mechanisms instead of individual elements. However a summary of model elements is presented in a table (p.122-125). Additionally they treat the mechanisms as model elements from which one has to choose. That led us to the decision to classify it as model element comparison, although it is a border case. </v>
      </c>
      <c r="FG14" t="str">
        <v>Section "recombination" page 139, paragraph 1 could be interpreted as generalization. Maybe have a look at it again later.</v>
      </c>
      <c r="FH14" t="str">
        <v>SA: What the discussion is doing, but not very explicit. Here they also briefly touch on the topic of theory. MB:</v>
      </c>
      <c r="FI14">
        <v>0</v>
      </c>
      <c r="FJ14">
        <v>0</v>
      </c>
      <c r="FK14" t="str">
        <v>Theories are mentioned but it is never explicitly addressed. You have to read between the lines.</v>
      </c>
      <c r="FL14">
        <v>0</v>
      </c>
      <c r="FM14">
        <v>0</v>
      </c>
      <c r="FN14" t="str">
        <v>SA: Here rather abstract and only after the insigh perspective was given. MB:
Add: [green] Interesting how the paper starts with an insight perspective and closes with the design perspective.</v>
      </c>
      <c r="FO14" t="str">
        <v>Add: [green] Interesting how the paper starts with an insight perspective and closes with the design perspective.</v>
      </c>
      <c r="FP14">
        <v>0</v>
      </c>
      <c r="FQ14">
        <v>0</v>
      </c>
      <c r="FR14" s="154">
        <v>0</v>
      </c>
      <c r="FS14">
        <v>0</v>
      </c>
      <c r="FT14">
        <v>0</v>
      </c>
      <c r="FU14">
        <v>0</v>
      </c>
      <c r="FV14">
        <v>0</v>
      </c>
      <c r="FW14">
        <v>0</v>
      </c>
      <c r="FX14" t="str">
        <v>SA: Introduce five common themes under which models are introduced. But they only write they identified those, but not how. MB:</v>
      </c>
      <c r="FY14">
        <v>0</v>
      </c>
      <c r="FZ14" t="str">
        <v>SA: MB:</v>
      </c>
      <c r="GA14" t="str">
        <v>{We do not expect this to be done often. We start with only yes/no assessment and come back to it}</v>
      </c>
      <c r="GB14" t="str">
        <v>SA: MB: We learned how NOT to do it :)</v>
      </c>
      <c r="GC14">
        <v>0</v>
      </c>
      <c r="GD14">
        <v>0</v>
      </c>
      <c r="GE14">
        <v>0</v>
      </c>
      <c r="GF14">
        <v>0</v>
      </c>
      <c r="GG14">
        <v>0</v>
      </c>
      <c r="GH14">
        <v>0</v>
      </c>
    </row>
    <row r="15" spans="2:190" ht="15" customHeight="1" outlineLevel="1" x14ac:dyDescent="0.3">
      <c r="B15" s="42" t="s">
        <v>191</v>
      </c>
      <c r="C15" s="171" t="s">
        <v>190</v>
      </c>
      <c r="D15" s="39">
        <v>2020</v>
      </c>
      <c r="E15" s="40" t="s">
        <v>185</v>
      </c>
      <c r="F15" s="169" t="s">
        <v>6</v>
      </c>
      <c r="G15" s="165" t="s">
        <v>586</v>
      </c>
      <c r="H15" t="str">
        <v>Yes</v>
      </c>
      <c r="I15" s="154">
        <v>0</v>
      </c>
      <c r="J15" t="str">
        <v>Yes</v>
      </c>
      <c r="K15" t="str">
        <v>No</v>
      </c>
      <c r="L15" s="154">
        <v>0</v>
      </c>
      <c r="M15" s="154">
        <v>0</v>
      </c>
      <c r="N15">
        <v>0</v>
      </c>
      <c r="O15" s="155" t="str">
        <v>No</v>
      </c>
      <c r="P15" t="str">
        <v>Yes</v>
      </c>
      <c r="Q15" t="str">
        <v>No</v>
      </c>
      <c r="R15" t="str">
        <v>No</v>
      </c>
      <c r="S15" s="155" t="str">
        <v>No</v>
      </c>
      <c r="T15">
        <v>0</v>
      </c>
      <c r="U15" t="str">
        <v>Yes</v>
      </c>
      <c r="V15" t="str">
        <v>Yes</v>
      </c>
      <c r="W15" t="str">
        <v>Yes</v>
      </c>
      <c r="X15">
        <v>0</v>
      </c>
      <c r="Y15" t="str">
        <v>No</v>
      </c>
      <c r="Z15" t="str">
        <v>Yes</v>
      </c>
      <c r="AA15" t="str">
        <v>Yes</v>
      </c>
      <c r="AB15">
        <v>3</v>
      </c>
      <c r="AC15">
        <v>0</v>
      </c>
      <c r="AD15" t="str">
        <v>No</v>
      </c>
      <c r="AE15" s="155" t="str">
        <v>No</v>
      </c>
      <c r="AF15" s="155" t="str">
        <v>Yes</v>
      </c>
      <c r="AG15" t="str">
        <v>Yes</v>
      </c>
      <c r="AH15" t="str">
        <v>ScienceDirect</v>
      </c>
      <c r="AI15" t="str">
        <v>No</v>
      </c>
      <c r="AJ15" t="str">
        <v>No</v>
      </c>
      <c r="AK15">
        <v>0</v>
      </c>
      <c r="AL15">
        <v>0</v>
      </c>
      <c r="AM15" t="str">
        <v>Yes</v>
      </c>
      <c r="AN15" t="str">
        <v>Yes</v>
      </c>
      <c r="AO15" t="str">
        <v>No</v>
      </c>
      <c r="AP15" t="str">
        <v>No</v>
      </c>
      <c r="AQ15" t="str">
        <v>No</v>
      </c>
      <c r="AR15" t="str">
        <v>No</v>
      </c>
      <c r="AS15" t="str">
        <v>No</v>
      </c>
      <c r="AT15" t="str">
        <v>Yes</v>
      </c>
      <c r="AU15" s="155" t="str">
        <v>No</v>
      </c>
      <c r="AV15" s="155" t="str">
        <v>No</v>
      </c>
      <c r="AW15" t="str">
        <v>June 2020</v>
      </c>
      <c r="AX15" t="str">
        <v>"The abstracts of the publications returned in the search results were next screened using basic exclusion criteria. Articles were excluded if they did not (1) include ABM as at least one modeling approach used, and (2) present an implementation of a model or model formalization."
"A second round of screening was performed using the full text of each remaining article. Articles were primarily screened to determine if at least two sectors were explicitly considered in the ABM and/or overall modeling approach. The article must have addressed the research questions related to interactions and/or trade-offs between two or more food, energy, or water sectors."</v>
      </c>
      <c r="AY15" t="str">
        <v>No</v>
      </c>
      <c r="AZ15" s="155">
        <v>0</v>
      </c>
      <c r="BA15">
        <v>0</v>
      </c>
      <c r="BB15">
        <v>0</v>
      </c>
      <c r="BC15" t="str">
        <v>Yes</v>
      </c>
      <c r="BD15" s="154" t="str">
        <v>No</v>
      </c>
      <c r="BE15" t="str">
        <v>Yes</v>
      </c>
      <c r="BF15" t="str">
        <v>Yes</v>
      </c>
      <c r="BG15" t="str">
        <v>No</v>
      </c>
      <c r="BH15" t="str">
        <v>No</v>
      </c>
      <c r="BI15" t="str">
        <v>Yes</v>
      </c>
      <c r="BJ15" t="str">
        <v>No, explicitly restricted to English</v>
      </c>
      <c r="BK15">
        <v>0</v>
      </c>
      <c r="BL15" t="str">
        <v>Yes</v>
      </c>
      <c r="BM15" t="str">
        <v>No</v>
      </c>
      <c r="BN15">
        <v>29</v>
      </c>
      <c r="BO15">
        <v>0</v>
      </c>
      <c r="BP15">
        <v>0</v>
      </c>
      <c r="BQ15" t="str">
        <v>No</v>
      </c>
      <c r="BR15" t="str">
        <v>Yes</v>
      </c>
      <c r="BS15" t="str">
        <v>No</v>
      </c>
      <c r="BT15" t="str">
        <v>Yes</v>
      </c>
      <c r="BU15" t="str">
        <v>No</v>
      </c>
      <c r="BV15" t="str">
        <v>No</v>
      </c>
      <c r="BW15" t="str">
        <v>No</v>
      </c>
      <c r="BX15" t="str">
        <v>No</v>
      </c>
      <c r="BY15">
        <v>0</v>
      </c>
      <c r="BZ15" t="str">
        <v>Yes</v>
      </c>
      <c r="CA15" t="str">
        <v>No</v>
      </c>
      <c r="CB15" t="str">
        <v>No</v>
      </c>
      <c r="CC15" t="str">
        <v>No</v>
      </c>
      <c r="CD15" s="154" t="str">
        <v>No</v>
      </c>
      <c r="CE15">
        <v>0</v>
      </c>
      <c r="CF15" t="str">
        <v>No</v>
      </c>
      <c r="CG15" t="str">
        <v>No</v>
      </c>
      <c r="CH15" t="str">
        <v>No</v>
      </c>
      <c r="CI15" t="str">
        <v>Yes</v>
      </c>
      <c r="CJ15" t="str">
        <v>No</v>
      </c>
      <c r="CK15" t="str">
        <v>No</v>
      </c>
      <c r="CL15" t="str">
        <v>codebook</v>
      </c>
      <c r="CM15" t="str">
        <v>No</v>
      </c>
      <c r="CN15" t="str">
        <v>Use a target set of articles that are representative for what kind of articles the search should resutls in. Use this set to validate the search string. Cool idea.</v>
      </c>
      <c r="CO15">
        <v>0</v>
      </c>
      <c r="CP15" t="str">
        <v>mainly agree</v>
      </c>
      <c r="CQ15" t="str">
        <v>fully agree</v>
      </c>
      <c r="CR15" t="str">
        <v>mainly disagree</v>
      </c>
      <c r="CS15" t="str">
        <v>neutral</v>
      </c>
      <c r="CT15" t="str">
        <v>neutral</v>
      </c>
      <c r="CU15" s="61" t="s">
        <v>32</v>
      </c>
      <c r="CV15">
        <v>0</v>
      </c>
      <c r="CW15" s="154">
        <v>0</v>
      </c>
      <c r="CX15">
        <v>0</v>
      </c>
      <c r="CY15" t="str">
        <v>{if yes, please reference and note down your thoughts}</v>
      </c>
      <c r="CZ15" s="154">
        <v>0</v>
      </c>
      <c r="DA15" s="154">
        <v>0</v>
      </c>
      <c r="DB15">
        <v>0</v>
      </c>
      <c r="DC15" s="155">
        <v>0</v>
      </c>
      <c r="DD15">
        <v>0</v>
      </c>
      <c r="DE15">
        <v>0</v>
      </c>
      <c r="DF15" t="str">
        <v>{Please remark here which "Other"}</v>
      </c>
      <c r="DG15" s="155">
        <v>0</v>
      </c>
      <c r="DH15">
        <v>0</v>
      </c>
      <c r="DI15">
        <v>0</v>
      </c>
      <c r="DJ15">
        <v>0</v>
      </c>
      <c r="DK15">
        <v>0</v>
      </c>
      <c r="DL15">
        <v>0</v>
      </c>
      <c r="DM15">
        <v>0</v>
      </c>
      <c r="DN15">
        <v>0</v>
      </c>
      <c r="DO15">
        <v>0</v>
      </c>
      <c r="DP15">
        <v>0</v>
      </c>
      <c r="DQ15">
        <v>0</v>
      </c>
      <c r="DR15">
        <v>0</v>
      </c>
      <c r="DS15">
        <v>0</v>
      </c>
      <c r="DT15">
        <v>0</v>
      </c>
      <c r="DU15">
        <v>0</v>
      </c>
      <c r="DV15">
        <v>0</v>
      </c>
      <c r="DW15" t="str">
        <v>SA: MB: A “target set” of 11 known articles was assembled to represent the full expected range of ABM publications in the FEWS research domain. The target set was assembled with articles in journals from a wide range of disciplines and with both true and false positives to maximize the breadth of the literature search.</v>
      </c>
      <c r="DX15">
        <v>0</v>
      </c>
      <c r="DY15">
        <v>0</v>
      </c>
      <c r="DZ15">
        <v>0</v>
      </c>
      <c r="EA15" t="str">
        <v>SA: {report uncertainty or other specifics here} MB:</v>
      </c>
      <c r="EB15" t="str">
        <v>SA: Only peer-reviewed journals are included MB: {report uncertainty or other specifics here}</v>
      </c>
      <c r="EC15" t="str">
        <v>SA: {report uncertainty or other specifics here} MB: Only those in computer science.</v>
      </c>
      <c r="ED15" t="str">
        <v>{report uncertainty or other specifics here}</v>
      </c>
      <c r="EE15" t="str">
        <v>{report uncertainty or other specifics here}</v>
      </c>
      <c r="EF15" t="str">
        <v>SA: {report uncertainty or other specifics here} MB: most cited conference paper from computer sciences</v>
      </c>
      <c r="EG15">
        <v>0</v>
      </c>
      <c r="EH15">
        <v>0</v>
      </c>
      <c r="EI15" s="155">
        <v>0</v>
      </c>
      <c r="EJ15" s="155" t="str">
        <v>{feel free to report the given reason here, if it was given}</v>
      </c>
      <c r="EK15">
        <v>0</v>
      </c>
      <c r="EL15">
        <v>0</v>
      </c>
      <c r="EM15" t="str">
        <v>SA: {add which intercoder-rater measure was used} MB:</v>
      </c>
      <c r="EN15" s="155">
        <v>0</v>
      </c>
      <c r="EO15">
        <v>0</v>
      </c>
      <c r="EP15" t="str">
        <v>SA: {Use this cell for general comments on the reviews ability of theory development} MB:</v>
      </c>
      <c r="EQ15">
        <v>0</v>
      </c>
      <c r="ER15" s="154">
        <v>0</v>
      </c>
      <c r="ES15">
        <v>0</v>
      </c>
      <c r="ET15">
        <v>0</v>
      </c>
      <c r="EU15">
        <v>0</v>
      </c>
      <c r="EV15">
        <v>0</v>
      </c>
      <c r="EW15">
        <v>0</v>
      </c>
      <c r="EX15" t="str">
        <v>SA: MB:</v>
      </c>
      <c r="EY15">
        <v>0</v>
      </c>
      <c r="EZ15" t="str">
        <v>SA: Point to supplements which I did not access MB: In supplementary materials, as part of the code book.</v>
      </c>
      <c r="FA15">
        <v>0</v>
      </c>
      <c r="FB15">
        <v>0</v>
      </c>
      <c r="FC15">
        <v>0</v>
      </c>
      <c r="FD15" t="str">
        <v>{Use this cell for general comments on the reviews ability of theory development}</v>
      </c>
      <c r="FE15">
        <v>0</v>
      </c>
      <c r="FF15" t="str">
        <v xml:space="preserve">SA: sections 3.2 + 3.3 MB:
Add: [green] present a comparison of model elements for their review on “integrating human behavior into food-energy-water models. Besides the narrative comparison they also provide quantitative insights into how many of the reviewed papers included certain model elements. Additionally they make use of helpful illustrations (p.10-13). Although the comparison is not very extensive, it reads like a grounded comparison also using quantitative comparisons.	</v>
      </c>
      <c r="FG15">
        <v>0</v>
      </c>
      <c r="FH15" t="str">
        <v>SA: section 3.4 + 3.5 MB:</v>
      </c>
      <c r="FI15">
        <v>0</v>
      </c>
      <c r="FJ15" t="str">
        <v>SA: section 3.3.2 only names some used behaviroal theories but those not go into any details. MB:</v>
      </c>
      <c r="FK15">
        <v>0</v>
      </c>
      <c r="FL15">
        <v>0</v>
      </c>
      <c r="FM15">
        <v>0</v>
      </c>
      <c r="FN15" t="str">
        <v xml:space="preserve">Add: [yellow] how to integrate in models of the food, energy, and water sectors. All results. </v>
      </c>
      <c r="FO15" t="str">
        <v>But see Fig. 2 describing elements of the phenomenon as a general useful insight a review can produce.</v>
      </c>
      <c r="FP15">
        <v>0</v>
      </c>
      <c r="FQ15">
        <v>0</v>
      </c>
      <c r="FR15" s="154">
        <v>0</v>
      </c>
      <c r="FS15">
        <v>0</v>
      </c>
      <c r="FT15">
        <v>0</v>
      </c>
      <c r="FU15">
        <v>0</v>
      </c>
      <c r="FV15">
        <v>0</v>
      </c>
      <c r="FW15" t="str">
        <v>SA: MB: It is not mentioned explicitly, but the code book is included in supplementary material.</v>
      </c>
      <c r="FX15">
        <v>0</v>
      </c>
      <c r="FY15">
        <v>0</v>
      </c>
      <c r="FZ15">
        <v>0</v>
      </c>
      <c r="GA15" t="str">
        <v>{We do not expect this to be done often. We start with only yes/no assessment and come back to it}</v>
      </c>
      <c r="GB15" t="str">
        <v>SA: MB:</v>
      </c>
      <c r="GC15">
        <v>0</v>
      </c>
      <c r="GD15">
        <v>0</v>
      </c>
      <c r="GE15">
        <v>0</v>
      </c>
      <c r="GF15">
        <v>0</v>
      </c>
      <c r="GG15">
        <v>0</v>
      </c>
      <c r="GH15">
        <v>0</v>
      </c>
    </row>
    <row r="16" spans="2:190" ht="15" customHeight="1" outlineLevel="1" x14ac:dyDescent="0.3">
      <c r="B16" s="162" t="s">
        <v>659</v>
      </c>
      <c r="C16" s="102" t="s">
        <v>660</v>
      </c>
      <c r="D16" s="39">
        <v>2021</v>
      </c>
      <c r="E16" s="161" t="s">
        <v>661</v>
      </c>
      <c r="F16" s="169" t="s">
        <v>6</v>
      </c>
      <c r="G16" s="165" t="s">
        <v>609</v>
      </c>
      <c r="H16" t="str">
        <v>Yes</v>
      </c>
      <c r="I16" s="154">
        <v>0</v>
      </c>
      <c r="J16" t="str">
        <v>Not as questions, but explicit aim or obejective</v>
      </c>
      <c r="K16" t="str">
        <v>No</v>
      </c>
      <c r="L16" s="154">
        <v>0</v>
      </c>
      <c r="M16" s="154">
        <v>0</v>
      </c>
      <c r="N16">
        <v>0</v>
      </c>
      <c r="O16" s="155" t="str">
        <v>No</v>
      </c>
      <c r="P16" t="str">
        <v>Yes</v>
      </c>
      <c r="Q16" t="str">
        <v>No</v>
      </c>
      <c r="R16" t="str">
        <v>No</v>
      </c>
      <c r="S16" s="155" t="str">
        <v>No</v>
      </c>
      <c r="T16">
        <v>0</v>
      </c>
      <c r="U16" t="str">
        <v>Yes</v>
      </c>
      <c r="V16" t="str">
        <v>Yes</v>
      </c>
      <c r="W16" t="str">
        <v>Yes</v>
      </c>
      <c r="X16">
        <v>0</v>
      </c>
      <c r="Y16" t="str">
        <v>No</v>
      </c>
      <c r="Z16" t="str">
        <v>No</v>
      </c>
      <c r="AA16" t="str">
        <v>No</v>
      </c>
      <c r="AB16">
        <v>5</v>
      </c>
      <c r="AC16">
        <v>0</v>
      </c>
      <c r="AD16" t="str">
        <v>No</v>
      </c>
      <c r="AE16" s="155" t="str">
        <v>Yes</v>
      </c>
      <c r="AF16" s="155" t="str">
        <v>Yes</v>
      </c>
      <c r="AG16" t="str">
        <v>No</v>
      </c>
      <c r="AH16" t="str">
        <v>PubMed; MathSci; arXiv</v>
      </c>
      <c r="AI16" t="str">
        <v>No</v>
      </c>
      <c r="AJ16" t="str">
        <v>Yes</v>
      </c>
      <c r="AK16">
        <v>0</v>
      </c>
      <c r="AL16">
        <v>0</v>
      </c>
      <c r="AM16" t="str">
        <v>Yes</v>
      </c>
      <c r="AN16" t="str">
        <v>No</v>
      </c>
      <c r="AO16" t="str">
        <v>No</v>
      </c>
      <c r="AP16" t="str">
        <v>No</v>
      </c>
      <c r="AQ16" t="str">
        <v>No</v>
      </c>
      <c r="AR16" t="str">
        <v>No</v>
      </c>
      <c r="AS16" t="str">
        <v>No</v>
      </c>
      <c r="AT16" t="str">
        <v>Yes</v>
      </c>
      <c r="AU16" s="155" t="str">
        <v>Yes</v>
      </c>
      <c r="AV16" s="155" t="str">
        <v>No</v>
      </c>
      <c r="AW16" t="str">
        <v>1999-2019</v>
      </c>
      <c r="AX16" t="str">
        <v>"The studies needed to meet two criteria pertaining to (1) the study topic and (2) the study
methodology." Both are defined in more detail in the paper.</v>
      </c>
      <c r="AY16" t="str">
        <v>Yes</v>
      </c>
      <c r="AZ16" s="155">
        <v>0</v>
      </c>
      <c r="BA16">
        <v>0</v>
      </c>
      <c r="BB16">
        <v>0</v>
      </c>
      <c r="BC16" t="str">
        <v>Yes</v>
      </c>
      <c r="BD16" s="154" t="str">
        <v>No</v>
      </c>
      <c r="BE16" t="str">
        <v>No</v>
      </c>
      <c r="BF16" t="str">
        <v>Yes</v>
      </c>
      <c r="BG16" t="str">
        <v>No</v>
      </c>
      <c r="BH16" t="str">
        <v>No</v>
      </c>
      <c r="BI16" t="str">
        <v>Yes</v>
      </c>
      <c r="BJ16" t="str">
        <v>No, explicitly restricted to English</v>
      </c>
      <c r="BK16">
        <v>0</v>
      </c>
      <c r="BL16" t="str">
        <v>Yes</v>
      </c>
      <c r="BM16" t="str">
        <v>No</v>
      </c>
      <c r="BN16">
        <v>28</v>
      </c>
      <c r="BO16">
        <v>0</v>
      </c>
      <c r="BP16">
        <v>0</v>
      </c>
      <c r="BQ16" t="str">
        <v>No</v>
      </c>
      <c r="BR16" t="str">
        <v>Yes</v>
      </c>
      <c r="BS16" t="str">
        <v>No</v>
      </c>
      <c r="BT16" t="str">
        <v>Yes</v>
      </c>
      <c r="BU16" t="str">
        <v>No</v>
      </c>
      <c r="BV16" t="str">
        <v>Yes</v>
      </c>
      <c r="BW16" t="str">
        <v>No</v>
      </c>
      <c r="BX16" t="str">
        <v>No</v>
      </c>
      <c r="BY16">
        <v>0</v>
      </c>
      <c r="BZ16" t="str">
        <v>Yes</v>
      </c>
      <c r="CA16" t="str">
        <v>No</v>
      </c>
      <c r="CB16" t="str">
        <v>No</v>
      </c>
      <c r="CC16" t="str">
        <v>No</v>
      </c>
      <c r="CD16" s="154" t="str">
        <v>No</v>
      </c>
      <c r="CE16">
        <v>0</v>
      </c>
      <c r="CF16" t="str">
        <v>No</v>
      </c>
      <c r="CG16" t="str">
        <v>No</v>
      </c>
      <c r="CH16" t="str">
        <v>No</v>
      </c>
      <c r="CI16" t="str">
        <v>Yes</v>
      </c>
      <c r="CJ16" t="str">
        <v>No</v>
      </c>
      <c r="CK16" t="str">
        <v>No</v>
      </c>
      <c r="CL16" t="str">
        <v>Questions from the ODD+D protocoll. Questionair is reviewed by co-authors and applied by only one of the authors.</v>
      </c>
      <c r="CM16" t="str">
        <v>No</v>
      </c>
      <c r="CN16" t="str">
        <v>The process of the search strategy has many good practices we might want to communicate.</v>
      </c>
      <c r="CO16">
        <v>0</v>
      </c>
      <c r="CP16" t="str">
        <v>neutral</v>
      </c>
      <c r="CQ16" t="str">
        <v>fully agree</v>
      </c>
      <c r="CR16" t="str">
        <v>mainly agree</v>
      </c>
      <c r="CS16" t="str">
        <v>mainly agree</v>
      </c>
      <c r="CT16" t="str">
        <v>mainly disagree</v>
      </c>
      <c r="CU16" s="61"/>
      <c r="CV16">
        <v>0</v>
      </c>
      <c r="CW16" s="154">
        <v>0</v>
      </c>
      <c r="CX16" t="str">
        <v>SA: see pdf page 6 "review aim"-chapter MB:</v>
      </c>
      <c r="CY16" t="str">
        <v>SA: {if yes, please reference and note down your thoughts} MB:</v>
      </c>
      <c r="CZ16" s="154">
        <v>0</v>
      </c>
      <c r="DA16" s="154">
        <v>0</v>
      </c>
      <c r="DB16">
        <v>0</v>
      </c>
      <c r="DC16" s="155">
        <v>0</v>
      </c>
      <c r="DD16">
        <v>0</v>
      </c>
      <c r="DE16">
        <v>0</v>
      </c>
      <c r="DF16" t="str">
        <v>SA: {Please remark here which "Other"} MB:</v>
      </c>
      <c r="DG16" s="155">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t="str">
        <v>{report uncertainty or other specifics here}</v>
      </c>
      <c r="EB16" t="str">
        <v>SA: It is quite obvious that they did not use sourc type as a filter, but when listing what not used as exclusion criteria that was not specifically named. This should be done less ambigious. MB: {report uncertainty or other specifics here}</v>
      </c>
      <c r="EC16" t="str">
        <v>SA: It is quite obvious that they did not use sourc type as a filter, but when listing what not used as exclusion criteria that was not specifically named. This should be done less ambigious. MB: {report uncertainty or other specifics here}</v>
      </c>
      <c r="ED16" t="str">
        <v>SA: It is quite obvious that they did not use sourc type as a filter, but when listing what not used as exclusion criteria that was not specifically named. This should be done less ambigious. MB: {report uncertainty or other specifics here}</v>
      </c>
      <c r="EE16" t="str">
        <v>{report uncertainty or other specifics here}</v>
      </c>
      <c r="EF16" t="str">
        <v>{report uncertainty or other specifics here}</v>
      </c>
      <c r="EG16">
        <v>0</v>
      </c>
      <c r="EH16">
        <v>0</v>
      </c>
      <c r="EI16" s="155">
        <v>0</v>
      </c>
      <c r="EJ16" s="155" t="str">
        <v>{feel free to report the given reason here, if it was given}</v>
      </c>
      <c r="EK16">
        <v>0</v>
      </c>
      <c r="EL16" t="str">
        <v>SA: see pdf page 7 MB:</v>
      </c>
      <c r="EM16" t="str">
        <v>SA: "Two co-authors completed independent-blind abstract reviews for the 1707 articles. The reviewers met in person to discuss a collection of 100 articles that received conflicting decisions (one reviewer included and one reviewer excluded). The two reviewers were able to agree on inclusion or exclusion for all 100 articles through referral to the study protocol and without the need for a third reviewer." MB: {add which intercoder-rater measure was used}</v>
      </c>
      <c r="EN16" s="155">
        <v>0</v>
      </c>
      <c r="EO16">
        <v>0</v>
      </c>
      <c r="EP16" t="str">
        <v>{Use this cell for general comments on the reviews ability of theory development}</v>
      </c>
      <c r="EQ16">
        <v>0</v>
      </c>
      <c r="ER16" s="154">
        <v>0</v>
      </c>
      <c r="ES16">
        <v>0</v>
      </c>
      <c r="ET16">
        <v>0</v>
      </c>
      <c r="EU16">
        <v>0</v>
      </c>
      <c r="EV16">
        <v>0</v>
      </c>
      <c r="EW16">
        <v>0</v>
      </c>
      <c r="EX16">
        <v>0</v>
      </c>
      <c r="EY16">
        <v>0</v>
      </c>
      <c r="EZ16">
        <v>0</v>
      </c>
      <c r="FA16">
        <v>0</v>
      </c>
      <c r="FB16">
        <v>0</v>
      </c>
      <c r="FC16">
        <v>0</v>
      </c>
      <c r="FD16" t="str">
        <v>{Use this cell for general comments on the reviews ability of theory development}</v>
      </c>
      <c r="FE16">
        <v>0</v>
      </c>
      <c r="FF16" t="str">
        <v>SA: see "Model developement characteristics" MB:
Add: [green] compare model characteristics that are incorporated in ABMs of migration and modern slavery regarding attributes and interactions of agents, time, space, environment, social networks, and exogenous factors. The comparison is comprehensively illustrated in a table (p.275-291).</v>
      </c>
      <c r="FG16">
        <v>0</v>
      </c>
      <c r="FH16" t="str">
        <v>SA: In "Discussion" MB:</v>
      </c>
      <c r="FI16">
        <v>0</v>
      </c>
      <c r="FJ16" t="str">
        <v>SA: Only mention them but comprehensice list and short comparison in the text. MB:
Add: [yellow] review ABMs of migration and slavery. They report in their Table 6 for each paper its theoretical basis and used decision model. Therefore, they have a good reporting. In the text, the theories are only mentioned in on paragraph but not comprehensively described (compared to the ecology reviews).</v>
      </c>
      <c r="FK16">
        <v>0</v>
      </c>
      <c r="FL16">
        <v>0</v>
      </c>
      <c r="FM16">
        <v>0</v>
      </c>
      <c r="FN16" t="str">
        <v>SA: With a strong focus on methodology which is more on modeling practice and not covered by our dimension to describe theory developement. MB:
Add: [green] how migration and modern slavery processes are modelled. All results. Takes mainly a design perspective which corresponds to the some of our theory development dimensions (model element comparison, mechanism description, theory description). An explicit contribution here, besides summarizing state of the art knowledge, is to give guidance on the methodological approach (p.291, point 4). We might want to describe that as another part of the broader design perspective that some paper takes to improve the ABM practice.</v>
      </c>
      <c r="FO16">
        <v>0</v>
      </c>
      <c r="FP16">
        <v>0</v>
      </c>
      <c r="FQ16">
        <v>0</v>
      </c>
      <c r="FR16" s="154">
        <v>0</v>
      </c>
      <c r="FS16">
        <v>0</v>
      </c>
      <c r="FT16">
        <v>0</v>
      </c>
      <c r="FU16">
        <v>0</v>
      </c>
      <c r="FV16">
        <v>0</v>
      </c>
      <c r="FW16">
        <v>0</v>
      </c>
      <c r="FX16">
        <v>0</v>
      </c>
      <c r="FY16">
        <v>0</v>
      </c>
      <c r="FZ16" t="str">
        <v>SA: MB:</v>
      </c>
      <c r="GA16" t="str">
        <v>{We do not expect this to be done often. We start with only yes/no assessment and come back to it}</v>
      </c>
      <c r="GB16" t="str">
        <v>SA: "The first stage included a broader range of computational dynamic systems and network methodologies that could provide more comprehensive findings on the types of innovative methodologies being used in migration studies." MB:</v>
      </c>
      <c r="GC16">
        <v>0</v>
      </c>
      <c r="GD16">
        <v>0</v>
      </c>
      <c r="GE16">
        <v>0</v>
      </c>
      <c r="GF16">
        <v>0</v>
      </c>
      <c r="GG16">
        <v>0</v>
      </c>
      <c r="GH16">
        <v>0</v>
      </c>
    </row>
    <row r="17" spans="2:190" ht="15" customHeight="1" outlineLevel="1" x14ac:dyDescent="0.3">
      <c r="B17" s="162" t="s">
        <v>673</v>
      </c>
      <c r="C17" s="102" t="s">
        <v>674</v>
      </c>
      <c r="D17" s="39">
        <v>2021</v>
      </c>
      <c r="E17" s="161" t="s">
        <v>173</v>
      </c>
      <c r="F17" s="169" t="s">
        <v>6</v>
      </c>
      <c r="G17" s="165" t="s">
        <v>609</v>
      </c>
      <c r="H17" t="str">
        <v>Yes</v>
      </c>
      <c r="I17" s="154">
        <v>0</v>
      </c>
      <c r="J17" t="str">
        <v>Yes</v>
      </c>
      <c r="K17" t="str">
        <v>No</v>
      </c>
      <c r="L17" s="154">
        <v>0</v>
      </c>
      <c r="M17" s="154">
        <v>0</v>
      </c>
      <c r="N17">
        <v>0</v>
      </c>
      <c r="O17" s="155" t="str">
        <v>No</v>
      </c>
      <c r="P17" t="str">
        <v>Yes</v>
      </c>
      <c r="Q17" t="str">
        <v>No</v>
      </c>
      <c r="R17" t="str">
        <v>No</v>
      </c>
      <c r="S17" s="155" t="str">
        <v>No</v>
      </c>
      <c r="T17">
        <v>0</v>
      </c>
      <c r="U17" t="str">
        <v>Yes</v>
      </c>
      <c r="V17" t="str">
        <v>No</v>
      </c>
      <c r="W17" t="str">
        <v>No</v>
      </c>
      <c r="X17">
        <v>0</v>
      </c>
      <c r="Y17" t="str">
        <v>No</v>
      </c>
      <c r="Z17" t="str">
        <v>Yes</v>
      </c>
      <c r="AA17" t="str">
        <v>Yes</v>
      </c>
      <c r="AB17">
        <v>20</v>
      </c>
      <c r="AC17">
        <v>0</v>
      </c>
      <c r="AD17" t="str">
        <v>No</v>
      </c>
      <c r="AE17" s="155" t="str">
        <v>No</v>
      </c>
      <c r="AF17" s="155" t="str">
        <v>No</v>
      </c>
      <c r="AG17" t="str">
        <v>No</v>
      </c>
      <c r="AH17" t="str">
        <v>PubMed; Elsevier; medrxiv; Social Science Research Network; OtherXiv; Dimensions Publications; biorxiv; Dimensions Clinical Trails; preprints.org collection on Covid-19 and Sars; PsyArXiv; OSF; chemrxiv; The National Bureau of Economic Research; CORD-19; Dimensions Data Sets; COVIDScholar Submission; CrossRef; SSRN; Lens Patents; NBER</v>
      </c>
      <c r="AI17" t="str">
        <v>No</v>
      </c>
      <c r="AJ17" t="str">
        <v>Yes</v>
      </c>
      <c r="AK17">
        <v>0</v>
      </c>
      <c r="AL17">
        <v>0</v>
      </c>
      <c r="AM17" t="str">
        <v>Yes</v>
      </c>
      <c r="AN17" t="str">
        <v>Yes</v>
      </c>
      <c r="AO17" t="str">
        <v>Yes</v>
      </c>
      <c r="AP17" t="str">
        <v>No</v>
      </c>
      <c r="AQ17" t="str">
        <v>No</v>
      </c>
      <c r="AR17" t="str">
        <v>No</v>
      </c>
      <c r="AS17" t="str">
        <v>No</v>
      </c>
      <c r="AT17" t="str">
        <v>Yes</v>
      </c>
      <c r="AU17" s="155" t="str">
        <v>No</v>
      </c>
      <c r="AV17" s="155" t="str">
        <v>No</v>
      </c>
      <c r="AW17" t="str">
        <v>until October 1, 2020</v>
      </c>
      <c r="AX17" t="str">
        <v>Uses an ABSS model that allows for investigating the spread of Covid-19, i.e. a micro-level model where the identity and status of each individual can be tracked throughout the simulation; Article describes the simulation model and the transmission process; For each model and each team of authors, only the latest version of the preprint or, if existing, the peerreviewed article is included</v>
      </c>
      <c r="AY17" t="str">
        <v>Yes</v>
      </c>
      <c r="AZ17" s="155">
        <v>0</v>
      </c>
      <c r="BA17">
        <v>0</v>
      </c>
      <c r="BB17">
        <v>0</v>
      </c>
      <c r="BC17" t="str">
        <v>Yes</v>
      </c>
      <c r="BD17" s="154" t="str">
        <v>Yes</v>
      </c>
      <c r="BE17" t="str">
        <v>Yes</v>
      </c>
      <c r="BF17" t="str">
        <v>Yes</v>
      </c>
      <c r="BG17" t="str">
        <v>No</v>
      </c>
      <c r="BH17" t="str">
        <v>No</v>
      </c>
      <c r="BI17" t="str">
        <v>Yes</v>
      </c>
      <c r="BJ17" t="str">
        <v>No, explicitly restricted to English</v>
      </c>
      <c r="BK17">
        <v>0</v>
      </c>
      <c r="BL17" t="str">
        <v>Yes</v>
      </c>
      <c r="BM17" t="str">
        <v>No</v>
      </c>
      <c r="BN17">
        <v>126</v>
      </c>
      <c r="BO17">
        <v>0</v>
      </c>
      <c r="BP17">
        <v>0</v>
      </c>
      <c r="BQ17" t="str">
        <v>Yes</v>
      </c>
      <c r="BR17" t="str">
        <v>Yes</v>
      </c>
      <c r="BS17" t="str">
        <v>No</v>
      </c>
      <c r="BT17" t="str">
        <v>Yes</v>
      </c>
      <c r="BU17" t="str">
        <v>No</v>
      </c>
      <c r="BV17" t="str">
        <v>No</v>
      </c>
      <c r="BW17" t="str">
        <v>No</v>
      </c>
      <c r="BX17" t="str">
        <v>No</v>
      </c>
      <c r="BY17">
        <v>0</v>
      </c>
      <c r="BZ17" t="str">
        <v>Yes</v>
      </c>
      <c r="CA17" t="str">
        <v>No</v>
      </c>
      <c r="CB17" t="str">
        <v>No</v>
      </c>
      <c r="CC17" t="str">
        <v>No</v>
      </c>
      <c r="CD17" s="154" t="str">
        <v>No</v>
      </c>
      <c r="CE17">
        <v>0</v>
      </c>
      <c r="CF17" t="str">
        <v>No</v>
      </c>
      <c r="CG17" t="str">
        <v>No</v>
      </c>
      <c r="CH17" t="str">
        <v>No</v>
      </c>
      <c r="CI17" t="str">
        <v>Yes</v>
      </c>
      <c r="CJ17" t="str">
        <v>No</v>
      </c>
      <c r="CK17" t="str">
        <v>No</v>
      </c>
      <c r="CL17" t="str">
        <v>Codebook (https://www.epress.ac.uk/JASSS/workspace/2020.190.2/5/5appendix.pdf)</v>
      </c>
      <c r="CM17" t="str">
        <v>Yes</v>
      </c>
      <c r="CN17" t="str">
        <v>When it comes to a fast developing literature field as in the case of Covid-models it is sensible to include pre-print databases</v>
      </c>
      <c r="CO17">
        <v>0</v>
      </c>
      <c r="CP17" t="str">
        <v>fully disagree</v>
      </c>
      <c r="CQ17" t="str">
        <v>mainly disagree</v>
      </c>
      <c r="CR17" t="str">
        <v>fully disagree</v>
      </c>
      <c r="CS17" t="str">
        <v>mainly disagree</v>
      </c>
      <c r="CT17" t="str">
        <v>fully disagree</v>
      </c>
      <c r="CU17" s="61"/>
      <c r="CV17">
        <v>0</v>
      </c>
      <c r="CW17" s="154">
        <v>0</v>
      </c>
      <c r="CX17" t="str">
        <v>SA: The research questions that we aim to answer with this study include the following:
- For what purpose has ABSS of Covid-19 transmission been used during the pandemic?
- How is the behavior of individuals modeled and how do they make decisions?
- What population size and geographical area are simulated?
- How are transmission processes between individuals modeled?
- How are disease states and the progress of the disease modeled?
- Which interventions are investigated and howdo researchers assess the feasibility of these interventions?
- How is the trustworthiness of the models and the generated results ensured, e.g. for the use by decision
and policy makers? MB:</v>
      </c>
      <c r="CY17" t="str">
        <v>SA: {if yes, please reference and note down your thoughts} MB:</v>
      </c>
      <c r="CZ17" s="154">
        <v>0</v>
      </c>
      <c r="DA17" s="154">
        <v>0</v>
      </c>
      <c r="DB17">
        <v>0</v>
      </c>
      <c r="DC17" s="155">
        <v>0</v>
      </c>
      <c r="DD17">
        <v>0</v>
      </c>
      <c r="DE17">
        <v>0</v>
      </c>
      <c r="DF17" t="str">
        <v>SA: {Please remark here which "Other"} MB:</v>
      </c>
      <c r="DG17" s="155">
        <v>0</v>
      </c>
      <c r="DH17">
        <v>0</v>
      </c>
      <c r="DI17" t="str">
        <v>SA: Footnote MB:</v>
      </c>
      <c r="DJ17">
        <v>0</v>
      </c>
      <c r="DK17">
        <v>0</v>
      </c>
      <c r="DL17">
        <v>0</v>
      </c>
      <c r="DM17">
        <v>0</v>
      </c>
      <c r="DN17">
        <v>0</v>
      </c>
      <c r="DO17">
        <v>0</v>
      </c>
      <c r="DP17" t="str">
        <v>SA: through one search engine COVIDScholar.org. Needs to be explained in the text when this peak appears in the data. MB:</v>
      </c>
      <c r="DQ17">
        <v>0</v>
      </c>
      <c r="DR17">
        <v>0</v>
      </c>
      <c r="DS17">
        <v>0</v>
      </c>
      <c r="DT17">
        <v>0</v>
      </c>
      <c r="DU17">
        <v>0</v>
      </c>
      <c r="DV17" t="str">
        <v>SA: Used COVIDScholar.org which integrates the listed data sources MB:</v>
      </c>
      <c r="DW17">
        <v>0</v>
      </c>
      <c r="DX17" t="str">
        <v>SA: December 1, 2020 MB:</v>
      </c>
      <c r="DY17">
        <v>0</v>
      </c>
      <c r="DZ17">
        <v>0</v>
      </c>
      <c r="EA17" t="str">
        <v>{report uncertainty or other specifics here}</v>
      </c>
      <c r="EB17" t="str">
        <v>{report uncertainty or other specifics here}</v>
      </c>
      <c r="EC17" t="str">
        <v>{report uncertainty or other specifics here}</v>
      </c>
      <c r="ED17" t="str">
        <v>{report uncertainty or other specifics here}</v>
      </c>
      <c r="EE17" t="str">
        <v>{report uncertainty or other specifics here}</v>
      </c>
      <c r="EF17" t="str">
        <v>{report uncertainty or other specifics here}</v>
      </c>
      <c r="EG17">
        <v>0</v>
      </c>
      <c r="EH17" t="str">
        <v>SA: October 1, 2020 MB:</v>
      </c>
      <c r="EI17" s="155">
        <v>0</v>
      </c>
      <c r="EJ17" s="155" t="str">
        <v>SA: Must be published before October 1, 2020 but if updated until December 1, 2020 the newer version is included. But that does not really get to the bottom of our question as still no defined time range is used. Hence I anwer with "no". MB: {feel free to report the given reason here, if it was given}</v>
      </c>
      <c r="EK17">
        <v>0</v>
      </c>
      <c r="EL17" t="str">
        <v>SA: MB:</v>
      </c>
      <c r="EM17" t="str">
        <v>page 3</v>
      </c>
      <c r="EN17" s="155">
        <v>0</v>
      </c>
      <c r="EO17">
        <v>0</v>
      </c>
      <c r="EP17" t="str">
        <v>{Use this cell for general comments on the reviews ability of theory development}</v>
      </c>
      <c r="EQ17">
        <v>0</v>
      </c>
      <c r="ER17" s="154">
        <v>0</v>
      </c>
      <c r="ES17">
        <v>0</v>
      </c>
      <c r="ET17">
        <v>0</v>
      </c>
      <c r="EU17">
        <v>0</v>
      </c>
      <c r="EV17">
        <v>0</v>
      </c>
      <c r="EW17" t="str">
        <v>SA: see in prisma flow diagram MB:</v>
      </c>
      <c r="EX17" t="str">
        <v>paragraph 2.2.</v>
      </c>
      <c r="EY17">
        <v>0</v>
      </c>
      <c r="EZ17" t="str">
        <v>SA: https://www.epress.ac.uk/JASSS/workspace/2020.190.2/5/5appendix.pdf MB: All are reported as such in the main text, but they end up on the references list.</v>
      </c>
      <c r="FA17">
        <v>0</v>
      </c>
      <c r="FB17">
        <v>0</v>
      </c>
      <c r="FC17">
        <v>0</v>
      </c>
      <c r="FD17" t="str">
        <v>{Use this cell for general comments on the reviews ability of theory development}</v>
      </c>
      <c r="FE17" t="str">
        <v>SA: transmission mechanism (section 4.9) MB:
Add: [green] their review on ABM covid models offers a good example with their comparison of implemented transmission mechanisms (p.8). By comparing the different factors included in the transmission mechanisms (e.g., age, distance, density) that influenced the infection probability, they remained on a distinctly conceptual level. That might be a good example to use.</v>
      </c>
      <c r="FF17" t="str">
        <v xml:space="preserve">SA: Most parts of the paper MB:
Add: [green] is probably the most comprehensive model element comparison in our sample (see the whole result chapter 4). This offers a great best-practice example also because it is a structured analysis. The only concern is that it might remain too descriptive. </v>
      </c>
      <c r="FG17">
        <v>0</v>
      </c>
      <c r="FH17" t="str">
        <v>SA: More or less all the discussion chapter MB:</v>
      </c>
      <c r="FI17">
        <v>0</v>
      </c>
      <c r="FJ17">
        <v>0</v>
      </c>
      <c r="FK17">
        <v>0</v>
      </c>
      <c r="FL17">
        <v>0</v>
      </c>
      <c r="FM17">
        <v>0</v>
      </c>
      <c r="FN17" t="str">
        <v xml:space="preserve">Add: [green] how the spread of covid-19 is modelled. Very strong focus on only design components. All results. </v>
      </c>
      <c r="FO17">
        <v>0</v>
      </c>
      <c r="FP17">
        <v>0</v>
      </c>
      <c r="FQ17">
        <v>0</v>
      </c>
      <c r="FR17" s="154">
        <v>0</v>
      </c>
      <c r="FS17">
        <v>0</v>
      </c>
      <c r="FT17">
        <v>0</v>
      </c>
      <c r="FU17">
        <v>0</v>
      </c>
      <c r="FV17">
        <v>0</v>
      </c>
      <c r="FW17" t="str">
        <v>SA: And a good example for that. Inductivly derived codebook from scanning of the articles which is then properly disclosed in the appendix. Chapter "classification of the articles" also contextualizes this decision of attributes in the codebook more. MB:</v>
      </c>
      <c r="FX17">
        <v>0</v>
      </c>
      <c r="FY17">
        <v>0</v>
      </c>
      <c r="FZ17" t="str">
        <v>SA: MB:</v>
      </c>
      <c r="GA17" t="str">
        <v>SA: Only in the appendix II, page 11 (https://www.epress.ac.uk/JASSS/workspace/2020.190.2/5/5appendix.pdf) MB: {We do not expect this to be done often. We start with only yes/no assessment and come back to it}</v>
      </c>
      <c r="GB17" t="str">
        <v>SA: ´ MB:</v>
      </c>
      <c r="GC17">
        <v>0</v>
      </c>
      <c r="GD17">
        <v>0</v>
      </c>
      <c r="GE17">
        <v>0</v>
      </c>
      <c r="GF17">
        <v>0</v>
      </c>
      <c r="GG17">
        <v>0</v>
      </c>
      <c r="GH17">
        <v>0</v>
      </c>
    </row>
    <row r="18" spans="2:190" ht="15" customHeight="1" outlineLevel="1" x14ac:dyDescent="0.3">
      <c r="B18" s="42" t="s">
        <v>194</v>
      </c>
      <c r="C18" s="171" t="s">
        <v>192</v>
      </c>
      <c r="D18" s="39">
        <v>2021</v>
      </c>
      <c r="E18" s="40" t="s">
        <v>193</v>
      </c>
      <c r="F18" s="169" t="s">
        <v>10</v>
      </c>
      <c r="G18" s="165" t="s">
        <v>586</v>
      </c>
      <c r="H18" t="str">
        <v>No</v>
      </c>
      <c r="I18" s="154">
        <v>0</v>
      </c>
      <c r="J18" t="str">
        <v>Not as questions, but explicit aim or obejective</v>
      </c>
      <c r="K18" t="str">
        <v>Yes</v>
      </c>
      <c r="L18" s="154">
        <v>0</v>
      </c>
      <c r="M18" s="154">
        <v>0</v>
      </c>
      <c r="N18">
        <v>0</v>
      </c>
      <c r="O18" s="155" t="str">
        <v>No</v>
      </c>
      <c r="P18" t="str">
        <v>Yes</v>
      </c>
      <c r="Q18" t="str">
        <v>No</v>
      </c>
      <c r="R18" t="str">
        <v>No</v>
      </c>
      <c r="S18" s="155" t="str">
        <v>No</v>
      </c>
      <c r="T18">
        <v>0</v>
      </c>
      <c r="U18" t="str">
        <v>Yes</v>
      </c>
      <c r="V18" t="str">
        <v>Yes</v>
      </c>
      <c r="W18" t="str">
        <v>Yes</v>
      </c>
      <c r="X18">
        <v>0</v>
      </c>
      <c r="Y18" t="str">
        <v>No</v>
      </c>
      <c r="Z18" t="str">
        <v>No</v>
      </c>
      <c r="AA18" t="str">
        <v>No</v>
      </c>
      <c r="AB18">
        <v>1</v>
      </c>
      <c r="AC18">
        <v>0</v>
      </c>
      <c r="AD18" t="str">
        <v>No</v>
      </c>
      <c r="AE18" s="155" t="str">
        <v>Yes</v>
      </c>
      <c r="AF18" s="155" t="str">
        <v>No</v>
      </c>
      <c r="AG18" t="str">
        <v>No</v>
      </c>
      <c r="AH18" t="str">
        <v>No</v>
      </c>
      <c r="AI18" t="str">
        <v>No</v>
      </c>
      <c r="AJ18" t="str">
        <v>Yes</v>
      </c>
      <c r="AK18">
        <v>0</v>
      </c>
      <c r="AL18">
        <v>0</v>
      </c>
      <c r="AM18" t="str">
        <v>Yes</v>
      </c>
      <c r="AN18" t="str">
        <v>Yes</v>
      </c>
      <c r="AO18" t="str">
        <v>No</v>
      </c>
      <c r="AP18" t="str">
        <v>No</v>
      </c>
      <c r="AQ18" t="str">
        <v>No</v>
      </c>
      <c r="AR18" t="str">
        <v>No</v>
      </c>
      <c r="AS18" t="str">
        <v>No</v>
      </c>
      <c r="AT18" t="str">
        <v>No</v>
      </c>
      <c r="AU18" s="155" t="str">
        <v>No</v>
      </c>
      <c r="AV18" s="155" t="str">
        <v>No</v>
      </c>
      <c r="AW18" t="str">
        <v>N/A</v>
      </c>
      <c r="AX18" t="str">
        <v xml:space="preserve">"Criterion 1: inclusion of an agent-based model. We selected only articles that describe an agent-based model and excluded reviews, frameworks, software or cyberinfrastructure descriptions. Thus, 35 articles were excluded. 
Criterion 2: inclusion of a governance component in the model. We excluded articles that do not have a governance component in their model. Thus, 47 articles were excluded."
</v>
      </c>
      <c r="AY18" t="str">
        <v>Yes</v>
      </c>
      <c r="AZ18" s="155">
        <v>0</v>
      </c>
      <c r="BA18">
        <v>0</v>
      </c>
      <c r="BB18">
        <v>0</v>
      </c>
      <c r="BC18" t="str">
        <v>Yes</v>
      </c>
      <c r="BD18" s="154" t="str">
        <v>No</v>
      </c>
      <c r="BE18" t="str">
        <v>Yes</v>
      </c>
      <c r="BF18" t="str">
        <v>No</v>
      </c>
      <c r="BG18" t="str">
        <v>No</v>
      </c>
      <c r="BH18" t="str">
        <v>No</v>
      </c>
      <c r="BI18" t="str">
        <v>Yes</v>
      </c>
      <c r="BJ18" t="str">
        <v>No, explicitly restricted to English</v>
      </c>
      <c r="BK18">
        <v>0</v>
      </c>
      <c r="BL18" t="str">
        <v>Yes</v>
      </c>
      <c r="BM18" t="str">
        <v>No</v>
      </c>
      <c r="BN18">
        <v>45</v>
      </c>
      <c r="BO18">
        <v>0</v>
      </c>
      <c r="BP18">
        <v>0</v>
      </c>
      <c r="BQ18" t="str">
        <v>Yes</v>
      </c>
      <c r="BR18" t="str">
        <v>Yes</v>
      </c>
      <c r="BS18" t="str">
        <v>No</v>
      </c>
      <c r="BT18" t="str">
        <v>Yes</v>
      </c>
      <c r="BU18" t="str">
        <v>No</v>
      </c>
      <c r="BV18" t="str">
        <v>Yes</v>
      </c>
      <c r="BW18" t="str">
        <v>No</v>
      </c>
      <c r="BX18" t="str">
        <v>No</v>
      </c>
      <c r="BY18">
        <v>0</v>
      </c>
      <c r="BZ18" t="str">
        <v>Yes</v>
      </c>
      <c r="CA18" t="str">
        <v>No</v>
      </c>
      <c r="CB18" t="str">
        <v>No</v>
      </c>
      <c r="CC18" t="str">
        <v>No</v>
      </c>
      <c r="CD18" s="154" t="str">
        <v>No</v>
      </c>
      <c r="CE18">
        <v>0</v>
      </c>
      <c r="CF18" t="str">
        <v>No</v>
      </c>
      <c r="CG18" t="str">
        <v>No</v>
      </c>
      <c r="CH18" t="str">
        <v>No</v>
      </c>
      <c r="CI18" t="str">
        <v>Yes</v>
      </c>
      <c r="CJ18" t="str">
        <v>No</v>
      </c>
      <c r="CK18" t="str">
        <v>No</v>
      </c>
      <c r="CL18" t="str">
        <v>Transversal questionnair</v>
      </c>
      <c r="CM18" t="str">
        <v>Yes</v>
      </c>
      <c r="CN18" t="str">
        <v>Describe what other kind of reviews on the topic are already published and place their review in that context. That could be a general advice how a review should be differentiated in the beginning.
Could also use adjusted search strings from two previous reviews on a similar topic.</v>
      </c>
      <c r="CO18">
        <v>0</v>
      </c>
      <c r="CP18" t="str">
        <v>neutral</v>
      </c>
      <c r="CQ18" t="str">
        <v>mainly agree</v>
      </c>
      <c r="CR18" t="str">
        <v>mainly agree</v>
      </c>
      <c r="CS18" t="str">
        <v>mainly agree</v>
      </c>
      <c r="CT18" t="str">
        <v>mainly agree</v>
      </c>
      <c r="CU18" s="61" t="s">
        <v>32</v>
      </c>
      <c r="CV18" t="str">
        <v/>
      </c>
      <c r="CW18" s="154">
        <v>0</v>
      </c>
      <c r="CX18" t="str">
        <v>SA: Explicitly yes, but somewhat vague at multiple times slightly different. MB:</v>
      </c>
      <c r="CY18" t="str">
        <v>SA: " (1) what are the theories underlying the modeling of governance and actors’ decision making and (2) which links exist between the conceptualisation of governance, algorithms, and the factors influencing the decision-making process? The aim was to characterize the diversity of theories employed, to highlight the links between them and the theories of actors’ decision-making processes, and to describe the types of governance and decision-making processes used. Second, we focused on the implementation of governance in SES models. We especially aimed to identify the different forms of implementation and to observe differences and similarities regarding the conceptualization of governance, its links with other systems, and the diversity of agents. Finally, the last part concerns the links, both the types and the direction, between systems. The objective was to describe and quantify these links." MB: Theory development is not explicitly mentioned in the research aim, but, based on the results, it seems that this aspect is important.</v>
      </c>
      <c r="CZ18" s="154">
        <v>0</v>
      </c>
      <c r="DA18" s="154">
        <v>0</v>
      </c>
      <c r="DB18">
        <v>0</v>
      </c>
      <c r="DC18" s="155" t="str">
        <v/>
      </c>
      <c r="DD18" t="str">
        <v/>
      </c>
      <c r="DE18" t="str">
        <v/>
      </c>
      <c r="DF18" t="str">
        <v>{Please remark here which "Other"}</v>
      </c>
      <c r="DG18" s="155" t="str">
        <v/>
      </c>
      <c r="DH18">
        <v>0</v>
      </c>
      <c r="DI18" t="str">
        <v/>
      </c>
      <c r="DJ18" t="str">
        <v/>
      </c>
      <c r="DK18" t="str">
        <v>SA: Pre-search and then keyword analysis, previously used terms from other reviews,  MB:</v>
      </c>
      <c r="DL18">
        <v>0</v>
      </c>
      <c r="DM18" t="str">
        <v/>
      </c>
      <c r="DN18" t="str">
        <v/>
      </c>
      <c r="DO18" t="str">
        <v/>
      </c>
      <c r="DP18" t="str">
        <v/>
      </c>
      <c r="DQ18">
        <v>0</v>
      </c>
      <c r="DR18" t="str">
        <v/>
      </c>
      <c r="DS18" t="str">
        <v/>
      </c>
      <c r="DT18" t="str">
        <v/>
      </c>
      <c r="DU18" t="str">
        <v/>
      </c>
      <c r="DV18" t="str">
        <v/>
      </c>
      <c r="DW18" t="str">
        <v/>
      </c>
      <c r="DX18" t="str">
        <v>SA: MB: 19.10.2020</v>
      </c>
      <c r="DY18">
        <v>0</v>
      </c>
      <c r="DZ18">
        <v>0</v>
      </c>
      <c r="EA18" t="str">
        <v>SA: {report uncertainty or other specifics here} MB:</v>
      </c>
      <c r="EB18" t="str">
        <v>SA: restricted to peer-reviewed articles MB: {report uncertainty or other specifics here}</v>
      </c>
      <c r="EC18" t="str">
        <v>SA: {report uncertainty or other specifics here} MB: Only those in computer science.</v>
      </c>
      <c r="ED18" t="str">
        <v>{report uncertainty or other specifics here}</v>
      </c>
      <c r="EE18" t="str">
        <v>{report uncertainty or other specifics here}</v>
      </c>
      <c r="EF18" t="str">
        <v>SA: {report uncertainty or other specifics here} MB: most cited conference paper from computer sciences</v>
      </c>
      <c r="EG18" t="str">
        <v/>
      </c>
      <c r="EH18" t="str">
        <v/>
      </c>
      <c r="EI18" s="155" t="str">
        <v/>
      </c>
      <c r="EJ18" s="155" t="str">
        <v>{feel free to report the given reason here, if it was given}</v>
      </c>
      <c r="EK18" t="str">
        <v/>
      </c>
      <c r="EL18" t="str">
        <v/>
      </c>
      <c r="EM18" t="str">
        <v>SA: "We read the full texts of the selected articles and coded them. The first part of the coding frame is based on overview criteria such as source, year of publication, subject, and type of research. The second part is developed on the basis of the aforementioned  questions. All co-authors tested the questionnaire on eight articles to make the coding robust. Disagreement on certain responses allowed us to clarify the questions and response items and thus to improve the coding." MB:</v>
      </c>
      <c r="EN18" s="155">
        <v>0</v>
      </c>
      <c r="EO18">
        <v>0</v>
      </c>
      <c r="EP18" t="str">
        <v>SA: {Use this cell for general comments on the reviews ability of theory development} MB:</v>
      </c>
      <c r="EQ18" t="str">
        <v/>
      </c>
      <c r="ER18" s="154" t="str">
        <v/>
      </c>
      <c r="ES18" t="str">
        <v/>
      </c>
      <c r="ET18" t="str">
        <v/>
      </c>
      <c r="EU18" t="str">
        <v/>
      </c>
      <c r="EV18" t="str">
        <v/>
      </c>
      <c r="EW18" t="str">
        <v/>
      </c>
      <c r="EX18" t="str">
        <v>SA:   MB:</v>
      </c>
      <c r="EY18">
        <v>0</v>
      </c>
      <c r="EZ18" t="str">
        <v>SA: MB: In appendix.</v>
      </c>
      <c r="FA18" t="str">
        <v/>
      </c>
      <c r="FB18" t="str">
        <v/>
      </c>
      <c r="FC18">
        <v>0</v>
      </c>
      <c r="FD18" t="str">
        <v>{Use this cell for general comments on the reviews ability of theory development}</v>
      </c>
      <c r="FE18" t="str">
        <v>SA: Modes of governance can be interpreted as different mechanisms by which governencne can be represented. Not sure here. MB:
Add: [red] addresses mechanisms only briefly in the context of decision-making processes and how they are influenced by different factors relating to governance modeling (p. 7). Not the best example for us because it's rather hidden in the text and harder to recognize when they cover mechanisms. Also, it's a very brief paragraph.</v>
      </c>
      <c r="FF18" t="str">
        <v xml:space="preserve">Add: [green] review how governance is implemented in ABMs. This includes a more conceptual comparison, a comparison of the agents and a comparison of “modes and dynamics” (p.6-8). Not sure if this is the best example but used tables and illustrations are nice.  </v>
      </c>
      <c r="FG18" t="str">
        <v/>
      </c>
      <c r="FH18" t="str">
        <v/>
      </c>
      <c r="FI18" t="str">
        <v>SA: The term "formalization" is used several times, it is only discussed on a superficial level never really comparing how formlizations differ. Therefore, I would argue it is not "beyond mere recognition of their existence" and stick to "no". However, I also acknowledge that this paper is closer to a proper discussion of formaliztion than many other, therefore it could be used for discussion in the article text.</v>
      </c>
      <c r="FJ18" t="str">
        <v>SA: See end of page 4-5 MB:
Add: [green] review how theories are used in modeling governance in socio-ecological ABMs. They discover that more then half of the decision-making processes are modeled based on theoretical assumptions and discuss different decision-making models grounded in either neoclassical economics or institutional economics. They dedicate this issue with an entire chapter (p.4-5) and refer to the reviews already done on decision-making in ABMs including [002]. (Also address it in RQ)</v>
      </c>
      <c r="FK18" t="str">
        <v>SA: The article adressed theories and the use of theories comprehensively, but I don't see how it is adressed explicitly. They implicitly talk about the conceptualization and formalization of SES but do not adress it explicitly as theory development. Again, we could use this for a discussion in the article text</v>
      </c>
      <c r="FL18" t="str">
        <v/>
      </c>
      <c r="FM18" t="str">
        <v/>
      </c>
      <c r="FN18" t="str">
        <v xml:space="preserve">Add: [yellow] how governance is modelled. </v>
      </c>
      <c r="FO18" t="str">
        <v/>
      </c>
      <c r="FP18" t="str">
        <v/>
      </c>
      <c r="FQ18" t="str">
        <v/>
      </c>
      <c r="FR18" s="154" t="str">
        <v/>
      </c>
      <c r="FS18" t="str">
        <v/>
      </c>
      <c r="FT18" t="str">
        <v/>
      </c>
      <c r="FU18" t="str">
        <v/>
      </c>
      <c r="FV18" t="str">
        <v/>
      </c>
      <c r="FW18" t="str">
        <v/>
      </c>
      <c r="FX18" t="str">
        <v/>
      </c>
      <c r="FY18" t="str">
        <v/>
      </c>
      <c r="FZ18" t="str">
        <v/>
      </c>
      <c r="GA18" t="str">
        <v>SA: see pdf page 3 MB: {We do not expect this to be done often. We start with only yes/no assessment and come back to it}</v>
      </c>
      <c r="GB18" t="str">
        <v>SA:   MB:</v>
      </c>
      <c r="GC18">
        <v>0</v>
      </c>
      <c r="GD18" t="str">
        <v/>
      </c>
      <c r="GE18" t="str">
        <v/>
      </c>
      <c r="GF18" t="str">
        <v/>
      </c>
      <c r="GG18" t="str">
        <v/>
      </c>
      <c r="GH18" t="str">
        <v/>
      </c>
    </row>
    <row r="19" spans="2:190" ht="15" customHeight="1" outlineLevel="1" x14ac:dyDescent="0.3">
      <c r="B19" s="162" t="s">
        <v>695</v>
      </c>
      <c r="C19" s="102" t="s">
        <v>696</v>
      </c>
      <c r="D19" s="39">
        <v>2017</v>
      </c>
      <c r="E19" s="161" t="s">
        <v>697</v>
      </c>
      <c r="F19" s="169" t="s">
        <v>10</v>
      </c>
      <c r="G19" s="165" t="s">
        <v>609</v>
      </c>
      <c r="H19" t="str">
        <v>No</v>
      </c>
      <c r="I19" s="154">
        <v>0</v>
      </c>
      <c r="J19" t="str">
        <v>No</v>
      </c>
      <c r="K19" t="str">
        <v>No research question</v>
      </c>
      <c r="L19" s="154">
        <v>0</v>
      </c>
      <c r="M19" s="154">
        <v>0</v>
      </c>
      <c r="N19">
        <v>0</v>
      </c>
      <c r="O19" s="155" t="str">
        <v>No</v>
      </c>
      <c r="P19" t="str">
        <v>No</v>
      </c>
      <c r="Q19" t="str">
        <v>No</v>
      </c>
      <c r="R19" t="str">
        <v>No</v>
      </c>
      <c r="S19" s="155" t="str">
        <v>Yes</v>
      </c>
      <c r="T19">
        <v>0</v>
      </c>
      <c r="U19" t="str">
        <v>No keyword search applied</v>
      </c>
      <c r="V19" t="str">
        <v>No keyword search applied</v>
      </c>
      <c r="W19" t="str">
        <v>No keyword search applied</v>
      </c>
      <c r="X19">
        <v>0</v>
      </c>
      <c r="Y19" t="str">
        <v>No</v>
      </c>
      <c r="Z19" t="str">
        <v>No</v>
      </c>
      <c r="AA19" t="str">
        <v>No</v>
      </c>
      <c r="AB19" t="str">
        <v>N/A</v>
      </c>
      <c r="AC19">
        <v>0</v>
      </c>
      <c r="AD19" t="str">
        <v>No</v>
      </c>
      <c r="AE19" s="155" t="str">
        <v>No</v>
      </c>
      <c r="AF19" s="155" t="str">
        <v>No</v>
      </c>
      <c r="AG19" t="str">
        <v>No</v>
      </c>
      <c r="AH19" t="str">
        <v>No</v>
      </c>
      <c r="AI19" t="str">
        <v>No</v>
      </c>
      <c r="AJ19" t="str">
        <v>No</v>
      </c>
      <c r="AK19">
        <v>0</v>
      </c>
      <c r="AL19">
        <v>0</v>
      </c>
      <c r="AM19" t="str">
        <v>No</v>
      </c>
      <c r="AN19" t="str">
        <v>No</v>
      </c>
      <c r="AO19" t="str">
        <v>No</v>
      </c>
      <c r="AP19" t="str">
        <v>No</v>
      </c>
      <c r="AQ19" t="str">
        <v>No</v>
      </c>
      <c r="AR19" t="str">
        <v>No</v>
      </c>
      <c r="AS19" t="str">
        <v>No</v>
      </c>
      <c r="AT19" t="str">
        <v>No</v>
      </c>
      <c r="AU19" s="155" t="str">
        <v>No</v>
      </c>
      <c r="AV19" s="155" t="str">
        <v>No</v>
      </c>
      <c r="AW19" t="str">
        <v>N/A</v>
      </c>
      <c r="AX19" t="str">
        <v>No</v>
      </c>
      <c r="AY19" t="str">
        <v>Seems so, but not explicitly disclosed</v>
      </c>
      <c r="AZ19" s="155">
        <v>0</v>
      </c>
      <c r="BA19">
        <v>0</v>
      </c>
      <c r="BB19">
        <v>0</v>
      </c>
      <c r="BC19" t="str">
        <v>No</v>
      </c>
      <c r="BD19" s="154" t="str">
        <v>No</v>
      </c>
      <c r="BE19" t="str">
        <v>No</v>
      </c>
      <c r="BF19" t="str">
        <v>No</v>
      </c>
      <c r="BG19" t="str">
        <v>Yes</v>
      </c>
      <c r="BH19" t="str">
        <v>No</v>
      </c>
      <c r="BI19" t="str">
        <v>No</v>
      </c>
      <c r="BJ19" t="str">
        <v>No, not explicitly considered</v>
      </c>
      <c r="BK19">
        <v>0</v>
      </c>
      <c r="BL19" t="str">
        <v>No</v>
      </c>
      <c r="BM19" t="str">
        <v>No</v>
      </c>
      <c r="BN19" t="str">
        <v>N/A</v>
      </c>
      <c r="BO19">
        <v>0</v>
      </c>
      <c r="BP19">
        <v>0</v>
      </c>
      <c r="BQ19" t="str">
        <v>Yes</v>
      </c>
      <c r="BR19" t="str">
        <v>No</v>
      </c>
      <c r="BS19" t="str">
        <v>Yes</v>
      </c>
      <c r="BT19" t="str">
        <v>Yes</v>
      </c>
      <c r="BU19" t="str">
        <v>Yes</v>
      </c>
      <c r="BV19" t="str">
        <v>Yes</v>
      </c>
      <c r="BW19" t="str">
        <v>Yes</v>
      </c>
      <c r="BX19" t="str">
        <v>No</v>
      </c>
      <c r="BY19">
        <v>0</v>
      </c>
      <c r="BZ19" t="str">
        <v>Yes</v>
      </c>
      <c r="CA19" t="str">
        <v>Yes</v>
      </c>
      <c r="CB19" t="str">
        <v>No</v>
      </c>
      <c r="CC19" t="str">
        <v>No</v>
      </c>
      <c r="CD19" s="154" t="str">
        <v>No</v>
      </c>
      <c r="CE19">
        <v>0</v>
      </c>
      <c r="CF19" t="str">
        <v>No</v>
      </c>
      <c r="CG19" t="str">
        <v>No</v>
      </c>
      <c r="CH19" t="str">
        <v>No</v>
      </c>
      <c r="CI19" t="str">
        <v>No</v>
      </c>
      <c r="CJ19" t="str">
        <v>Yes</v>
      </c>
      <c r="CK19" t="str">
        <v>No</v>
      </c>
      <c r="CL19" t="str">
        <v>N/A</v>
      </c>
      <c r="CM19" t="str">
        <v>No</v>
      </c>
      <c r="CN19" t="str">
        <v>Use of ideal-types for comparing models</v>
      </c>
      <c r="CO19">
        <v>0</v>
      </c>
      <c r="CP19" t="str">
        <v>fully disagree</v>
      </c>
      <c r="CQ19" t="str">
        <v>fully disagree</v>
      </c>
      <c r="CR19" t="str">
        <v>neutral</v>
      </c>
      <c r="CS19" t="str">
        <v>fully disagree</v>
      </c>
      <c r="CT19" t="str">
        <v>mainly agree</v>
      </c>
      <c r="CU19" s="61"/>
      <c r="CV19">
        <v>0</v>
      </c>
      <c r="CW19" s="154">
        <v>0</v>
      </c>
      <c r="CX19">
        <v>0</v>
      </c>
      <c r="CY19" t="str">
        <v>SA: {if yes, please reference and note down your thoughts} MB:</v>
      </c>
      <c r="CZ19" s="154">
        <v>0</v>
      </c>
      <c r="DA19" s="154">
        <v>0</v>
      </c>
      <c r="DB19">
        <v>0</v>
      </c>
      <c r="DC19" s="155">
        <v>0</v>
      </c>
      <c r="DD19">
        <v>0</v>
      </c>
      <c r="DE19">
        <v>0</v>
      </c>
      <c r="DF19" t="str">
        <v>SA: {Please remark here which "Other"} MB:</v>
      </c>
      <c r="DG19" s="155">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t="str">
        <v>{report uncertainty or other specifics here}</v>
      </c>
      <c r="EB19" t="str">
        <v>{report uncertainty or other specifics here}</v>
      </c>
      <c r="EC19" t="str">
        <v>{report uncertainty or other specifics here}</v>
      </c>
      <c r="ED19" t="str">
        <v>{report uncertainty or other specifics here}</v>
      </c>
      <c r="EE19" t="str">
        <v>{report uncertainty or other specifics here}</v>
      </c>
      <c r="EF19" t="str">
        <v>{report uncertainty or other specifics here}</v>
      </c>
      <c r="EG19">
        <v>0</v>
      </c>
      <c r="EH19">
        <v>0</v>
      </c>
      <c r="EI19" s="155">
        <v>0</v>
      </c>
      <c r="EJ19" s="155" t="str">
        <v>{feel free to report the given reason here, if it was given}</v>
      </c>
      <c r="EK19">
        <v>0</v>
      </c>
      <c r="EL19" t="str">
        <v>SA: Only mention the exclusion of contagion models. MB:</v>
      </c>
      <c r="EM19" t="str">
        <v>{add which intercoder-rater measure was used}</v>
      </c>
      <c r="EN19" s="155">
        <v>0</v>
      </c>
      <c r="EO19">
        <v>0</v>
      </c>
      <c r="EP19" t="str">
        <v>{Use this cell for general comments on the reviews ability of theory development}</v>
      </c>
      <c r="EQ19">
        <v>0</v>
      </c>
      <c r="ER19" s="154">
        <v>0</v>
      </c>
      <c r="ES19">
        <v>0</v>
      </c>
      <c r="ET19">
        <v>0</v>
      </c>
      <c r="EU19">
        <v>0</v>
      </c>
      <c r="EV19">
        <v>0</v>
      </c>
      <c r="EW19">
        <v>0</v>
      </c>
      <c r="EX19">
        <v>0</v>
      </c>
      <c r="EY19">
        <v>0</v>
      </c>
      <c r="EZ19">
        <v>0</v>
      </c>
      <c r="FA19">
        <v>0</v>
      </c>
      <c r="FB19">
        <v>0</v>
      </c>
      <c r="FC19">
        <v>0</v>
      </c>
      <c r="FD19" t="str">
        <v>{Use this cell for general comments on the reviews ability of theory development}</v>
      </c>
      <c r="FE19" t="str">
        <v>Add: [green] review ABMs of social influence and distinguish between two ideal types of assimilative social influence (continuous vs. normative implementations). They discuss the theoretical origin of that distinction but also compare the implementation of those two mechanisms (p.6-8). This is a good example where this comparison is done nicely on a conceptual and operational level. Also, the connection to the theoretical considerations makes it a good example for why mechanism description adds to theory development. Look into that in more detail again.</v>
      </c>
      <c r="FF19" t="str">
        <v>SA: Mentioned sometimes but I would say this has a rather not addressed MB:</v>
      </c>
      <c r="FG19" t="str">
        <v xml:space="preserve">SA: model ideal-types MB:
Add: [green] reviews ABMs of social influence. They generalize three ideal-types of models with their typical properties, which they use for discussion and comparison (see all section 2). This is an interesting step that can be done after classifying models into classes. Creating ideal types is an established procedure in qualitative social sciences and could be a helpful tool for the analysis of SLRs in general. We could explain some basic steps of how to do that: (1) define dimensions on which to distinguish the models (e.g., defining mechanisms as in [072]), (2) describe an idealistic form of that model, (3) contrast the ideal-types. </v>
      </c>
      <c r="FH19" t="str">
        <v>SA: Chapter frontiers MB:</v>
      </c>
      <c r="FI19" t="str">
        <v>SA: Not a discussion of alternatice formalizations of theories but of relevant components of the defined model ideal-types. Therefore special case of our defintion and still relevant to mention somewhere in the paper. MB:
Add: make us of defining ideal types of different models. Within those, they attribute a whole subsection each to discuss alternative implementations (check out sections 2.37-2.41). Although the implementations are not discussed on a level of formalization/programming they discuss different formalizations conceptually. This is the closest we find any review to get to comparing formalizations.</v>
      </c>
      <c r="FJ19" t="str">
        <v xml:space="preserve">Add: [yellow] introduce and compare theories that are the basis their four ideal-types of models. Not a very comprehensive comparison, but it is explicitly addressed (see section 2.10 and sections 2.27-2.29 and more) together with the empirical foundations of the ideal types. </v>
      </c>
      <c r="FK19" t="str">
        <v>SA: Mostly examplfied by chapter 3 MB:
Add: [green] acknowledge the problem that many ABMs “fail do identify how they add to insights of earlier work. As a consequence, many publications contribute more to the accumulation of social-influence models than of scientific insight into social-influence process” (section 3.2 of p.18). Therefore, falling in line with the criticism by O'Sullivan et al. (2016) in land system sciences. They propose three directions for future theoretical work, describing each in two paragraphs, all of which could also be addressed by reviews:
o	(1) Work that compares alternative technical implementations of the “same” theoretical assumption.
o	(2) Work that compares models with different theoretical approaches.
o	(3) Work that explores how different micro-level mechanisms can be derived from the same more fundamental principles under different conditions.</v>
      </c>
      <c r="FL19">
        <v>0</v>
      </c>
      <c r="FM19">
        <v>0</v>
      </c>
      <c r="FN19" t="str">
        <v>SA: Not exaclty sure here but individual model components are not really discussed, just occasionally mentioned. But talk about the design of the ideal types, therefore say yes. MB:
Add: [yellow] focus on the design perspective for the discussed ideal types of models, but also mentions insights.</v>
      </c>
      <c r="FO19" t="str">
        <v>Add: [yellow] focus on the design perspective for the discussed ideal types of models, but also mentions insights.</v>
      </c>
      <c r="FP19">
        <v>0</v>
      </c>
      <c r="FQ19">
        <v>0</v>
      </c>
      <c r="FR19" s="154">
        <v>0</v>
      </c>
      <c r="FS19">
        <v>0</v>
      </c>
      <c r="FT19">
        <v>0</v>
      </c>
      <c r="FU19">
        <v>0</v>
      </c>
      <c r="FV19">
        <v>0</v>
      </c>
      <c r="FW19">
        <v>0</v>
      </c>
      <c r="FX19" t="str">
        <v>SA: Altough they use the three ideal-types to make a broader comparison of the three classes which is a really cool procedure we should mention in our paper. MB:</v>
      </c>
      <c r="FY19">
        <v>0</v>
      </c>
      <c r="FZ19">
        <v>0</v>
      </c>
      <c r="GA19" t="str">
        <v>{We do not expect this to be done often. We start with only yes/no assessment and come back to it}</v>
      </c>
      <c r="GB19" t="str">
        <v>SA: MB:</v>
      </c>
      <c r="GC19">
        <v>0</v>
      </c>
      <c r="GD19">
        <v>0</v>
      </c>
      <c r="GE19">
        <v>0</v>
      </c>
      <c r="GF19">
        <v>0</v>
      </c>
      <c r="GG19">
        <v>0</v>
      </c>
      <c r="GH19" t="str">
        <v>SA: not for SLR but best attempt of theory development I have seen so far in a paper. Could become even more powerful if done in a more systematic process. MB:</v>
      </c>
    </row>
    <row r="20" spans="2:190" ht="15" customHeight="1" outlineLevel="1" x14ac:dyDescent="0.3">
      <c r="B20" s="42" t="s">
        <v>199</v>
      </c>
      <c r="C20" s="171" t="s">
        <v>196</v>
      </c>
      <c r="D20" s="39">
        <v>2008</v>
      </c>
      <c r="E20" s="40" t="s">
        <v>197</v>
      </c>
      <c r="F20" s="169" t="s">
        <v>10</v>
      </c>
      <c r="G20" s="165" t="s">
        <v>586</v>
      </c>
      <c r="H20" t="str">
        <v>No</v>
      </c>
      <c r="I20" s="154">
        <v>0</v>
      </c>
      <c r="J20" t="str">
        <v>Yes</v>
      </c>
      <c r="K20" t="str">
        <v>Yes</v>
      </c>
      <c r="L20" s="154">
        <v>0</v>
      </c>
      <c r="M20" s="154">
        <v>0</v>
      </c>
      <c r="N20">
        <v>0</v>
      </c>
      <c r="O20" s="155" t="str">
        <v>No</v>
      </c>
      <c r="P20" t="str">
        <v>Yes</v>
      </c>
      <c r="Q20" t="str">
        <v>No</v>
      </c>
      <c r="R20" t="str">
        <v>No</v>
      </c>
      <c r="S20" s="155" t="str">
        <v>No</v>
      </c>
      <c r="T20">
        <v>0</v>
      </c>
      <c r="U20" t="str">
        <v>No</v>
      </c>
      <c r="V20" t="str">
        <v>No</v>
      </c>
      <c r="W20" t="str">
        <v>No</v>
      </c>
      <c r="X20">
        <v>0</v>
      </c>
      <c r="Y20" t="str">
        <v>No</v>
      </c>
      <c r="Z20" t="str">
        <v>No</v>
      </c>
      <c r="AA20" t="str">
        <v>No</v>
      </c>
      <c r="AB20">
        <v>1</v>
      </c>
      <c r="AC20">
        <v>0</v>
      </c>
      <c r="AD20" t="str">
        <v>No</v>
      </c>
      <c r="AE20" s="155" t="str">
        <v>No</v>
      </c>
      <c r="AF20" s="155" t="str">
        <v>Yes</v>
      </c>
      <c r="AG20" t="str">
        <v>No</v>
      </c>
      <c r="AH20" t="str">
        <v>No</v>
      </c>
      <c r="AI20" t="str">
        <v>No</v>
      </c>
      <c r="AJ20" t="str">
        <v>No</v>
      </c>
      <c r="AK20">
        <v>0</v>
      </c>
      <c r="AL20">
        <v>0</v>
      </c>
      <c r="AM20" t="str">
        <v>Yes</v>
      </c>
      <c r="AN20" t="str">
        <v>No</v>
      </c>
      <c r="AO20" t="str">
        <v>No</v>
      </c>
      <c r="AP20" t="str">
        <v>No</v>
      </c>
      <c r="AQ20" t="str">
        <v>No</v>
      </c>
      <c r="AR20" t="str">
        <v>No</v>
      </c>
      <c r="AS20" t="str">
        <v>No</v>
      </c>
      <c r="AT20" t="str">
        <v>Yes</v>
      </c>
      <c r="AU20" s="155" t="str">
        <v>Yes</v>
      </c>
      <c r="AV20" s="155" t="str">
        <v>Yes</v>
      </c>
      <c r="AW20" t="str">
        <v>1997-02.2007</v>
      </c>
      <c r="AX20" t="str">
        <v>Only IBM that are spatially explicit</v>
      </c>
      <c r="AY20" t="str">
        <v>Seems so, but not explicitly disclosed</v>
      </c>
      <c r="AZ20" s="155">
        <v>0</v>
      </c>
      <c r="BA20">
        <v>0</v>
      </c>
      <c r="BB20">
        <v>0</v>
      </c>
      <c r="BC20" t="str">
        <v>Yes</v>
      </c>
      <c r="BD20" s="154" t="str">
        <v>No</v>
      </c>
      <c r="BE20" t="str">
        <v>No</v>
      </c>
      <c r="BF20" t="str">
        <v>No</v>
      </c>
      <c r="BG20" t="str">
        <v>No</v>
      </c>
      <c r="BH20" t="str">
        <v>No</v>
      </c>
      <c r="BI20" t="str">
        <v>No</v>
      </c>
      <c r="BJ20" t="str">
        <v>No, not explicitly considered</v>
      </c>
      <c r="BK20">
        <v>0</v>
      </c>
      <c r="BL20" t="str">
        <v>No</v>
      </c>
      <c r="BM20" t="str">
        <v>No</v>
      </c>
      <c r="BN20" t="str">
        <v>N/A</v>
      </c>
      <c r="BO20">
        <v>0</v>
      </c>
      <c r="BP20">
        <v>0</v>
      </c>
      <c r="BQ20" t="str">
        <v>Yes</v>
      </c>
      <c r="BR20" t="str">
        <v>No</v>
      </c>
      <c r="BS20" t="str">
        <v>No</v>
      </c>
      <c r="BT20" t="str">
        <v>Yes</v>
      </c>
      <c r="BU20" t="str">
        <v>No</v>
      </c>
      <c r="BV20" t="str">
        <v>Yes</v>
      </c>
      <c r="BW20" t="str">
        <v>Yes</v>
      </c>
      <c r="BX20" t="str">
        <v>No</v>
      </c>
      <c r="BY20">
        <v>0</v>
      </c>
      <c r="BZ20" t="str">
        <v>Yes</v>
      </c>
      <c r="CA20" t="str">
        <v>Yes</v>
      </c>
      <c r="CB20" t="str">
        <v>No</v>
      </c>
      <c r="CC20" t="str">
        <v>No</v>
      </c>
      <c r="CD20" s="154" t="str">
        <v>No</v>
      </c>
      <c r="CE20">
        <v>0</v>
      </c>
      <c r="CF20" t="str">
        <v>No</v>
      </c>
      <c r="CG20" t="str">
        <v>No</v>
      </c>
      <c r="CH20" t="str">
        <v>No</v>
      </c>
      <c r="CI20" t="str">
        <v>Yes</v>
      </c>
      <c r="CJ20" t="str">
        <v>No</v>
      </c>
      <c r="CK20" t="str">
        <v>No</v>
      </c>
      <c r="CL20" t="str">
        <v>classification for structure taken from a previous review</v>
      </c>
      <c r="CM20" t="str">
        <v>No</v>
      </c>
      <c r="CN20" t="str">
        <v>Use of a seminal work as benchmark for comparison of development</v>
      </c>
      <c r="CO20">
        <v>0</v>
      </c>
      <c r="CP20" t="str">
        <v>mainly agree</v>
      </c>
      <c r="CQ20" t="str">
        <v>fully disagree</v>
      </c>
      <c r="CR20" t="str">
        <v>mainly disagree</v>
      </c>
      <c r="CS20" t="str">
        <v>fully disagree</v>
      </c>
      <c r="CT20" t="str">
        <v>mainly agree</v>
      </c>
      <c r="CU20" s="61" t="s">
        <v>32</v>
      </c>
      <c r="CV20">
        <v>0</v>
      </c>
      <c r="CW20" s="154">
        <v>0</v>
      </c>
      <c r="CX20">
        <v>0</v>
      </c>
      <c r="CY20" t="str">
        <v>SA: Directly but kind of vague. MB:</v>
      </c>
      <c r="CZ20" s="154">
        <v>0</v>
      </c>
      <c r="DA20" s="154">
        <v>0</v>
      </c>
      <c r="DB20">
        <v>0</v>
      </c>
      <c r="DC20" s="155">
        <v>0</v>
      </c>
      <c r="DD20" t="str">
        <v>SA: Additionally use one book as a benchmark to measure the progress over the past 10 year. Interessting concept might be worth discussion in article text.</v>
      </c>
      <c r="DE20">
        <v>0</v>
      </c>
      <c r="DF20" t="str">
        <v>{Please remark here which "Other"}</v>
      </c>
      <c r="DG20" s="155">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t="str">
        <v>SA: {report uncertainty or other specifics here} MB:</v>
      </c>
      <c r="EB20" t="str">
        <v>{report uncertainty or other specifics here}</v>
      </c>
      <c r="EC20" t="str">
        <v>SA: {report uncertainty or other specifics here} MB: Only those in computer science.</v>
      </c>
      <c r="ED20" t="str">
        <v>{report uncertainty or other specifics here}</v>
      </c>
      <c r="EE20" t="str">
        <v>{report uncertainty or other specifics here}</v>
      </c>
      <c r="EF20" t="str">
        <v>SA: {report uncertainty or other specifics here} MB: most cited conference paper from computer sciences</v>
      </c>
      <c r="EG20">
        <v>0</v>
      </c>
      <c r="EH20">
        <v>0</v>
      </c>
      <c r="EI20" s="155">
        <v>0</v>
      </c>
      <c r="EJ20" s="155" t="str">
        <v>SA: Another book on topic reviewing literature so far was published 1998. They selected literature published since then to find out about advances made. MB: comparison with a review published in 1998</v>
      </c>
      <c r="EK20">
        <v>0</v>
      </c>
      <c r="EL20">
        <v>0</v>
      </c>
      <c r="EM20" t="str">
        <v>SA: {add which intercoder-rater measure was used} MB:</v>
      </c>
      <c r="EN20" s="155">
        <v>0</v>
      </c>
      <c r="EO20">
        <v>0</v>
      </c>
      <c r="EP20" t="str">
        <v>SA: {Use this cell for general comments on the reviews ability of theory development} MB:</v>
      </c>
      <c r="EQ20">
        <v>0</v>
      </c>
      <c r="ER20" s="154">
        <v>0</v>
      </c>
      <c r="ES20">
        <v>0</v>
      </c>
      <c r="ET20">
        <v>0</v>
      </c>
      <c r="EU20">
        <v>0</v>
      </c>
      <c r="EV20">
        <v>0</v>
      </c>
      <c r="EW20">
        <v>0</v>
      </c>
      <c r="EX20">
        <v>0</v>
      </c>
      <c r="EY20">
        <v>0</v>
      </c>
      <c r="EZ20" t="str">
        <v>SA: MB: But these are inclded among the other references.</v>
      </c>
      <c r="FA20">
        <v>0</v>
      </c>
      <c r="FB20">
        <v>0</v>
      </c>
      <c r="FC20">
        <v>0</v>
      </c>
      <c r="FD20" t="str">
        <v>{Use this cell for general comments on the reviews ability of theory development}</v>
      </c>
      <c r="FE20" t="str">
        <v>SA: Describes different modeling approaches and how they model the mechanism of competition MB:
Add: [green] central objective is how different ABM modeling approaches (mechanistically) represent plant competition. Competition is a key process in models of plant populations and communities. Different theories and concepts address plant competition and are used in various ways in ABMs. The review aims for a “comprehensive and mechanistic understanding of plant competition” (p.121). Probably a good example of how to make the mechanism description a central part of an ABM review.</v>
      </c>
      <c r="FF20">
        <v>0</v>
      </c>
      <c r="FG20">
        <v>0</v>
      </c>
      <c r="FH20" t="str">
        <v>SA: Separate section for that MB:</v>
      </c>
      <c r="FI20" t="str">
        <v>SA: no, competition as different mechanisms not really their formalization. More on a conceptual level. MB:</v>
      </c>
      <c r="FJ20" t="str">
        <v>SA: Competition understood throug multiple concepts/theoretical components MB:
Add: [green] pose the question how well existing ABMs represent plant competition. They start with summarizing current concepts and theories on plant competition and compare it to existing ABMs. They analyze which concepts are represented, how they differ in their level of detail and which components are missing. Especially with the latter they point to the neglect of testing theoretical assumptions. Testing theory as a part of developing it. (Also address it in RQ)</v>
      </c>
      <c r="FK20" t="str">
        <v>SA: But adressed explicitly in a paragraph in the discussion (see page 131).
Yes, if you consider the mechanism of competition as theory. MB: first research question
Add: [yellow] addresses theory development explicitly, but only brief. “The future research strategy should be based on a comprehensive list of all processes that are potential candidates for explaining a certain pattern at the population level. The ‘theory development cycle’ described by Grimm and Railsback (2005), could then, in combination with new methods of model selection, be used to identify those submodels or theories of how plants interact that outcompete other theories in reproducing multiple patterns observed in real plant populations and communities.”</v>
      </c>
      <c r="FL20">
        <v>0</v>
      </c>
      <c r="FM20">
        <v>0</v>
      </c>
      <c r="FN20" t="str">
        <v>Add: [green] review spatially explicit ABMs of plant competition and group their reviewed articles in model classes according to an existing classification schema, plus three new (more recent) modelling approaches. Within theses classes ABMs the description alternatively refers to design aspects of the individual models and that of the model class. Similarly, insights of individual ABMs are presented but also generalized to advantages and disadvantages the model class brings.</v>
      </c>
      <c r="FO20" t="str">
        <v>The introudction of the different models starting on p. 123 not only describes their design but also narrates the produced insights of the models
Add: [green] review spatially explicit ABMs of plant competition and group their reviewed articles in model classes according to an existing classification schema, plus three new (more recent) modelling approaches. Within theses classes ABMs the description alternatively refers to design aspects of the individual models and that of the model class. Similarly, insights of individual ABMs are presented but also generalized to advantages and disadvantages the model class brings.</v>
      </c>
      <c r="FP20">
        <v>0</v>
      </c>
      <c r="FQ20">
        <v>0</v>
      </c>
      <c r="FR20" s="154">
        <v>0</v>
      </c>
      <c r="FS20">
        <v>0</v>
      </c>
      <c r="FT20">
        <v>0</v>
      </c>
      <c r="FU20">
        <v>0</v>
      </c>
      <c r="FV20">
        <v>0</v>
      </c>
      <c r="FW20">
        <v>0</v>
      </c>
      <c r="FX20">
        <v>0</v>
      </c>
      <c r="FY20">
        <v>0</v>
      </c>
      <c r="FZ20">
        <v>0</v>
      </c>
      <c r="GA20" t="str">
        <v>{We do not expect this to be done often. We start with only yes/no assessment and come back to it}</v>
      </c>
      <c r="GB20" t="str">
        <v>SA: MB:</v>
      </c>
      <c r="GC20">
        <v>0</v>
      </c>
      <c r="GD20" t="str">
        <v>SA: MB: interesting use of previous review</v>
      </c>
      <c r="GE20">
        <v>0</v>
      </c>
      <c r="GF20">
        <v>0</v>
      </c>
      <c r="GG20">
        <v>0</v>
      </c>
      <c r="GH20">
        <v>0</v>
      </c>
    </row>
    <row r="21" spans="2:190" ht="15" customHeight="1" outlineLevel="1" x14ac:dyDescent="0.3">
      <c r="B21" s="42" t="s">
        <v>198</v>
      </c>
      <c r="C21" s="171" t="s">
        <v>200</v>
      </c>
      <c r="D21" s="39">
        <v>2005</v>
      </c>
      <c r="E21" s="40" t="s">
        <v>201</v>
      </c>
      <c r="F21" s="169" t="s">
        <v>10</v>
      </c>
      <c r="G21" s="165" t="s">
        <v>586</v>
      </c>
      <c r="H21" t="str">
        <v>No</v>
      </c>
      <c r="I21" s="154">
        <v>0</v>
      </c>
      <c r="J21" t="str">
        <v>Not as questions, but explicit aim or obejective</v>
      </c>
      <c r="K21" t="str">
        <v>No</v>
      </c>
      <c r="L21" s="154">
        <v>0</v>
      </c>
      <c r="M21" s="154">
        <v>0</v>
      </c>
      <c r="N21">
        <v>0</v>
      </c>
      <c r="O21" s="155" t="str">
        <v>No</v>
      </c>
      <c r="P21" t="str">
        <v>No</v>
      </c>
      <c r="Q21" t="str">
        <v>No</v>
      </c>
      <c r="R21" t="str">
        <v>No</v>
      </c>
      <c r="S21" s="155" t="str">
        <v>Yes</v>
      </c>
      <c r="T21">
        <v>0</v>
      </c>
      <c r="U21" t="str">
        <v>No keyword search applied</v>
      </c>
      <c r="V21" t="str">
        <v>No keyword search applied</v>
      </c>
      <c r="W21" t="str">
        <v>No keyword search applied</v>
      </c>
      <c r="X21">
        <v>0</v>
      </c>
      <c r="Y21" t="str">
        <v>No</v>
      </c>
      <c r="Z21" t="str">
        <v>No</v>
      </c>
      <c r="AA21" t="str">
        <v>No</v>
      </c>
      <c r="AB21" t="str">
        <v>N/A</v>
      </c>
      <c r="AC21">
        <v>0</v>
      </c>
      <c r="AD21" t="str">
        <v>No</v>
      </c>
      <c r="AE21" s="155" t="str">
        <v>No</v>
      </c>
      <c r="AF21" s="155" t="str">
        <v>No</v>
      </c>
      <c r="AG21" t="str">
        <v>No</v>
      </c>
      <c r="AH21" t="str">
        <v>No</v>
      </c>
      <c r="AI21" t="str">
        <v>No</v>
      </c>
      <c r="AJ21" t="str">
        <v>No</v>
      </c>
      <c r="AK21">
        <v>0</v>
      </c>
      <c r="AL21">
        <v>0</v>
      </c>
      <c r="AM21" t="str">
        <v>No</v>
      </c>
      <c r="AN21" t="str">
        <v>No</v>
      </c>
      <c r="AO21" t="str">
        <v>No</v>
      </c>
      <c r="AP21" t="str">
        <v>No</v>
      </c>
      <c r="AQ21" t="str">
        <v>No</v>
      </c>
      <c r="AR21" t="str">
        <v>No</v>
      </c>
      <c r="AS21" t="str">
        <v>No</v>
      </c>
      <c r="AT21" t="str">
        <v>No</v>
      </c>
      <c r="AU21" s="155" t="str">
        <v>No</v>
      </c>
      <c r="AV21" s="155" t="str">
        <v>No</v>
      </c>
      <c r="AW21" t="str">
        <v>N/A</v>
      </c>
      <c r="AX21" t="str">
        <v>No</v>
      </c>
      <c r="AY21" t="str">
        <v>Seems so, but not explicitly disclosed</v>
      </c>
      <c r="AZ21" s="155">
        <v>0</v>
      </c>
      <c r="BA21">
        <v>0</v>
      </c>
      <c r="BB21">
        <v>0</v>
      </c>
      <c r="BC21" t="str">
        <v>No</v>
      </c>
      <c r="BD21" s="154" t="str">
        <v>No</v>
      </c>
      <c r="BE21" t="str">
        <v>No</v>
      </c>
      <c r="BF21" t="str">
        <v>No</v>
      </c>
      <c r="BG21" t="str">
        <v>Yes</v>
      </c>
      <c r="BH21" t="str">
        <v>No</v>
      </c>
      <c r="BI21" t="str">
        <v>No</v>
      </c>
      <c r="BJ21" t="str">
        <v>No, not explicitly considered</v>
      </c>
      <c r="BK21">
        <v>0</v>
      </c>
      <c r="BL21" t="str">
        <v>No</v>
      </c>
      <c r="BM21" t="str">
        <v>No</v>
      </c>
      <c r="BN21" t="str">
        <v>N/A</v>
      </c>
      <c r="BO21">
        <v>0</v>
      </c>
      <c r="BP21">
        <v>0</v>
      </c>
      <c r="BQ21" t="str">
        <v>No</v>
      </c>
      <c r="BR21" t="str">
        <v>Yes</v>
      </c>
      <c r="BS21" t="str">
        <v>No</v>
      </c>
      <c r="BT21" t="str">
        <v>No</v>
      </c>
      <c r="BU21" t="str">
        <v>No</v>
      </c>
      <c r="BV21" t="str">
        <v>No</v>
      </c>
      <c r="BW21" t="str">
        <v>Yes</v>
      </c>
      <c r="BX21" t="str">
        <v>No</v>
      </c>
      <c r="BY21">
        <v>0</v>
      </c>
      <c r="BZ21" t="str">
        <v>Yes</v>
      </c>
      <c r="CA21" t="str">
        <v>Yes</v>
      </c>
      <c r="CB21" t="str">
        <v>No</v>
      </c>
      <c r="CC21" t="str">
        <v>No</v>
      </c>
      <c r="CD21" s="154" t="str">
        <v>No</v>
      </c>
      <c r="CE21">
        <v>0</v>
      </c>
      <c r="CF21" t="str">
        <v>No</v>
      </c>
      <c r="CG21" t="str">
        <v>No</v>
      </c>
      <c r="CH21" t="str">
        <v>No</v>
      </c>
      <c r="CI21" t="str">
        <v>No</v>
      </c>
      <c r="CJ21" t="str">
        <v>Yes</v>
      </c>
      <c r="CK21" t="str">
        <v>No</v>
      </c>
      <c r="CL21" t="str">
        <v>N/A</v>
      </c>
      <c r="CM21" t="str">
        <v>No</v>
      </c>
      <c r="CN21" t="str">
        <v>Choose individual representative papers for "areas of high concentration" in terms of modelling activities and describe/discuss them in detail. Can be a useful way to present certain classification results.</v>
      </c>
      <c r="CO21">
        <v>0</v>
      </c>
      <c r="CP21" t="str">
        <v>mainly disagree</v>
      </c>
      <c r="CQ21" t="str">
        <v>fully disagree</v>
      </c>
      <c r="CR21" t="str">
        <v>mainly disagree</v>
      </c>
      <c r="CS21" t="str">
        <v>fully disagree</v>
      </c>
      <c r="CT21" t="str">
        <v>mainly disagree</v>
      </c>
      <c r="CU21" s="61" t="s">
        <v>32</v>
      </c>
      <c r="CV21">
        <v>0</v>
      </c>
      <c r="CW21" s="154">
        <v>0</v>
      </c>
      <c r="CX21">
        <v>0</v>
      </c>
      <c r="CY21" t="str">
        <v>SA: Look for "scientific progress" with the rising number of papers, interestingly, without looking at theory development explicitly. MB: {if yes, please reference and note down your thoughts}</v>
      </c>
      <c r="CZ21" s="154">
        <v>0</v>
      </c>
      <c r="DA21" s="154">
        <v>0</v>
      </c>
      <c r="DB21">
        <v>0</v>
      </c>
      <c r="DC21" s="155">
        <v>0</v>
      </c>
      <c r="DD21">
        <v>0</v>
      </c>
      <c r="DE21">
        <v>0</v>
      </c>
      <c r="DF21">
        <v>0</v>
      </c>
      <c r="DG21" s="155" t="str">
        <v>SA: "approximately 900 references found in our literature survey, among other sources, how has the field of IBM developed over the past decades? We classify IBMs according to their purposes and the way they take into account variation at the individual level." MB: {Please remark here which "Other"}</v>
      </c>
      <c r="DH21">
        <v>0</v>
      </c>
      <c r="DI21">
        <v>0</v>
      </c>
      <c r="DJ21">
        <v>0</v>
      </c>
      <c r="DK21">
        <v>0</v>
      </c>
      <c r="DL21">
        <v>0</v>
      </c>
      <c r="DM21">
        <v>0</v>
      </c>
      <c r="DN21">
        <v>0</v>
      </c>
      <c r="DO21">
        <v>0</v>
      </c>
      <c r="DP21">
        <v>0</v>
      </c>
      <c r="DQ21">
        <v>0</v>
      </c>
      <c r="DR21">
        <v>0</v>
      </c>
      <c r="DS21">
        <v>0</v>
      </c>
      <c r="DT21">
        <v>0</v>
      </c>
      <c r="DU21">
        <v>0</v>
      </c>
      <c r="DV21">
        <v>0</v>
      </c>
      <c r="DW21">
        <v>0</v>
      </c>
      <c r="DX21">
        <v>0</v>
      </c>
      <c r="DY21">
        <v>0</v>
      </c>
      <c r="DZ21">
        <v>0</v>
      </c>
      <c r="EA21" t="str">
        <v>{report uncertainty or other specifics here}</v>
      </c>
      <c r="EB21" t="str">
        <v>{report uncertainty or other specifics here}</v>
      </c>
      <c r="EC21" t="str">
        <v>{report uncertainty or other specifics here}</v>
      </c>
      <c r="ED21" t="str">
        <v>{report uncertainty or other specifics here}</v>
      </c>
      <c r="EE21" t="str">
        <v>{report uncertainty or other specifics here}</v>
      </c>
      <c r="EF21" t="str">
        <v>{report uncertainty or other specifics here}</v>
      </c>
      <c r="EG21">
        <v>0</v>
      </c>
      <c r="EH21">
        <v>0</v>
      </c>
      <c r="EI21" s="155">
        <v>0</v>
      </c>
      <c r="EJ21" s="155" t="str">
        <v>{feel free to report the given reason here, if it was given}</v>
      </c>
      <c r="EK21">
        <v>0</v>
      </c>
      <c r="EL21">
        <v>0</v>
      </c>
      <c r="EM21" t="str">
        <v>SA: {add which intercoder-rater measure was used} MB:</v>
      </c>
      <c r="EN21" s="155">
        <v>0</v>
      </c>
      <c r="EO21">
        <v>0</v>
      </c>
      <c r="EP21" t="str">
        <v>SA: {Use this cell for general comments on the reviews ability of theory development} MB:</v>
      </c>
      <c r="EQ21">
        <v>0</v>
      </c>
      <c r="ER21" s="154">
        <v>0</v>
      </c>
      <c r="ES21">
        <v>0</v>
      </c>
      <c r="ET21">
        <v>0</v>
      </c>
      <c r="EU21">
        <v>0</v>
      </c>
      <c r="EV21">
        <v>0</v>
      </c>
      <c r="EW21">
        <v>0</v>
      </c>
      <c r="EX21">
        <v>0</v>
      </c>
      <c r="EY21">
        <v>0</v>
      </c>
      <c r="EZ21">
        <v>0</v>
      </c>
      <c r="FA21">
        <v>0</v>
      </c>
      <c r="FB21" t="str">
        <v>says "approximately 900" which is not precise enough</v>
      </c>
      <c r="FC21">
        <v>0</v>
      </c>
      <c r="FD21" t="str">
        <v>{Use this cell for general comments on the reviews ability of theory development}</v>
      </c>
      <c r="FE21" t="str">
        <v>SA: Compares mechanism but does not unlock their composition. Therefore only yes for Q33.2. See also comment in pdf on page 11. MB:</v>
      </c>
      <c r="FF21" t="str">
        <v>Add: [red] compare a selection of 6 representative papers in more detail including their model elements (p.156-159). However, the description is on a high conceptual level and not systematic. They also identify and address main types of biological processes addressed with ABMs in ecology but describe it too generically to be accounted for in our questionnaire.</v>
      </c>
      <c r="FG21">
        <v>0</v>
      </c>
      <c r="FH21" t="str">
        <v>SA: How the field of IBM developed over the past 1.5 decade does not count MB:</v>
      </c>
      <c r="FI21">
        <v>0</v>
      </c>
      <c r="FJ21">
        <v>0</v>
      </c>
      <c r="FK21" t="str">
        <v>page 9 - not about using theory but developing theory about emergence of spatial patterns using IBMs
Add: [yellow] draw attention to spatially explicit ABMs that investigate the consequences of local interactions on population-level consequences and by that, contribute to ecological theory (p.155-156). The point made is good, but only very shortly addressed and not sure how this statement is retrieved from the reviewed articles.</v>
      </c>
      <c r="FL21">
        <v>0</v>
      </c>
      <c r="FM21">
        <v>0</v>
      </c>
      <c r="FN21" t="str">
        <v>Add: [green] review ABMs of ecological and evolutionary processes. Start with describing general design characteristics along 5 axes (chapter 2 – The nature of individual variation). Classify models into the main types of biological processes they study, where they summarize the insights generated by the models (chapter 3 – ecological and evolutionary processes addressed with IBMs) and assess the deeper impact of this studies in chapter 4 (very interesting way to do it). Interestingly, they bring it back to a design perspective by selecting 6 representative papers whose design characteristics they discuss in more detail (chapter 5 – a sample of individual based models).</v>
      </c>
      <c r="FO21" t="str">
        <v>Add: [green] review ABMs of ecological and evolutionary processes. Start with describing general design characteristics along 5 axes (chapter 2 – The nature of individual variation). Classify models into the main types of biological processes they study, where they summarize the insights generated by the models (chapter 3 – ecological and evolutionary processes addressed with IBMs) and assess the deeper impact of this studies in chapter 4 (very interesting way to do it). Interestingly, they bring it back to a design perspective by selecting 6 representative papers whose design characteristics they discuss in more detail (chapter 5 – a sample of individual based models).</v>
      </c>
      <c r="FP21">
        <v>0</v>
      </c>
      <c r="FQ21">
        <v>0</v>
      </c>
      <c r="FR21" s="154">
        <v>0</v>
      </c>
      <c r="FS21">
        <v>0</v>
      </c>
      <c r="FT21">
        <v>0</v>
      </c>
      <c r="FU21">
        <v>0</v>
      </c>
      <c r="FV21">
        <v>0</v>
      </c>
      <c r="FW21">
        <v>0</v>
      </c>
      <c r="FX21">
        <v>0</v>
      </c>
      <c r="FY21">
        <v>0</v>
      </c>
      <c r="FZ21">
        <v>0</v>
      </c>
      <c r="GA21" t="str">
        <v>SA: Its briefly mentioned but not really discussed or elaborated on. MB: {We do not expect this to be done often. We start with only yes/no assessment and come back to it}</v>
      </c>
      <c r="GB21" t="str">
        <v>SA: MB:</v>
      </c>
      <c r="GC21">
        <v>0</v>
      </c>
      <c r="GD21">
        <v>0</v>
      </c>
      <c r="GE21">
        <v>0</v>
      </c>
      <c r="GF21">
        <v>0</v>
      </c>
      <c r="GG21">
        <v>0</v>
      </c>
      <c r="GH21">
        <v>0</v>
      </c>
    </row>
    <row r="22" spans="2:190" ht="15" customHeight="1" outlineLevel="1" x14ac:dyDescent="0.3">
      <c r="B22" s="42" t="s">
        <v>202</v>
      </c>
      <c r="C22" s="171" t="s">
        <v>203</v>
      </c>
      <c r="D22" s="39">
        <v>2010</v>
      </c>
      <c r="E22" s="40"/>
      <c r="F22" s="169" t="s">
        <v>10</v>
      </c>
      <c r="G22" s="165" t="s">
        <v>586</v>
      </c>
      <c r="H22" t="str">
        <v>No</v>
      </c>
      <c r="I22" s="154">
        <v>0</v>
      </c>
      <c r="J22" t="str">
        <v>No</v>
      </c>
      <c r="K22" t="str">
        <v>No research question</v>
      </c>
      <c r="L22" s="154">
        <v>0</v>
      </c>
      <c r="M22" s="154">
        <v>0</v>
      </c>
      <c r="N22">
        <v>0</v>
      </c>
      <c r="O22" s="155" t="str">
        <v>No</v>
      </c>
      <c r="P22" t="str">
        <v>No</v>
      </c>
      <c r="Q22" t="str">
        <v>No</v>
      </c>
      <c r="R22" t="str">
        <v>No</v>
      </c>
      <c r="S22" s="155" t="str">
        <v>Yes</v>
      </c>
      <c r="T22">
        <v>0</v>
      </c>
      <c r="U22" t="str">
        <v>No keyword search applied</v>
      </c>
      <c r="V22" t="str">
        <v>No keyword search applied</v>
      </c>
      <c r="W22" t="str">
        <v>No keyword search applied</v>
      </c>
      <c r="X22">
        <v>0</v>
      </c>
      <c r="Y22" t="str">
        <v>No</v>
      </c>
      <c r="Z22" t="str">
        <v>No</v>
      </c>
      <c r="AA22" t="str">
        <v>No</v>
      </c>
      <c r="AB22" t="str">
        <v>N/A</v>
      </c>
      <c r="AC22">
        <v>0</v>
      </c>
      <c r="AD22" t="str">
        <v>No</v>
      </c>
      <c r="AE22" s="155" t="str">
        <v>No</v>
      </c>
      <c r="AF22" s="155" t="str">
        <v>No</v>
      </c>
      <c r="AG22" t="str">
        <v>No</v>
      </c>
      <c r="AH22" t="str">
        <v>No</v>
      </c>
      <c r="AI22" t="str">
        <v>No</v>
      </c>
      <c r="AJ22" t="str">
        <v>No</v>
      </c>
      <c r="AK22">
        <v>0</v>
      </c>
      <c r="AL22">
        <v>0</v>
      </c>
      <c r="AM22" t="str">
        <v>No</v>
      </c>
      <c r="AN22" t="str">
        <v>No</v>
      </c>
      <c r="AO22" t="str">
        <v>No</v>
      </c>
      <c r="AP22" t="str">
        <v>No</v>
      </c>
      <c r="AQ22" t="str">
        <v>No</v>
      </c>
      <c r="AR22" t="str">
        <v>No</v>
      </c>
      <c r="AS22" t="str">
        <v>No</v>
      </c>
      <c r="AT22" t="str">
        <v>No</v>
      </c>
      <c r="AU22" s="155" t="str">
        <v>No</v>
      </c>
      <c r="AV22" s="155" t="str">
        <v>No</v>
      </c>
      <c r="AW22" t="str">
        <v>N/A</v>
      </c>
      <c r="AX22" t="str">
        <v>No</v>
      </c>
      <c r="AY22" t="str">
        <v>Seems so, but not explicitly disclosed</v>
      </c>
      <c r="AZ22" s="155">
        <v>0</v>
      </c>
      <c r="BA22">
        <v>0</v>
      </c>
      <c r="BB22">
        <v>0</v>
      </c>
      <c r="BC22" t="str">
        <v>No</v>
      </c>
      <c r="BD22" s="154" t="str">
        <v>No</v>
      </c>
      <c r="BE22" t="str">
        <v>No</v>
      </c>
      <c r="BF22" t="str">
        <v>No</v>
      </c>
      <c r="BG22" t="str">
        <v>Yes</v>
      </c>
      <c r="BH22" t="str">
        <v>No</v>
      </c>
      <c r="BI22" t="str">
        <v>No</v>
      </c>
      <c r="BJ22" t="str">
        <v>No, not explicitly considered</v>
      </c>
      <c r="BK22">
        <v>0</v>
      </c>
      <c r="BL22" t="str">
        <v>No</v>
      </c>
      <c r="BM22" t="str">
        <v>No</v>
      </c>
      <c r="BN22" t="str">
        <v>N/A</v>
      </c>
      <c r="BO22">
        <v>0</v>
      </c>
      <c r="BP22">
        <v>0</v>
      </c>
      <c r="BQ22" t="str">
        <v>No</v>
      </c>
      <c r="BR22" t="str">
        <v>No</v>
      </c>
      <c r="BS22" t="str">
        <v>No</v>
      </c>
      <c r="BT22" t="str">
        <v>Yes</v>
      </c>
      <c r="BU22" t="str">
        <v>No</v>
      </c>
      <c r="BV22" t="str">
        <v>No</v>
      </c>
      <c r="BW22" t="str">
        <v>No</v>
      </c>
      <c r="BX22" t="str">
        <v>No</v>
      </c>
      <c r="BY22">
        <v>0</v>
      </c>
      <c r="BZ22" t="str">
        <v>Yes</v>
      </c>
      <c r="CA22" t="str">
        <v>Yes</v>
      </c>
      <c r="CB22" t="str">
        <v>No</v>
      </c>
      <c r="CC22" t="str">
        <v>No</v>
      </c>
      <c r="CD22" s="154" t="str">
        <v>No</v>
      </c>
      <c r="CE22">
        <v>0</v>
      </c>
      <c r="CF22" t="str">
        <v>No</v>
      </c>
      <c r="CG22" t="str">
        <v>No</v>
      </c>
      <c r="CH22" t="str">
        <v>No</v>
      </c>
      <c r="CI22" t="str">
        <v>No</v>
      </c>
      <c r="CJ22" t="str">
        <v>Yes</v>
      </c>
      <c r="CK22" t="str">
        <v>No</v>
      </c>
      <c r="CL22" t="str">
        <v>N/A</v>
      </c>
      <c r="CM22" t="str">
        <v>No</v>
      </c>
      <c r="CN22" t="str">
        <v>Described findings in earlier reviews and journals special edition to give their review context</v>
      </c>
      <c r="CO22">
        <v>0</v>
      </c>
      <c r="CP22" t="str">
        <v>fully disagree</v>
      </c>
      <c r="CQ22" t="str">
        <v>fully disagree</v>
      </c>
      <c r="CR22" t="str">
        <v>fully disagree</v>
      </c>
      <c r="CS22" t="str">
        <v>fully disagree</v>
      </c>
      <c r="CT22" t="str">
        <v>fully disagree</v>
      </c>
      <c r="CU22" s="61" t="s">
        <v>32</v>
      </c>
      <c r="CV22">
        <v>0</v>
      </c>
      <c r="CW22" s="154">
        <v>0</v>
      </c>
      <c r="CX22">
        <v>0</v>
      </c>
      <c r="CY22" t="str">
        <v>SA: {if yes, please reference and note down your thoughts} MB:</v>
      </c>
      <c r="CZ22" s="154">
        <v>0</v>
      </c>
      <c r="DA22" s="154">
        <v>0</v>
      </c>
      <c r="DB22">
        <v>0</v>
      </c>
      <c r="DC22" s="155">
        <v>0</v>
      </c>
      <c r="DD22">
        <v>0</v>
      </c>
      <c r="DE22">
        <v>0</v>
      </c>
      <c r="DF22" t="str">
        <v>{Please remark here which "Other"}</v>
      </c>
      <c r="DG22" s="155">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t="str">
        <v>SA: {report uncertainty or other specifics here} MB:</v>
      </c>
      <c r="EB22" t="str">
        <v>{report uncertainty or other specifics here}</v>
      </c>
      <c r="EC22" t="str">
        <v>SA: {report uncertainty or other specifics here} MB: Only those in computer science.</v>
      </c>
      <c r="ED22" t="str">
        <v>{report uncertainty or other specifics here}</v>
      </c>
      <c r="EE22" t="str">
        <v>{report uncertainty or other specifics here}</v>
      </c>
      <c r="EF22" t="str">
        <v>SA: {report uncertainty or other specifics here} MB: most cited conference paper from computer sciences</v>
      </c>
      <c r="EG22">
        <v>0</v>
      </c>
      <c r="EH22">
        <v>0</v>
      </c>
      <c r="EI22" s="155">
        <v>0</v>
      </c>
      <c r="EJ22" s="155" t="str">
        <v>SA: {feel free to report the given reason here, if it was given} MB:</v>
      </c>
      <c r="EK22">
        <v>0</v>
      </c>
      <c r="EL22">
        <v>0</v>
      </c>
      <c r="EM22" t="str">
        <v>SA: {add which intercoder-rater measure was used} MB:</v>
      </c>
      <c r="EN22" s="155">
        <v>0</v>
      </c>
      <c r="EO22">
        <v>0</v>
      </c>
      <c r="EP22" t="str">
        <v>SA: {Use this cell for general comments on the reviews ability of theory development} MB:</v>
      </c>
      <c r="EQ22">
        <v>0</v>
      </c>
      <c r="ER22" s="154">
        <v>0</v>
      </c>
      <c r="ES22">
        <v>0</v>
      </c>
      <c r="ET22">
        <v>0</v>
      </c>
      <c r="EU22">
        <v>0</v>
      </c>
      <c r="EV22">
        <v>0</v>
      </c>
      <c r="EW22">
        <v>0</v>
      </c>
      <c r="EX22">
        <v>0</v>
      </c>
      <c r="EY22">
        <v>0</v>
      </c>
      <c r="EZ22" t="str">
        <v>SA: MB: But these are inclded among the other references.</v>
      </c>
      <c r="FA22">
        <v>0</v>
      </c>
      <c r="FB22">
        <v>0</v>
      </c>
      <c r="FC22">
        <v>0</v>
      </c>
      <c r="FD22" t="str">
        <v>{Use this cell for general comments on the reviews ability of theory development}</v>
      </c>
      <c r="FE22">
        <v>0</v>
      </c>
      <c r="FF22">
        <v>0</v>
      </c>
      <c r="FG22">
        <v>0</v>
      </c>
      <c r="FH22">
        <v>0</v>
      </c>
      <c r="FI22">
        <v>0</v>
      </c>
      <c r="FJ22">
        <v>0</v>
      </c>
      <c r="FK22">
        <v>0</v>
      </c>
      <c r="FL22">
        <v>0</v>
      </c>
      <c r="FM22">
        <v>0</v>
      </c>
      <c r="FN22" t="str">
        <v>SA: Maybe? At least the section "frontier 1:..." takes that perspective as it is about validation and calibration MB:
Add: [yellow] review ABMs of ecological economics. Summarize design aspects of each paper and their insights generated with a stronger focus on the latter. They do this article by article.</v>
      </c>
      <c r="FO22" t="str">
        <v>SA: This is the perspective in the review ("historical...") MB:
Add: [yellow] review ABMs of ecological economics. Summarize design aspects of each paper and their insights generated with a stronger focus on the latter. They do this article by article.</v>
      </c>
      <c r="FP22">
        <v>0</v>
      </c>
      <c r="FQ22">
        <v>0</v>
      </c>
      <c r="FR22" s="154">
        <v>0</v>
      </c>
      <c r="FS22">
        <v>0</v>
      </c>
      <c r="FT22">
        <v>0</v>
      </c>
      <c r="FU22">
        <v>0</v>
      </c>
      <c r="FV22">
        <v>0</v>
      </c>
      <c r="FW22">
        <v>0</v>
      </c>
      <c r="FX22">
        <v>0</v>
      </c>
      <c r="FY22">
        <v>0</v>
      </c>
      <c r="FZ22">
        <v>0</v>
      </c>
      <c r="GA22" t="str">
        <v>{We do not expect this to be done often. We start with only yes/no assessment and come back to it}</v>
      </c>
      <c r="GB22" t="str">
        <v>SA: MB:</v>
      </c>
      <c r="GC22">
        <v>0</v>
      </c>
      <c r="GD22">
        <v>0</v>
      </c>
      <c r="GE22">
        <v>0</v>
      </c>
      <c r="GF22">
        <v>0</v>
      </c>
      <c r="GG22">
        <v>0</v>
      </c>
      <c r="GH22">
        <v>0</v>
      </c>
    </row>
    <row r="23" spans="2:190" ht="15" customHeight="1" outlineLevel="1" x14ac:dyDescent="0.3">
      <c r="B23" s="42" t="s">
        <v>204</v>
      </c>
      <c r="C23" s="171" t="s">
        <v>205</v>
      </c>
      <c r="D23" s="39">
        <v>2010</v>
      </c>
      <c r="E23" s="40"/>
      <c r="F23" s="169" t="s">
        <v>10</v>
      </c>
      <c r="G23" s="165" t="s">
        <v>586</v>
      </c>
      <c r="H23" t="str">
        <v>No</v>
      </c>
      <c r="I23" s="154">
        <v>0</v>
      </c>
      <c r="J23" t="str">
        <v>No</v>
      </c>
      <c r="K23" t="str">
        <v>No research question</v>
      </c>
      <c r="L23" s="154">
        <v>0</v>
      </c>
      <c r="M23" s="154">
        <v>0</v>
      </c>
      <c r="N23">
        <v>0</v>
      </c>
      <c r="O23" s="155" t="str">
        <v>No</v>
      </c>
      <c r="P23" t="str">
        <v>No</v>
      </c>
      <c r="Q23" t="str">
        <v>No</v>
      </c>
      <c r="R23" t="str">
        <v>No</v>
      </c>
      <c r="S23" s="155" t="str">
        <v>Yes</v>
      </c>
      <c r="T23">
        <v>0</v>
      </c>
      <c r="U23" t="str">
        <v>No keyword search applied</v>
      </c>
      <c r="V23" t="str">
        <v>No keyword search applied</v>
      </c>
      <c r="W23" t="str">
        <v>No keyword search applied</v>
      </c>
      <c r="X23">
        <v>0</v>
      </c>
      <c r="Y23" t="str">
        <v>No</v>
      </c>
      <c r="Z23" t="str">
        <v>No</v>
      </c>
      <c r="AA23" t="str">
        <v>No</v>
      </c>
      <c r="AB23" t="str">
        <v>N/A</v>
      </c>
      <c r="AC23">
        <v>0</v>
      </c>
      <c r="AD23" t="str">
        <v>No</v>
      </c>
      <c r="AE23" s="155" t="str">
        <v>No</v>
      </c>
      <c r="AF23" s="155" t="str">
        <v>No</v>
      </c>
      <c r="AG23" t="str">
        <v>No</v>
      </c>
      <c r="AH23" t="str">
        <v>No</v>
      </c>
      <c r="AI23" t="str">
        <v>No</v>
      </c>
      <c r="AJ23" t="str">
        <v>No</v>
      </c>
      <c r="AK23">
        <v>0</v>
      </c>
      <c r="AL23">
        <v>0</v>
      </c>
      <c r="AM23" t="str">
        <v>No</v>
      </c>
      <c r="AN23" t="str">
        <v>No</v>
      </c>
      <c r="AO23" t="str">
        <v>No</v>
      </c>
      <c r="AP23" t="str">
        <v>No</v>
      </c>
      <c r="AQ23" t="str">
        <v>No</v>
      </c>
      <c r="AR23" t="str">
        <v>No</v>
      </c>
      <c r="AS23" t="str">
        <v>No</v>
      </c>
      <c r="AT23" t="str">
        <v>No</v>
      </c>
      <c r="AU23" s="155" t="str">
        <v>No</v>
      </c>
      <c r="AV23" s="155" t="str">
        <v>No</v>
      </c>
      <c r="AW23" t="str">
        <v>N/A</v>
      </c>
      <c r="AX23" t="str">
        <v>No</v>
      </c>
      <c r="AY23" t="str">
        <v>No</v>
      </c>
      <c r="AZ23" s="155">
        <v>0</v>
      </c>
      <c r="BA23">
        <v>0</v>
      </c>
      <c r="BB23">
        <v>0</v>
      </c>
      <c r="BC23" t="str">
        <v>No</v>
      </c>
      <c r="BD23" s="154" t="str">
        <v>No</v>
      </c>
      <c r="BE23" t="str">
        <v>No</v>
      </c>
      <c r="BF23" t="str">
        <v>No</v>
      </c>
      <c r="BG23" t="str">
        <v>Yes</v>
      </c>
      <c r="BH23" t="str">
        <v>No</v>
      </c>
      <c r="BI23" t="str">
        <v>No</v>
      </c>
      <c r="BJ23" t="str">
        <v>No, not explicitly considered</v>
      </c>
      <c r="BK23">
        <v>0</v>
      </c>
      <c r="BL23" t="str">
        <v>No</v>
      </c>
      <c r="BM23" t="str">
        <v>No</v>
      </c>
      <c r="BN23" t="str">
        <v>N/A</v>
      </c>
      <c r="BO23">
        <v>0</v>
      </c>
      <c r="BP23">
        <v>0</v>
      </c>
      <c r="BQ23" t="str">
        <v>No</v>
      </c>
      <c r="BR23" t="str">
        <v>No</v>
      </c>
      <c r="BS23" t="str">
        <v>No</v>
      </c>
      <c r="BT23" t="str">
        <v>Yes</v>
      </c>
      <c r="BU23" t="str">
        <v>No</v>
      </c>
      <c r="BV23" t="str">
        <v>No</v>
      </c>
      <c r="BW23" t="str">
        <v>No</v>
      </c>
      <c r="BX23" t="str">
        <v>No</v>
      </c>
      <c r="BY23">
        <v>0</v>
      </c>
      <c r="BZ23" t="str">
        <v>Yes</v>
      </c>
      <c r="CA23" t="str">
        <v>No</v>
      </c>
      <c r="CB23" t="str">
        <v>No</v>
      </c>
      <c r="CC23" t="str">
        <v>No</v>
      </c>
      <c r="CD23" s="154" t="str">
        <v>No</v>
      </c>
      <c r="CE23">
        <v>0</v>
      </c>
      <c r="CF23" t="str">
        <v>No</v>
      </c>
      <c r="CG23" t="str">
        <v>No</v>
      </c>
      <c r="CH23" t="str">
        <v>No</v>
      </c>
      <c r="CI23" t="str">
        <v>No</v>
      </c>
      <c r="CJ23" t="str">
        <v>Yes</v>
      </c>
      <c r="CK23" t="str">
        <v>No</v>
      </c>
      <c r="CL23" t="str">
        <v>N/A</v>
      </c>
      <c r="CM23" t="str">
        <v>No</v>
      </c>
      <c r="CN23" t="str">
        <v>N/A</v>
      </c>
      <c r="CO23">
        <v>0</v>
      </c>
      <c r="CP23" t="str">
        <v>fully disagree</v>
      </c>
      <c r="CQ23" t="str">
        <v>fully disagree</v>
      </c>
      <c r="CR23" t="str">
        <v>fully disagree</v>
      </c>
      <c r="CS23" t="str">
        <v>fully disagree</v>
      </c>
      <c r="CT23" t="str">
        <v>fully disagree</v>
      </c>
      <c r="CU23" s="61" t="s">
        <v>32</v>
      </c>
      <c r="CV23">
        <v>0</v>
      </c>
      <c r="CW23" s="154">
        <v>0</v>
      </c>
      <c r="CX23">
        <v>0</v>
      </c>
      <c r="CY23" t="str">
        <v>SA: {if yes, please reference and note down your thoughts} MB:</v>
      </c>
      <c r="CZ23" s="154">
        <v>0</v>
      </c>
      <c r="DA23" s="154">
        <v>0</v>
      </c>
      <c r="DB23">
        <v>0</v>
      </c>
      <c r="DC23" s="155">
        <v>0</v>
      </c>
      <c r="DD23">
        <v>0</v>
      </c>
      <c r="DE23">
        <v>0</v>
      </c>
      <c r="DF23" t="str">
        <v>{Please remark here which "Other"}</v>
      </c>
      <c r="DG23" s="155">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t="str">
        <v>SA: {report uncertainty or other specifics here} MB:</v>
      </c>
      <c r="EB23" t="str">
        <v>{report uncertainty or other specifics here}</v>
      </c>
      <c r="EC23" t="str">
        <v>SA: {report uncertainty or other specifics here} MB: Only those in computer science.</v>
      </c>
      <c r="ED23" t="str">
        <v>{report uncertainty or other specifics here}</v>
      </c>
      <c r="EE23" t="str">
        <v>{report uncertainty or other specifics here}</v>
      </c>
      <c r="EF23" t="str">
        <v>SA: {report uncertainty or other specifics here} MB: most cited conference paper from computer sciences</v>
      </c>
      <c r="EG23">
        <v>0</v>
      </c>
      <c r="EH23">
        <v>0</v>
      </c>
      <c r="EI23" s="155">
        <v>0</v>
      </c>
      <c r="EJ23" s="155" t="str">
        <v>SA: {feel free to report the given reason here, if it was given} MB:</v>
      </c>
      <c r="EK23">
        <v>0</v>
      </c>
      <c r="EL23">
        <v>0</v>
      </c>
      <c r="EM23" t="str">
        <v>SA: {add which intercoder-rater measure was used} MB:</v>
      </c>
      <c r="EN23" s="155">
        <v>0</v>
      </c>
      <c r="EO23">
        <v>0</v>
      </c>
      <c r="EP23" t="str">
        <v>SA: {Use this cell for general comments on the reviews ability of theory development} MB:</v>
      </c>
      <c r="EQ23">
        <v>0</v>
      </c>
      <c r="ER23" s="154">
        <v>0</v>
      </c>
      <c r="ES23">
        <v>0</v>
      </c>
      <c r="ET23">
        <v>0</v>
      </c>
      <c r="EU23">
        <v>0</v>
      </c>
      <c r="EV23">
        <v>0</v>
      </c>
      <c r="EW23">
        <v>0</v>
      </c>
      <c r="EX23">
        <v>0</v>
      </c>
      <c r="EY23">
        <v>0</v>
      </c>
      <c r="EZ23" t="str">
        <v>SA: There is a list of ABM model references in Appendix 1, but it is not evident if those are all reviewed paper. Based on scanning the text this seems not to be the case. MB: But these are inclded among the other references.</v>
      </c>
      <c r="FA23">
        <v>0</v>
      </c>
      <c r="FB23" t="str">
        <v>SA: 101 counted bases on appendix 1 (but we decided to put "n/a" as number is not explicitly disclosed and do not count ourselfs. MB:</v>
      </c>
      <c r="FC23">
        <v>0</v>
      </c>
      <c r="FD23" t="str">
        <v>{Use this cell for general comments on the reviews ability of theory development}</v>
      </c>
      <c r="FE23">
        <v>0</v>
      </c>
      <c r="FF23">
        <v>0</v>
      </c>
      <c r="FG23">
        <v>0</v>
      </c>
      <c r="FH23">
        <v>0</v>
      </c>
      <c r="FI23">
        <v>0</v>
      </c>
      <c r="FJ23">
        <v>0</v>
      </c>
      <c r="FK23">
        <v>0</v>
      </c>
      <c r="FL23">
        <v>0</v>
      </c>
      <c r="FM23">
        <v>0</v>
      </c>
      <c r="FN23" t="str">
        <v>Add: [red] how ABMs are designed in spatial science. All results section 4.</v>
      </c>
      <c r="FO23">
        <v>0</v>
      </c>
      <c r="FP23">
        <v>0</v>
      </c>
      <c r="FQ23">
        <v>0</v>
      </c>
      <c r="FR23" s="154">
        <v>0</v>
      </c>
      <c r="FS23">
        <v>0</v>
      </c>
      <c r="FT23">
        <v>0</v>
      </c>
      <c r="FU23">
        <v>0</v>
      </c>
      <c r="FV23">
        <v>0</v>
      </c>
      <c r="FW23">
        <v>0</v>
      </c>
      <c r="FX23">
        <v>0</v>
      </c>
      <c r="FY23">
        <v>0</v>
      </c>
      <c r="FZ23">
        <v>0</v>
      </c>
      <c r="GA23" t="str">
        <v>SA: There is a list of development environments in appendix 2. But those are never discussed in the text. Therefore I checked "no" MB: {We do not expect this to be done often. We start with only yes/no assessment and come back to it}</v>
      </c>
      <c r="GB23">
        <v>0</v>
      </c>
      <c r="GC23">
        <v>0</v>
      </c>
      <c r="GD23">
        <v>0</v>
      </c>
      <c r="GE23">
        <v>0</v>
      </c>
      <c r="GF23">
        <v>0</v>
      </c>
      <c r="GG23">
        <v>0</v>
      </c>
      <c r="GH23">
        <v>0</v>
      </c>
    </row>
    <row r="24" spans="2:190" ht="15" customHeight="1" outlineLevel="1" x14ac:dyDescent="0.3">
      <c r="B24" s="42" t="s">
        <v>206</v>
      </c>
      <c r="C24" s="171" t="s">
        <v>207</v>
      </c>
      <c r="D24" s="39">
        <v>2011</v>
      </c>
      <c r="E24" s="40"/>
      <c r="F24" s="169" t="s">
        <v>10</v>
      </c>
      <c r="G24" s="165" t="s">
        <v>586</v>
      </c>
      <c r="H24" t="str">
        <v>No</v>
      </c>
      <c r="I24" s="154">
        <v>0</v>
      </c>
      <c r="J24" t="str">
        <v>No</v>
      </c>
      <c r="K24" t="str">
        <v>No research question</v>
      </c>
      <c r="L24" s="154">
        <v>0</v>
      </c>
      <c r="M24" s="154">
        <v>0</v>
      </c>
      <c r="N24">
        <v>0</v>
      </c>
      <c r="O24" s="155" t="str">
        <v>No</v>
      </c>
      <c r="P24" t="str">
        <v>No</v>
      </c>
      <c r="Q24" t="str">
        <v>No</v>
      </c>
      <c r="R24" t="str">
        <v>No</v>
      </c>
      <c r="S24" s="155" t="str">
        <v>Yes</v>
      </c>
      <c r="T24">
        <v>0</v>
      </c>
      <c r="U24" t="str">
        <v>No keyword search applied</v>
      </c>
      <c r="V24" t="str">
        <v>No keyword search applied</v>
      </c>
      <c r="W24" t="str">
        <v>No keyword search applied</v>
      </c>
      <c r="X24">
        <v>0</v>
      </c>
      <c r="Y24" t="str">
        <v>No</v>
      </c>
      <c r="Z24" t="str">
        <v>No</v>
      </c>
      <c r="AA24" t="str">
        <v>No</v>
      </c>
      <c r="AB24" t="str">
        <v>N/A</v>
      </c>
      <c r="AC24">
        <v>0</v>
      </c>
      <c r="AD24" t="str">
        <v>No</v>
      </c>
      <c r="AE24" s="155" t="str">
        <v>No</v>
      </c>
      <c r="AF24" s="155" t="str">
        <v>No</v>
      </c>
      <c r="AG24" t="str">
        <v>No</v>
      </c>
      <c r="AH24" t="str">
        <v>No</v>
      </c>
      <c r="AI24" t="str">
        <v>No</v>
      </c>
      <c r="AJ24" t="str">
        <v>No</v>
      </c>
      <c r="AK24">
        <v>0</v>
      </c>
      <c r="AL24">
        <v>0</v>
      </c>
      <c r="AM24" t="str">
        <v>No</v>
      </c>
      <c r="AN24" t="str">
        <v>No</v>
      </c>
      <c r="AO24" t="str">
        <v>No</v>
      </c>
      <c r="AP24" t="str">
        <v>No</v>
      </c>
      <c r="AQ24" t="str">
        <v>No</v>
      </c>
      <c r="AR24" t="str">
        <v>No</v>
      </c>
      <c r="AS24" t="str">
        <v>No</v>
      </c>
      <c r="AT24" t="str">
        <v>No</v>
      </c>
      <c r="AU24" s="155" t="str">
        <v>No</v>
      </c>
      <c r="AV24" s="155" t="str">
        <v>No</v>
      </c>
      <c r="AW24" t="str">
        <v>N/A</v>
      </c>
      <c r="AX24" t="str">
        <v>No</v>
      </c>
      <c r="AY24" t="str">
        <v>Seems so, but not explicitly disclosed</v>
      </c>
      <c r="AZ24" s="155">
        <v>0</v>
      </c>
      <c r="BA24">
        <v>0</v>
      </c>
      <c r="BB24">
        <v>0</v>
      </c>
      <c r="BC24" t="str">
        <v>No</v>
      </c>
      <c r="BD24" s="154" t="str">
        <v>No</v>
      </c>
      <c r="BE24" t="str">
        <v>No</v>
      </c>
      <c r="BF24" t="str">
        <v>No</v>
      </c>
      <c r="BG24" t="str">
        <v>Yes</v>
      </c>
      <c r="BH24" t="str">
        <v>No</v>
      </c>
      <c r="BI24" t="str">
        <v>No</v>
      </c>
      <c r="BJ24" t="str">
        <v>No, not explicitly considered</v>
      </c>
      <c r="BK24">
        <v>0</v>
      </c>
      <c r="BL24" t="str">
        <v>No</v>
      </c>
      <c r="BM24" t="str">
        <v>No</v>
      </c>
      <c r="BN24" t="str">
        <v>N/A</v>
      </c>
      <c r="BO24">
        <v>0</v>
      </c>
      <c r="BP24">
        <v>0</v>
      </c>
      <c r="BQ24" t="str">
        <v>Yes</v>
      </c>
      <c r="BR24" t="str">
        <v>No</v>
      </c>
      <c r="BS24" t="str">
        <v>No</v>
      </c>
      <c r="BT24" t="str">
        <v>Yes</v>
      </c>
      <c r="BU24" t="str">
        <v>No</v>
      </c>
      <c r="BV24" t="str">
        <v>No</v>
      </c>
      <c r="BW24" t="str">
        <v>No</v>
      </c>
      <c r="BX24" t="str">
        <v>No</v>
      </c>
      <c r="BY24">
        <v>0</v>
      </c>
      <c r="BZ24" t="str">
        <v>Yes</v>
      </c>
      <c r="CA24" t="str">
        <v>Yes</v>
      </c>
      <c r="CB24" t="str">
        <v>No</v>
      </c>
      <c r="CC24" t="str">
        <v>No</v>
      </c>
      <c r="CD24" s="154" t="str">
        <v>No</v>
      </c>
      <c r="CE24">
        <v>0</v>
      </c>
      <c r="CF24" t="str">
        <v>No</v>
      </c>
      <c r="CG24" t="str">
        <v>No</v>
      </c>
      <c r="CH24" t="str">
        <v>No</v>
      </c>
      <c r="CI24" t="str">
        <v>No</v>
      </c>
      <c r="CJ24" t="str">
        <v>Yes</v>
      </c>
      <c r="CK24" t="str">
        <v>No</v>
      </c>
      <c r="CL24" t="str">
        <v>N/A</v>
      </c>
      <c r="CM24" t="str">
        <v>No</v>
      </c>
      <c r="CN24" t="str">
        <v>Review previous work and specifically current research in two U.S. laboratories</v>
      </c>
      <c r="CO24">
        <v>0</v>
      </c>
      <c r="CP24" t="str">
        <v>fully disagree</v>
      </c>
      <c r="CQ24" t="str">
        <v>fully disagree</v>
      </c>
      <c r="CR24" t="str">
        <v>fully disagree</v>
      </c>
      <c r="CS24" t="str">
        <v>fully disagree</v>
      </c>
      <c r="CT24" t="str">
        <v>mainly disagree</v>
      </c>
      <c r="CU24" s="61" t="s">
        <v>32</v>
      </c>
      <c r="CV24">
        <v>0</v>
      </c>
      <c r="CW24" s="154">
        <v>0</v>
      </c>
      <c r="CX24">
        <v>0</v>
      </c>
      <c r="CY24" t="str">
        <v>SA: {if yes, please reference and note down your thoughts} MB:</v>
      </c>
      <c r="CZ24" s="154">
        <v>0</v>
      </c>
      <c r="DA24" s="154">
        <v>0</v>
      </c>
      <c r="DB24">
        <v>0</v>
      </c>
      <c r="DC24" s="155">
        <v>0</v>
      </c>
      <c r="DD24">
        <v>0</v>
      </c>
      <c r="DE24">
        <v>0</v>
      </c>
      <c r="DF24" t="str">
        <v>{Please remark here which "Other"}</v>
      </c>
      <c r="DG24" s="155">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t="str">
        <v>SA: {report uncertainty or other specifics here} MB:</v>
      </c>
      <c r="EB24" t="str">
        <v>{report uncertainty or other specifics here}</v>
      </c>
      <c r="EC24" t="str">
        <v>SA: {report uncertainty or other specifics here} MB: Only those in computer science.</v>
      </c>
      <c r="ED24" t="str">
        <v>{report uncertainty or other specifics here}</v>
      </c>
      <c r="EE24" t="str">
        <v>{report uncertainty or other specifics here}</v>
      </c>
      <c r="EF24" t="str">
        <v>SA: {report uncertainty or other specifics here} MB: most cited conference paper from computer sciences</v>
      </c>
      <c r="EG24">
        <v>0</v>
      </c>
      <c r="EH24">
        <v>0</v>
      </c>
      <c r="EI24" s="155">
        <v>0</v>
      </c>
      <c r="EJ24" s="155" t="str">
        <v>SA: {feel free to report the given reason here, if it was given} MB:</v>
      </c>
      <c r="EK24">
        <v>0</v>
      </c>
      <c r="EL24">
        <v>0</v>
      </c>
      <c r="EM24" t="str">
        <v>SA: {add which intercoder-rater measure was used} MB:</v>
      </c>
      <c r="EN24" s="155">
        <v>0</v>
      </c>
      <c r="EO24">
        <v>0</v>
      </c>
      <c r="EP24" t="str">
        <v>SA: {Use this cell for general comments on the reviews ability of theory development} MB:</v>
      </c>
      <c r="EQ24">
        <v>0</v>
      </c>
      <c r="ER24" s="154">
        <v>0</v>
      </c>
      <c r="ES24">
        <v>0</v>
      </c>
      <c r="ET24">
        <v>0</v>
      </c>
      <c r="EU24">
        <v>0</v>
      </c>
      <c r="EV24">
        <v>0</v>
      </c>
      <c r="EW24">
        <v>0</v>
      </c>
      <c r="EX24">
        <v>0</v>
      </c>
      <c r="EY24">
        <v>0</v>
      </c>
      <c r="EZ24" t="str">
        <v>SA: MB: But these are inclded among the other references.</v>
      </c>
      <c r="FA24">
        <v>0</v>
      </c>
      <c r="FB24">
        <v>0</v>
      </c>
      <c r="FC24">
        <v>0</v>
      </c>
      <c r="FD24" t="str">
        <v>{Use this cell for general comments on the reviews ability of theory development}</v>
      </c>
      <c r="FE24" t="str">
        <v>Add: [yellow] address mechanisms in the context of the research gap, hence, these two dimensions overlap for this review. Although used mechanisms in ABMs of wastewater treatment systems are not described in detail, the authors argue on a conceptual level, that the increased mechanistic understanding of bacteria needs to find more consideration in models of wastewater treatment (p.1596).</v>
      </c>
      <c r="FF24">
        <v>0</v>
      </c>
      <c r="FG24">
        <v>0</v>
      </c>
      <c r="FH24">
        <v>0</v>
      </c>
      <c r="FI24">
        <v>0</v>
      </c>
      <c r="FJ24">
        <v>0</v>
      </c>
      <c r="FK24" t="str">
        <v>SA: No, but as it describes a single model it is close to developing theoretical insights. However, paper should be excluded completely. MB:</v>
      </c>
      <c r="FL24">
        <v>0</v>
      </c>
      <c r="FM24">
        <v>0</v>
      </c>
      <c r="FN24" t="str">
        <v>Add: [yellow] review ABMs of wastewater treatment systems looking at past work where they use a rudimentary design perspective and more focus on insight perspective. They continue to review in more detail the ABM work of two selected US laboratories going into more detail on design and insights.</v>
      </c>
      <c r="FO24" t="str">
        <v>Add: [yellow] review ABMs of wastewater treatment systems looking at past work where they use a rudimentary design perspective and more focus on insight perspective. They continue to review in more detail the ABM work of two selected US laboratories going into more detail on design and insights.</v>
      </c>
      <c r="FP24">
        <v>0</v>
      </c>
      <c r="FQ24">
        <v>0</v>
      </c>
      <c r="FR24" s="154">
        <v>0</v>
      </c>
      <c r="FS24">
        <v>0</v>
      </c>
      <c r="FT24">
        <v>0</v>
      </c>
      <c r="FU24">
        <v>0</v>
      </c>
      <c r="FV24">
        <v>0</v>
      </c>
      <c r="FW24">
        <v>0</v>
      </c>
      <c r="FX24">
        <v>0</v>
      </c>
      <c r="FY24">
        <v>0</v>
      </c>
      <c r="FZ24">
        <v>0</v>
      </c>
      <c r="GA24" t="str">
        <v>{We do not expect this to be done often. We start with only yes/no assessment and come back to it}</v>
      </c>
      <c r="GB24" t="str">
        <v>SA: Thats what they say but they never show in the main text MB:</v>
      </c>
      <c r="GC24">
        <v>0</v>
      </c>
      <c r="GD24">
        <v>0</v>
      </c>
      <c r="GE24">
        <v>0</v>
      </c>
      <c r="GF24">
        <v>0</v>
      </c>
      <c r="GG24">
        <v>0</v>
      </c>
      <c r="GH24">
        <v>0</v>
      </c>
    </row>
    <row r="25" spans="2:190" ht="15" customHeight="1" outlineLevel="1" x14ac:dyDescent="0.3">
      <c r="B25" s="162" t="s">
        <v>704</v>
      </c>
      <c r="C25" s="102" t="s">
        <v>705</v>
      </c>
      <c r="D25" s="39">
        <v>2018</v>
      </c>
      <c r="E25" s="156" t="s">
        <v>706</v>
      </c>
      <c r="F25" s="169" t="s">
        <v>10</v>
      </c>
      <c r="G25" s="165" t="s">
        <v>609</v>
      </c>
      <c r="H25" t="str">
        <v>Yes</v>
      </c>
      <c r="I25" s="154">
        <v>0</v>
      </c>
      <c r="J25" t="str">
        <v>No</v>
      </c>
      <c r="K25" t="str">
        <v>No research question</v>
      </c>
      <c r="L25" s="154">
        <v>0</v>
      </c>
      <c r="M25" s="154">
        <v>0</v>
      </c>
      <c r="N25">
        <v>0</v>
      </c>
      <c r="O25" s="155" t="str">
        <v>No</v>
      </c>
      <c r="P25" t="str">
        <v>No</v>
      </c>
      <c r="Q25" t="str">
        <v>Yes</v>
      </c>
      <c r="R25" t="str">
        <v>No</v>
      </c>
      <c r="S25" s="155" t="str">
        <v>No</v>
      </c>
      <c r="T25">
        <v>0</v>
      </c>
      <c r="U25" t="str">
        <v>No keyword search applied</v>
      </c>
      <c r="V25" t="str">
        <v>No keyword search applied</v>
      </c>
      <c r="W25" t="str">
        <v>No keyword search applied</v>
      </c>
      <c r="X25">
        <v>0</v>
      </c>
      <c r="Y25" t="str">
        <v>No</v>
      </c>
      <c r="Z25" t="str">
        <v>No</v>
      </c>
      <c r="AA25" t="str">
        <v>No</v>
      </c>
      <c r="AB25" t="str">
        <v>N/A</v>
      </c>
      <c r="AC25">
        <v>0</v>
      </c>
      <c r="AD25" t="str">
        <v>No</v>
      </c>
      <c r="AE25" s="155" t="str">
        <v>No</v>
      </c>
      <c r="AF25" s="155" t="str">
        <v>No</v>
      </c>
      <c r="AG25" t="str">
        <v>No</v>
      </c>
      <c r="AH25" t="str">
        <v>No</v>
      </c>
      <c r="AI25" t="str">
        <v>No</v>
      </c>
      <c r="AJ25" t="str">
        <v>No</v>
      </c>
      <c r="AK25">
        <v>0</v>
      </c>
      <c r="AL25">
        <v>0</v>
      </c>
      <c r="AM25" t="str">
        <v>No</v>
      </c>
      <c r="AN25" t="str">
        <v>No</v>
      </c>
      <c r="AO25" t="str">
        <v>No</v>
      </c>
      <c r="AP25" t="str">
        <v>No</v>
      </c>
      <c r="AQ25" t="str">
        <v>No</v>
      </c>
      <c r="AR25" t="str">
        <v>No</v>
      </c>
      <c r="AS25" t="str">
        <v>No</v>
      </c>
      <c r="AT25" t="str">
        <v>No</v>
      </c>
      <c r="AU25" s="155" t="str">
        <v>No</v>
      </c>
      <c r="AV25" s="155" t="str">
        <v>No</v>
      </c>
      <c r="AW25" t="str">
        <v>N/A</v>
      </c>
      <c r="AX25" t="str">
        <v>No</v>
      </c>
      <c r="AY25" t="str">
        <v>Seems so, but not explicitly disclosed</v>
      </c>
      <c r="AZ25" s="155">
        <v>0</v>
      </c>
      <c r="BA25">
        <v>0</v>
      </c>
      <c r="BB25">
        <v>0</v>
      </c>
      <c r="BC25" t="str">
        <v>Yes</v>
      </c>
      <c r="BD25" s="154" t="str">
        <v>No</v>
      </c>
      <c r="BE25" t="str">
        <v>No</v>
      </c>
      <c r="BF25" t="str">
        <v>No</v>
      </c>
      <c r="BG25" t="str">
        <v>No</v>
      </c>
      <c r="BH25" t="str">
        <v>No</v>
      </c>
      <c r="BI25" t="str">
        <v>No</v>
      </c>
      <c r="BJ25" t="str">
        <v>No, not explicitly considered</v>
      </c>
      <c r="BK25">
        <v>0</v>
      </c>
      <c r="BL25" t="str">
        <v>No</v>
      </c>
      <c r="BM25" t="str">
        <v>No</v>
      </c>
      <c r="BN25" t="str">
        <v>N/A</v>
      </c>
      <c r="BO25">
        <v>0</v>
      </c>
      <c r="BP25">
        <v>0</v>
      </c>
      <c r="BQ25" t="str">
        <v>Yes</v>
      </c>
      <c r="BR25" t="str">
        <v>Yes</v>
      </c>
      <c r="BS25" t="str">
        <v>No</v>
      </c>
      <c r="BT25" t="str">
        <v>Yes</v>
      </c>
      <c r="BU25" t="str">
        <v>No</v>
      </c>
      <c r="BV25" t="str">
        <v>No</v>
      </c>
      <c r="BW25" t="str">
        <v>No</v>
      </c>
      <c r="BX25" t="str">
        <v>No</v>
      </c>
      <c r="BY25">
        <v>0</v>
      </c>
      <c r="BZ25" t="str">
        <v>Yes</v>
      </c>
      <c r="CA25" t="str">
        <v>Yes</v>
      </c>
      <c r="CB25" t="str">
        <v>No</v>
      </c>
      <c r="CC25" t="str">
        <v>No</v>
      </c>
      <c r="CD25" s="154" t="str">
        <v>No</v>
      </c>
      <c r="CE25">
        <v>0</v>
      </c>
      <c r="CF25" t="str">
        <v>No</v>
      </c>
      <c r="CG25" t="str">
        <v>No</v>
      </c>
      <c r="CH25" t="str">
        <v>No</v>
      </c>
      <c r="CI25" t="str">
        <v>No</v>
      </c>
      <c r="CJ25" t="str">
        <v>Yes</v>
      </c>
      <c r="CK25" t="str">
        <v>No</v>
      </c>
      <c r="CL25" t="str">
        <v>N/A</v>
      </c>
      <c r="CM25" t="str">
        <v>No</v>
      </c>
      <c r="CN25" t="str">
        <v>N/A</v>
      </c>
      <c r="CO25">
        <v>0</v>
      </c>
      <c r="CP25" t="str">
        <v>fully disagree</v>
      </c>
      <c r="CQ25" t="str">
        <v>mainly disagree</v>
      </c>
      <c r="CR25" t="str">
        <v>neutral</v>
      </c>
      <c r="CS25" t="str">
        <v>mainly disagree</v>
      </c>
      <c r="CT25" t="str">
        <v>mainly disagree</v>
      </c>
      <c r="CU25" s="61"/>
      <c r="CV25" t="str">
        <v>SA: MB: "As has to be expected from
a new emerging paradigm, the evolution of the field has progressed in several weakly
coordinated streams, and in light of the large body of work that has been produced so
far, a systematic review of the progress that has been made seems to be in order. This
chapter is an attempt to provide such a review."</v>
      </c>
      <c r="CW25" s="154">
        <v>0</v>
      </c>
      <c r="CX25">
        <v>0</v>
      </c>
      <c r="CY25" t="str">
        <v>SA: {if yes, please reference and note down your thoughts} MB:</v>
      </c>
      <c r="CZ25" s="154">
        <v>0</v>
      </c>
      <c r="DA25" s="154">
        <v>0</v>
      </c>
      <c r="DB25">
        <v>0</v>
      </c>
      <c r="DC25" s="155">
        <v>0</v>
      </c>
      <c r="DD25">
        <v>0</v>
      </c>
      <c r="DE25" t="str">
        <v>SA: Select 8 models, each model is covered in several publications. --&gt; "By selecting these eight families of models, on the one hand, we tried to pick those that seem to have had the strongest impact on the literature and have been used as the basis for interesting economic analyses and policy experiments, and, on the other hand, also present some variety to show the range of approaches that have been developed to deal with the challenges of agent-based macroeconomic modeling."(p.73) --&gt; (Comment: but not done very well, why are those selected as representatives? Critic when describing it in paper) MB:</v>
      </c>
      <c r="DF25" t="str">
        <v>SA: {Please remark here which "Other"} MB:</v>
      </c>
      <c r="DG25" s="15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t="str">
        <v>SA: Selection of 8 influence models is disclosed. Then paper that are related to these models are included. MB: {report uncertainty or other specifics here}</v>
      </c>
      <c r="EB25" t="str">
        <v>{report uncertainty or other specifics here}</v>
      </c>
      <c r="EC25" t="str">
        <v>{report uncertainty or other specifics here}</v>
      </c>
      <c r="ED25" t="str">
        <v>{report uncertainty or other specifics here}</v>
      </c>
      <c r="EE25" t="str">
        <v>{report uncertainty or other specifics here}</v>
      </c>
      <c r="EF25" t="str">
        <v>{report uncertainty or other specifics here}</v>
      </c>
      <c r="EG25">
        <v>0</v>
      </c>
      <c r="EH25">
        <v>0</v>
      </c>
      <c r="EI25" s="155">
        <v>0</v>
      </c>
      <c r="EJ25" s="155" t="str">
        <v>{feel free to report the given reason here, if it was given}</v>
      </c>
      <c r="EK25">
        <v>0</v>
      </c>
      <c r="EL25">
        <v>0</v>
      </c>
      <c r="EM25" t="str">
        <v>{add which intercoder-rater measure was used}</v>
      </c>
      <c r="EN25" s="155">
        <v>0</v>
      </c>
      <c r="EO25">
        <v>0</v>
      </c>
      <c r="EP25" t="str">
        <v>{Use this cell for general comments on the reviews ability of theory development}</v>
      </c>
      <c r="EQ25">
        <v>0</v>
      </c>
      <c r="ER25" s="154">
        <v>0</v>
      </c>
      <c r="ES25" t="str">
        <v>There is a table with the models but that is part of the analysis</v>
      </c>
      <c r="ET25">
        <v>0</v>
      </c>
      <c r="EU25">
        <v>0</v>
      </c>
      <c r="EV25">
        <v>0</v>
      </c>
      <c r="EW25">
        <v>0</v>
      </c>
      <c r="EX25">
        <v>0</v>
      </c>
      <c r="EY25">
        <v>0</v>
      </c>
      <c r="EZ25" t="str">
        <v>SA: Scattered across the paper. Some info on that in the footnotes, some in the appendix. Nothing really clear, therefore no. MB:</v>
      </c>
      <c r="FA25">
        <v>0</v>
      </c>
      <c r="FB25">
        <v>0</v>
      </c>
      <c r="FC25">
        <v>0</v>
      </c>
      <c r="FD25" t="str">
        <v>{Use this cell for general comments on the reviews ability of theory development}</v>
      </c>
      <c r="FE25" t="str">
        <v>SA: The sub-chapters of chapter 2 could be considered to represent different mechanisms within the MABMs. Rather unsure about this. MB:
Add: [yellow] reviews macroeconomic ABMs. Different economic mechanisms are described such as for demand consumption and labor supply (p.76-129). As macroeconomics is known for its mechanistic perspective it is not surprising to find mechanistic descriptions in such a review. I am not sure yet how to make use of this.</v>
      </c>
      <c r="FF25" t="str">
        <v>SA: Main contribution of the paper. (Contains a lot of formalizations but as I understand them not based on any concrete theories. In my opinion they do a comprehensive description of the model elements accross the 8 selected models down to the formalization (chapter 2) and then continue with a comparison of those different design decision on a more abstract level, but still only considering the model elements (chapter 3).) MB:
Add: [yellow] reviews macroeconomic ABMs. Its main contribution is the comparison of the design of models and their insights to policy analysis. They do a comprehensive description of the model elements across the 8 selected models down to the formalization (chapter 2),which is a mix of mechanism description and model element comparison, and then continue with a comparison of those different design decisions on a more abstract level, considering the model elements (chapter 3). This paper in general might not be the best example as it is something like an outlier with its focus on economic ABMs.</v>
      </c>
      <c r="FG25" t="str">
        <v>SA: The general model components described see p.74+116, but I do not see this to be creative generalization towards theory developement. MB:</v>
      </c>
      <c r="FH25" t="str">
        <v>SA: chapter 4.6 MB:</v>
      </c>
      <c r="FI25" t="str">
        <v>SA: Many formalizations but none based on concrete theories. MB:</v>
      </c>
      <c r="FJ25">
        <v>0</v>
      </c>
      <c r="FK25">
        <v>0</v>
      </c>
      <c r="FL25">
        <v>0</v>
      </c>
      <c r="FM25">
        <v>0</v>
      </c>
      <c r="FN25" t="str">
        <v xml:space="preserve">Add: [yellow] review ABMs in macroeconomics. Discuss the design aspects comprehensively in chapter 2 (p.72.115). One of the few papers that also looks into the formalizations in the models. The insight perspective is taken in chapter 4, how these models are used for policy analysis (p.120-136). But it is not clear what paper they are discussing in this chapter. They do include the ones found in appendix A but also additional ones. How the selection done is therefore very untransparent. </v>
      </c>
      <c r="FO25" t="str">
        <v xml:space="preserve">SA: Chapter 4 - but it is not clear what paper they are actually discussing in this chapter. They do include the ones found in appendix A but also additional ones. How this selection? Very intransparent! MB:
Add: [yellow] review ABMs in macroeconomics. Discuss the design aspects comprehensively in chapter 2 (p.72.115). One of the few papers that also looks into the formalizations in the models. The insight perspective is taken in chapter 4, how these models are used for policy analysis (p.120-136). But it is not clear what paper they are discussing in this chapter. They do include the ones found in appendix A but also additional ones. How the selection done is therefore very untransparent. </v>
      </c>
      <c r="FP25">
        <v>0</v>
      </c>
      <c r="FQ25">
        <v>0</v>
      </c>
      <c r="FR25" s="154">
        <v>0</v>
      </c>
      <c r="FS25">
        <v>0</v>
      </c>
      <c r="FT25">
        <v>0</v>
      </c>
      <c r="FU25">
        <v>0</v>
      </c>
      <c r="FV25">
        <v>0</v>
      </c>
      <c r="FW25" t="str">
        <v>SA: Could also be structured. Am I too strict? Could also be structured. General structure of MABMs is derived and then investigated for each model. However, it is not reported how this structure was derived and then how the information are extracted. Am I too strict? MB:</v>
      </c>
      <c r="FX25" t="str">
        <v>SA: see table in Appendix A MB:</v>
      </c>
      <c r="FY25">
        <v>0</v>
      </c>
      <c r="FZ25" t="str">
        <v>SA: MB:</v>
      </c>
      <c r="GA25" t="str">
        <v>{We do not expect this to be done often. We start with only yes/no assessment and come back to it}</v>
      </c>
      <c r="GB25">
        <v>0</v>
      </c>
      <c r="GC25">
        <v>0</v>
      </c>
      <c r="GD25">
        <v>0</v>
      </c>
      <c r="GE25" t="str">
        <v>SA: although the selection of influential model and then finding related articles is a good process. However, its rather intransparent conducted here. MB:</v>
      </c>
      <c r="GF25">
        <v>0</v>
      </c>
      <c r="GG25">
        <v>0</v>
      </c>
      <c r="GH25">
        <v>0</v>
      </c>
    </row>
    <row r="26" spans="2:190" ht="15" customHeight="1" outlineLevel="1" x14ac:dyDescent="0.3">
      <c r="B26" s="42" t="s">
        <v>209</v>
      </c>
      <c r="C26" s="102" t="s">
        <v>756</v>
      </c>
      <c r="D26" s="39">
        <v>2020</v>
      </c>
      <c r="E26" s="40" t="s">
        <v>208</v>
      </c>
      <c r="F26" s="169" t="s">
        <v>10</v>
      </c>
      <c r="G26" s="165" t="s">
        <v>586</v>
      </c>
      <c r="H26" t="str">
        <v>No</v>
      </c>
      <c r="I26" s="154">
        <v>0</v>
      </c>
      <c r="J26" t="str">
        <v>No</v>
      </c>
      <c r="K26" t="str">
        <v>No research question</v>
      </c>
      <c r="L26" s="154">
        <v>0</v>
      </c>
      <c r="M26" s="154">
        <v>0</v>
      </c>
      <c r="N26">
        <v>0</v>
      </c>
      <c r="O26" s="155" t="str">
        <v>No</v>
      </c>
      <c r="P26" t="str">
        <v>No</v>
      </c>
      <c r="Q26" t="str">
        <v>No</v>
      </c>
      <c r="R26" t="str">
        <v>No</v>
      </c>
      <c r="S26" s="155" t="str">
        <v>Yes</v>
      </c>
      <c r="T26">
        <v>0</v>
      </c>
      <c r="U26" t="str">
        <v>No keyword search applied</v>
      </c>
      <c r="V26" t="str">
        <v>No keyword search applied</v>
      </c>
      <c r="W26" t="str">
        <v>No keyword search applied</v>
      </c>
      <c r="X26">
        <v>0</v>
      </c>
      <c r="Y26" t="str">
        <v>No</v>
      </c>
      <c r="Z26" t="str">
        <v>No</v>
      </c>
      <c r="AA26" t="str">
        <v>No</v>
      </c>
      <c r="AB26" t="str">
        <v>N/A</v>
      </c>
      <c r="AC26">
        <v>0</v>
      </c>
      <c r="AD26" t="str">
        <v>No</v>
      </c>
      <c r="AE26" s="155" t="str">
        <v>No</v>
      </c>
      <c r="AF26" s="155" t="str">
        <v>No</v>
      </c>
      <c r="AG26" t="str">
        <v>No</v>
      </c>
      <c r="AH26" t="str">
        <v>No</v>
      </c>
      <c r="AI26" t="str">
        <v>No</v>
      </c>
      <c r="AJ26" t="str">
        <v>No</v>
      </c>
      <c r="AK26">
        <v>0</v>
      </c>
      <c r="AL26">
        <v>0</v>
      </c>
      <c r="AM26" t="str">
        <v>No</v>
      </c>
      <c r="AN26" t="str">
        <v>No</v>
      </c>
      <c r="AO26" t="str">
        <v>No</v>
      </c>
      <c r="AP26" t="str">
        <v>No</v>
      </c>
      <c r="AQ26" t="str">
        <v>No</v>
      </c>
      <c r="AR26" t="str">
        <v>No</v>
      </c>
      <c r="AS26" t="str">
        <v>No</v>
      </c>
      <c r="AT26" t="str">
        <v>No</v>
      </c>
      <c r="AU26" s="155" t="str">
        <v>No</v>
      </c>
      <c r="AV26" s="155" t="str">
        <v>No</v>
      </c>
      <c r="AW26" t="str">
        <v>N/A</v>
      </c>
      <c r="AX26" t="str">
        <v>No</v>
      </c>
      <c r="AY26" t="str">
        <v>No</v>
      </c>
      <c r="AZ26" s="155">
        <v>0</v>
      </c>
      <c r="BA26">
        <v>0</v>
      </c>
      <c r="BB26">
        <v>0</v>
      </c>
      <c r="BC26" t="str">
        <v>No</v>
      </c>
      <c r="BD26" s="154" t="str">
        <v>No</v>
      </c>
      <c r="BE26" t="str">
        <v>No</v>
      </c>
      <c r="BF26" t="str">
        <v>No</v>
      </c>
      <c r="BG26" t="str">
        <v>Yes</v>
      </c>
      <c r="BH26" t="str">
        <v>No</v>
      </c>
      <c r="BI26" t="str">
        <v>No</v>
      </c>
      <c r="BJ26" t="str">
        <v>No, not explicitly considered</v>
      </c>
      <c r="BK26">
        <v>0</v>
      </c>
      <c r="BL26" t="str">
        <v>No</v>
      </c>
      <c r="BM26" t="str">
        <v>No</v>
      </c>
      <c r="BN26" t="str">
        <v>N/A</v>
      </c>
      <c r="BO26">
        <v>0</v>
      </c>
      <c r="BP26">
        <v>0</v>
      </c>
      <c r="BQ26" t="str">
        <v>No</v>
      </c>
      <c r="BR26" t="str">
        <v>Yes</v>
      </c>
      <c r="BS26" t="str">
        <v>No</v>
      </c>
      <c r="BT26" t="str">
        <v>Yes</v>
      </c>
      <c r="BU26" t="str">
        <v>No</v>
      </c>
      <c r="BV26" t="str">
        <v>Yes</v>
      </c>
      <c r="BW26" t="str">
        <v>No</v>
      </c>
      <c r="BX26" t="str">
        <v>No</v>
      </c>
      <c r="BY26">
        <v>0</v>
      </c>
      <c r="BZ26" t="str">
        <v>Yes</v>
      </c>
      <c r="CA26" t="str">
        <v>No</v>
      </c>
      <c r="CB26" t="str">
        <v>No</v>
      </c>
      <c r="CC26" t="str">
        <v>No</v>
      </c>
      <c r="CD26" s="154" t="str">
        <v>No</v>
      </c>
      <c r="CE26">
        <v>0</v>
      </c>
      <c r="CF26" t="str">
        <v>No</v>
      </c>
      <c r="CG26" t="str">
        <v>No</v>
      </c>
      <c r="CH26" t="str">
        <v>No</v>
      </c>
      <c r="CI26" t="str">
        <v>No</v>
      </c>
      <c r="CJ26" t="str">
        <v>Yes</v>
      </c>
      <c r="CK26" t="str">
        <v>No</v>
      </c>
      <c r="CL26" t="str">
        <v>N/A</v>
      </c>
      <c r="CM26" t="str">
        <v>No</v>
      </c>
      <c r="CN26" t="str">
        <v>N/A</v>
      </c>
      <c r="CO26">
        <v>0</v>
      </c>
      <c r="CP26" t="str">
        <v>fully disagree</v>
      </c>
      <c r="CQ26" t="str">
        <v>fully disagree</v>
      </c>
      <c r="CR26" t="str">
        <v>mainly disagree</v>
      </c>
      <c r="CS26" t="str">
        <v>mainly disagree</v>
      </c>
      <c r="CT26" t="str">
        <v>neutral</v>
      </c>
      <c r="CU26" s="61" t="s">
        <v>32</v>
      </c>
      <c r="CV26">
        <v>0</v>
      </c>
      <c r="CW26" s="154">
        <v>0</v>
      </c>
      <c r="CX26">
        <v>0</v>
      </c>
      <c r="CY26" t="str">
        <v>SA: {if yes, please reference and note down your thoughts} MB:</v>
      </c>
      <c r="CZ26" s="154">
        <v>0</v>
      </c>
      <c r="DA26" s="154">
        <v>0</v>
      </c>
      <c r="DB26">
        <v>0</v>
      </c>
      <c r="DC26" s="155">
        <v>0</v>
      </c>
      <c r="DD26">
        <v>0</v>
      </c>
      <c r="DE26">
        <v>0</v>
      </c>
      <c r="DF26" t="str">
        <v>{Please remark here which "Other"}</v>
      </c>
      <c r="DG26" s="155">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t="str">
        <v>SA: {report uncertainty or other specifics here} MB:</v>
      </c>
      <c r="EB26" t="str">
        <v>{report uncertainty or other specifics here}</v>
      </c>
      <c r="EC26" t="str">
        <v>SA: {report uncertainty or other specifics here} MB: Only those in computer science.</v>
      </c>
      <c r="ED26" t="str">
        <v>{report uncertainty or other specifics here}</v>
      </c>
      <c r="EE26" t="str">
        <v>{report uncertainty or other specifics here}</v>
      </c>
      <c r="EF26" t="str">
        <v>SA: {report uncertainty or other specifics here} MB: most cited conference paper from computer sciences</v>
      </c>
      <c r="EG26">
        <v>0</v>
      </c>
      <c r="EH26">
        <v>0</v>
      </c>
      <c r="EI26" s="155">
        <v>0</v>
      </c>
      <c r="EJ26" s="155" t="str">
        <v>SA: {feel free to report the given reason here, if it was given} MB:</v>
      </c>
      <c r="EK26" t="str">
        <v>SA: the say last 4-5 years MB:</v>
      </c>
      <c r="EL26">
        <v>0</v>
      </c>
      <c r="EM26" t="str">
        <v>SA: {add which intercoder-rater measure was used} MB:</v>
      </c>
      <c r="EN26" s="155">
        <v>0</v>
      </c>
      <c r="EO26">
        <v>0</v>
      </c>
      <c r="EP26" t="str">
        <v>SA: {Use this cell for general comments on the reviews ability of theory development} MB:</v>
      </c>
      <c r="EQ26">
        <v>0</v>
      </c>
      <c r="ER26" s="154">
        <v>0</v>
      </c>
      <c r="ES26">
        <v>0</v>
      </c>
      <c r="ET26">
        <v>0</v>
      </c>
      <c r="EU26">
        <v>0</v>
      </c>
      <c r="EV26">
        <v>0</v>
      </c>
      <c r="EW26">
        <v>0</v>
      </c>
      <c r="EX26">
        <v>0</v>
      </c>
      <c r="EY26">
        <v>0</v>
      </c>
      <c r="EZ26" t="str">
        <v>SA: table 1 is not a complete list.</v>
      </c>
      <c r="FA26">
        <v>0</v>
      </c>
      <c r="FB26">
        <v>0</v>
      </c>
      <c r="FC26">
        <v>0</v>
      </c>
      <c r="FD26" t="str">
        <v>{Use this cell for general comments on the reviews ability of theory development}</v>
      </c>
      <c r="FE26">
        <v>0</v>
      </c>
      <c r="FF26" t="str">
        <v xml:space="preserve">SA: see table 1 MB:
Add: [red] review ABM on flood risk. Conceptual modeling approaches are described but no real comparison is done. However, Tabe 1 on page 5 compares the used agent-types of the reviewed models. This review therefore fulfills the minimum requirement to check the “model comparison”-dimension.  </v>
      </c>
      <c r="FG26">
        <v>0</v>
      </c>
      <c r="FH26" t="str">
        <v>SA: last section MB:</v>
      </c>
      <c r="FI26">
        <v>0</v>
      </c>
      <c r="FJ26" t="str">
        <v xml:space="preserve">SA: part on used behavioral theories MB:
Add: [green] discuss used theory in the context of the conceptual design of ABMs for flood risk assessment, focusing on behavioral theories used. They also spend an entire subsection on the issue. They then place the theories in a conceptual design of a flood risk ABM and elaborate on some typical influences that are in causal relationship with behavior such as social networks, insurance, household, and government influence (p.3-4). </v>
      </c>
      <c r="FK26">
        <v>0</v>
      </c>
      <c r="FL26">
        <v>0</v>
      </c>
      <c r="FM26">
        <v>0</v>
      </c>
      <c r="FN26" t="str">
        <v>SA: see Fig.1 MB:
Add: [yellow] how ABMs for flood risk assessment are modelled. See 5 bullet points in section 3.3. showing that only design perspective is considered.</v>
      </c>
      <c r="FO26">
        <v>0</v>
      </c>
      <c r="FP26">
        <v>0</v>
      </c>
      <c r="FQ26">
        <v>0</v>
      </c>
      <c r="FR26" s="154">
        <v>0</v>
      </c>
      <c r="FS26">
        <v>0</v>
      </c>
      <c r="FT26">
        <v>0</v>
      </c>
      <c r="FU26">
        <v>0</v>
      </c>
      <c r="FV26">
        <v>0</v>
      </c>
      <c r="FW26" t="str">
        <v>SA: if the items are developed inductively this process is not transparently described and therefore unstructured according to our definition MB:</v>
      </c>
      <c r="FX26">
        <v>0</v>
      </c>
      <c r="FY26">
        <v>0</v>
      </c>
      <c r="FZ26" t="str">
        <v>SA: Not a well developed or transparent structure, but describe 5 aspects based on which the article are assessed. Overview in a table MB:</v>
      </c>
      <c r="GA26" t="str">
        <v>{We do not expect this to be done often. We start with only yes/no assessment and come back to it}</v>
      </c>
      <c r="GB26">
        <v>0</v>
      </c>
      <c r="GC26">
        <v>0</v>
      </c>
      <c r="GD26">
        <v>0</v>
      </c>
      <c r="GE26">
        <v>0</v>
      </c>
      <c r="GF26">
        <v>0</v>
      </c>
      <c r="GG26">
        <v>0</v>
      </c>
      <c r="GH26" t="str">
        <v>SA: not sure. I marked a view dimension though. MB: section 3.2 looks interesting</v>
      </c>
    </row>
    <row r="27" spans="2:190" ht="15" customHeight="1" outlineLevel="1" x14ac:dyDescent="0.3">
      <c r="B27" s="162" t="s">
        <v>593</v>
      </c>
      <c r="C27" s="102" t="s">
        <v>757</v>
      </c>
      <c r="D27" s="39">
        <v>2005</v>
      </c>
      <c r="E27" s="161" t="s">
        <v>173</v>
      </c>
      <c r="F27" s="169" t="s">
        <v>10</v>
      </c>
      <c r="G27" s="165" t="s">
        <v>586</v>
      </c>
      <c r="H27" t="str">
        <v>No</v>
      </c>
      <c r="I27" s="154">
        <v>0</v>
      </c>
      <c r="J27" t="str">
        <v>Yes</v>
      </c>
      <c r="K27" t="str">
        <v>No</v>
      </c>
      <c r="L27" s="154">
        <v>0</v>
      </c>
      <c r="M27" s="154">
        <v>0</v>
      </c>
      <c r="N27">
        <v>0</v>
      </c>
      <c r="O27" s="155" t="str">
        <v>No</v>
      </c>
      <c r="P27" t="str">
        <v>No</v>
      </c>
      <c r="Q27" t="str">
        <v>No</v>
      </c>
      <c r="R27" t="str">
        <v>No</v>
      </c>
      <c r="S27" s="155" t="str">
        <v>Yes</v>
      </c>
      <c r="T27">
        <v>0</v>
      </c>
      <c r="U27" t="str">
        <v>No keyword search applied</v>
      </c>
      <c r="V27" t="str">
        <v>No keyword search applied</v>
      </c>
      <c r="W27" t="str">
        <v>No keyword search applied</v>
      </c>
      <c r="X27">
        <v>0</v>
      </c>
      <c r="Y27" t="str">
        <v>No</v>
      </c>
      <c r="Z27" t="str">
        <v>No</v>
      </c>
      <c r="AA27" t="str">
        <v>No</v>
      </c>
      <c r="AB27" t="str">
        <v>N/A</v>
      </c>
      <c r="AC27">
        <v>0</v>
      </c>
      <c r="AD27" t="str">
        <v>No</v>
      </c>
      <c r="AE27" s="155" t="str">
        <v>No</v>
      </c>
      <c r="AF27" s="155" t="str">
        <v>No</v>
      </c>
      <c r="AG27" t="str">
        <v>No</v>
      </c>
      <c r="AH27" t="str">
        <v>No</v>
      </c>
      <c r="AI27" t="str">
        <v>No</v>
      </c>
      <c r="AJ27" t="str">
        <v>No</v>
      </c>
      <c r="AK27">
        <v>0</v>
      </c>
      <c r="AL27">
        <v>0</v>
      </c>
      <c r="AM27" t="str">
        <v>No</v>
      </c>
      <c r="AN27" t="str">
        <v>No</v>
      </c>
      <c r="AO27" t="str">
        <v>No</v>
      </c>
      <c r="AP27" t="str">
        <v>No</v>
      </c>
      <c r="AQ27" t="str">
        <v>No</v>
      </c>
      <c r="AR27" t="str">
        <v>No</v>
      </c>
      <c r="AS27" t="str">
        <v>No</v>
      </c>
      <c r="AT27" t="str">
        <v>No</v>
      </c>
      <c r="AU27" s="155" t="str">
        <v>No</v>
      </c>
      <c r="AV27" s="155" t="str">
        <v>No</v>
      </c>
      <c r="AW27" t="str">
        <v>N/A</v>
      </c>
      <c r="AX27" t="str">
        <v>No</v>
      </c>
      <c r="AY27" t="str">
        <v>Seems so, but not explicitly disclosed</v>
      </c>
      <c r="AZ27" s="155">
        <v>0</v>
      </c>
      <c r="BA27">
        <v>0</v>
      </c>
      <c r="BB27">
        <v>0</v>
      </c>
      <c r="BC27" t="str">
        <v>No</v>
      </c>
      <c r="BD27" s="154" t="str">
        <v>No</v>
      </c>
      <c r="BE27" t="str">
        <v>No</v>
      </c>
      <c r="BF27" t="str">
        <v>No</v>
      </c>
      <c r="BG27" t="str">
        <v>Yes</v>
      </c>
      <c r="BH27" t="str">
        <v>No</v>
      </c>
      <c r="BI27" t="str">
        <v>No</v>
      </c>
      <c r="BJ27" t="str">
        <v>No, not explicitly considered</v>
      </c>
      <c r="BK27">
        <v>0</v>
      </c>
      <c r="BL27" t="str">
        <v>No</v>
      </c>
      <c r="BM27" t="str">
        <v>No</v>
      </c>
      <c r="BN27" t="str">
        <v>N/A</v>
      </c>
      <c r="BO27">
        <v>0</v>
      </c>
      <c r="BP27">
        <v>0</v>
      </c>
      <c r="BQ27" t="str">
        <v>Yes</v>
      </c>
      <c r="BR27" t="str">
        <v>No</v>
      </c>
      <c r="BS27" t="str">
        <v>Yes</v>
      </c>
      <c r="BT27" t="str">
        <v>Yes</v>
      </c>
      <c r="BU27" t="str">
        <v>No</v>
      </c>
      <c r="BV27" t="str">
        <v>No</v>
      </c>
      <c r="BW27" t="str">
        <v>No</v>
      </c>
      <c r="BX27" t="str">
        <v>No</v>
      </c>
      <c r="BY27">
        <v>0</v>
      </c>
      <c r="BZ27" t="str">
        <v>No</v>
      </c>
      <c r="CA27" t="str">
        <v>Yes</v>
      </c>
      <c r="CB27" t="str">
        <v>No</v>
      </c>
      <c r="CC27" t="str">
        <v>No</v>
      </c>
      <c r="CD27" s="154" t="str">
        <v>No</v>
      </c>
      <c r="CE27">
        <v>0</v>
      </c>
      <c r="CF27" t="str">
        <v>No</v>
      </c>
      <c r="CG27" t="str">
        <v>No</v>
      </c>
      <c r="CH27" t="str">
        <v>No</v>
      </c>
      <c r="CI27" t="str">
        <v>No</v>
      </c>
      <c r="CJ27" t="str">
        <v>Yes</v>
      </c>
      <c r="CK27" t="str">
        <v>No</v>
      </c>
      <c r="CL27" t="str">
        <v>N/A</v>
      </c>
      <c r="CM27" t="str">
        <v>No</v>
      </c>
      <c r="CN27" t="str">
        <v>N/A</v>
      </c>
      <c r="CO27">
        <v>0</v>
      </c>
      <c r="CP27" t="str">
        <v>fully disagree</v>
      </c>
      <c r="CQ27" t="str">
        <v>fully disagree</v>
      </c>
      <c r="CR27" t="str">
        <v>fully disagree</v>
      </c>
      <c r="CS27" t="str">
        <v>mainly disagree</v>
      </c>
      <c r="CT27" t="str">
        <v>fully disagree</v>
      </c>
      <c r="CU27" s="61"/>
      <c r="CV27">
        <v>0</v>
      </c>
      <c r="CW27" s="154">
        <v>0</v>
      </c>
      <c r="CX27" t="str">
        <v>"We will not explicitly delve into this literature, but instead address the sister
question: how do fish school? How are groups formed and maintained given limited
sensory and cognitive abilities of the individual members?"</v>
      </c>
      <c r="CY27" t="str">
        <v>SA: {if yes, please reference and note down your thoughts} MB:</v>
      </c>
      <c r="CZ27" s="154">
        <v>0</v>
      </c>
      <c r="DA27" s="154">
        <v>0</v>
      </c>
      <c r="DB27">
        <v>0</v>
      </c>
      <c r="DC27" s="155">
        <v>0</v>
      </c>
      <c r="DD27">
        <v>0</v>
      </c>
      <c r="DE27">
        <v>0</v>
      </c>
      <c r="DF27" t="str">
        <v>SA: {Please remark here which "Other"} MB:</v>
      </c>
      <c r="DG27" s="155">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t="str">
        <v>{report uncertainty or other specifics here}</v>
      </c>
      <c r="EB27" t="str">
        <v>{report uncertainty or other specifics here}</v>
      </c>
      <c r="EC27" t="str">
        <v>{report uncertainty or other specifics here}</v>
      </c>
      <c r="ED27" t="str">
        <v>{report uncertainty or other specifics here}</v>
      </c>
      <c r="EE27" t="str">
        <v>{report uncertainty or other specifics here}</v>
      </c>
      <c r="EF27" t="str">
        <v>{report uncertainty or other specifics here}</v>
      </c>
      <c r="EG27">
        <v>0</v>
      </c>
      <c r="EH27">
        <v>0</v>
      </c>
      <c r="EI27" s="155">
        <v>0</v>
      </c>
      <c r="EJ27" s="155" t="str">
        <v>{feel free to report the given reason here, if it was given}</v>
      </c>
      <c r="EK27">
        <v>0</v>
      </c>
      <c r="EL27">
        <v>0</v>
      </c>
      <c r="EM27" t="str">
        <v>{add which intercoder-rater measure was used}</v>
      </c>
      <c r="EN27" s="155">
        <v>0</v>
      </c>
      <c r="EO27">
        <v>0</v>
      </c>
      <c r="EP27" t="str">
        <v>{Use this cell for general comments on the reviews ability of theory development}</v>
      </c>
      <c r="EQ27">
        <v>0</v>
      </c>
      <c r="ER27" s="154">
        <v>0</v>
      </c>
      <c r="ES27">
        <v>0</v>
      </c>
      <c r="ET27">
        <v>0</v>
      </c>
      <c r="EU27">
        <v>0</v>
      </c>
      <c r="EV27">
        <v>0</v>
      </c>
      <c r="EW27">
        <v>0</v>
      </c>
      <c r="EX27">
        <v>0</v>
      </c>
      <c r="EY27">
        <v>0</v>
      </c>
      <c r="EZ27" t="str">
        <v>SA: MB: All are reported as such in the main text, but they end up on the references list.</v>
      </c>
      <c r="FA27">
        <v>0</v>
      </c>
      <c r="FB27">
        <v>0</v>
      </c>
      <c r="FC27">
        <v>0</v>
      </c>
      <c r="FD27" t="str">
        <v>{Use this cell for general comments on the reviews ability of theory development}</v>
      </c>
      <c r="FE27" t="str">
        <v>SA: Mechanism that produce fish schooling are the main focus of the paper. I would define them as mechanism under out defintion. MB:
Add: [green] review ABMs that address fish schooling. Central focus of the review is to understand the mechanisms used in the model to produce the schooling behavior of fish. They describe these mechanisms on a conceptual/theoretical level and focus on insights that can be derived from the models (only insight, no design perspective). This might be a good example of how ecology is generally a discipline that “thinks mechanistically”, where phenomena are explicitly tried to be understood through a mechanistic perspective.</v>
      </c>
      <c r="FF27" t="str">
        <v>SA: Although some model design details are mentioned. There is no rigerous focus on model elements unless to describe how a certain insight or observed behavior was produced. But then only certain aspects are discussed. MB:</v>
      </c>
      <c r="FG27" t="str">
        <v xml:space="preserve">SA: See pdf page 21 MB:
Add: devote one paragraph to list several generalizations that can be made about the traffic rules of fish schools based on the just learned review (p.70-72). </v>
      </c>
      <c r="FH27" t="str">
        <v>SA: See pdf page 25 MB:</v>
      </c>
      <c r="FI27">
        <v>0</v>
      </c>
      <c r="FJ27">
        <v>0</v>
      </c>
      <c r="FK27">
        <v>0</v>
      </c>
      <c r="FL27">
        <v>0</v>
      </c>
      <c r="FM27">
        <v>0</v>
      </c>
      <c r="FN27" t="str">
        <v>SA: Although the design is frequently discussed only in the aftermath of illustrating insights generated by a model to give a brief explanation of how they are produced. However, often with little focus on the actual model practice but rather with focus on the underlying mechanism. MB:</v>
      </c>
      <c r="FO27">
        <v>0</v>
      </c>
      <c r="FP27">
        <v>0</v>
      </c>
      <c r="FQ27">
        <v>0</v>
      </c>
      <c r="FR27" s="154">
        <v>0</v>
      </c>
      <c r="FS27">
        <v>0</v>
      </c>
      <c r="FT27">
        <v>0</v>
      </c>
      <c r="FU27">
        <v>0</v>
      </c>
      <c r="FV27">
        <v>0</v>
      </c>
      <c r="FW27">
        <v>0</v>
      </c>
      <c r="FX27">
        <v>0</v>
      </c>
      <c r="FY27">
        <v>0</v>
      </c>
      <c r="FZ27">
        <v>0</v>
      </c>
      <c r="GA27" t="str">
        <v>{We do not expect this to be done often. We start with only yes/no assessment and come back to it}</v>
      </c>
      <c r="GB27">
        <v>0</v>
      </c>
      <c r="GC27">
        <v>0</v>
      </c>
      <c r="GD27">
        <v>0</v>
      </c>
      <c r="GE27">
        <v>0</v>
      </c>
      <c r="GF27">
        <v>0</v>
      </c>
      <c r="GG27">
        <v>0</v>
      </c>
      <c r="GH27">
        <v>0</v>
      </c>
    </row>
    <row r="28" spans="2:190" ht="15" customHeight="1" outlineLevel="1" x14ac:dyDescent="0.3">
      <c r="B28" s="162" t="s">
        <v>718</v>
      </c>
      <c r="C28" s="102" t="s">
        <v>719</v>
      </c>
      <c r="D28" s="39">
        <v>2013</v>
      </c>
      <c r="E28" s="161" t="s">
        <v>173</v>
      </c>
      <c r="F28" s="169" t="s">
        <v>10</v>
      </c>
      <c r="G28" s="165" t="s">
        <v>609</v>
      </c>
      <c r="H28" t="str">
        <v>No</v>
      </c>
      <c r="I28" s="154">
        <v>0</v>
      </c>
      <c r="J28" t="str">
        <v>No</v>
      </c>
      <c r="K28" t="str">
        <v>No</v>
      </c>
      <c r="L28" s="154">
        <v>0</v>
      </c>
      <c r="M28" s="154">
        <v>0</v>
      </c>
      <c r="N28">
        <v>0</v>
      </c>
      <c r="O28" s="155" t="str">
        <v>No</v>
      </c>
      <c r="P28" t="str">
        <v>No</v>
      </c>
      <c r="Q28" t="str">
        <v>No</v>
      </c>
      <c r="R28" t="str">
        <v>No</v>
      </c>
      <c r="S28" s="155" t="str">
        <v>Yes</v>
      </c>
      <c r="T28">
        <v>0</v>
      </c>
      <c r="U28" t="str">
        <v>No keyword search applied</v>
      </c>
      <c r="V28" t="str">
        <v>No keyword search applied</v>
      </c>
      <c r="W28" t="str">
        <v>No keyword search applied</v>
      </c>
      <c r="X28">
        <v>0</v>
      </c>
      <c r="Y28" t="str">
        <v>No</v>
      </c>
      <c r="Z28" t="str">
        <v>No</v>
      </c>
      <c r="AA28" t="str">
        <v>No</v>
      </c>
      <c r="AB28" t="str">
        <v>N/A</v>
      </c>
      <c r="AC28">
        <v>0</v>
      </c>
      <c r="AD28" t="str">
        <v>No</v>
      </c>
      <c r="AE28" s="155" t="str">
        <v>No</v>
      </c>
      <c r="AF28" s="155" t="str">
        <v>No</v>
      </c>
      <c r="AG28" t="str">
        <v>No</v>
      </c>
      <c r="AH28" t="str">
        <v>No</v>
      </c>
      <c r="AI28" t="str">
        <v>No</v>
      </c>
      <c r="AJ28" t="str">
        <v>No</v>
      </c>
      <c r="AK28">
        <v>0</v>
      </c>
      <c r="AL28">
        <v>0</v>
      </c>
      <c r="AM28" t="str">
        <v>No</v>
      </c>
      <c r="AN28" t="str">
        <v>No</v>
      </c>
      <c r="AO28" t="str">
        <v>No</v>
      </c>
      <c r="AP28" t="str">
        <v>No</v>
      </c>
      <c r="AQ28" t="str">
        <v>No</v>
      </c>
      <c r="AR28" t="str">
        <v>No</v>
      </c>
      <c r="AS28" t="str">
        <v>No</v>
      </c>
      <c r="AT28" t="str">
        <v>No</v>
      </c>
      <c r="AU28" s="155" t="str">
        <v>No</v>
      </c>
      <c r="AV28" s="155" t="str">
        <v>No</v>
      </c>
      <c r="AW28" t="str">
        <v>N/A</v>
      </c>
      <c r="AX28" t="str">
        <v>No</v>
      </c>
      <c r="AY28" t="str">
        <v>Seems so, but not explicitly disclosed</v>
      </c>
      <c r="AZ28" s="155">
        <v>0</v>
      </c>
      <c r="BA28">
        <v>0</v>
      </c>
      <c r="BB28">
        <v>0</v>
      </c>
      <c r="BC28" t="str">
        <v>No</v>
      </c>
      <c r="BD28" s="154" t="str">
        <v>No</v>
      </c>
      <c r="BE28" t="str">
        <v>No</v>
      </c>
      <c r="BF28" t="str">
        <v>No</v>
      </c>
      <c r="BG28" t="str">
        <v>Yes</v>
      </c>
      <c r="BH28" t="str">
        <v>No</v>
      </c>
      <c r="BI28" t="str">
        <v>No</v>
      </c>
      <c r="BJ28" t="str">
        <v>No, not explicitly considered</v>
      </c>
      <c r="BK28">
        <v>0</v>
      </c>
      <c r="BL28" t="str">
        <v>Yes</v>
      </c>
      <c r="BM28" t="str">
        <v>No</v>
      </c>
      <c r="BN28" t="str">
        <v>N/A</v>
      </c>
      <c r="BO28">
        <v>0</v>
      </c>
      <c r="BP28">
        <v>0</v>
      </c>
      <c r="BQ28" t="str">
        <v>No</v>
      </c>
      <c r="BR28" t="str">
        <v>Yes</v>
      </c>
      <c r="BS28" t="str">
        <v>No</v>
      </c>
      <c r="BT28" t="str">
        <v>Yes</v>
      </c>
      <c r="BU28" t="str">
        <v>No</v>
      </c>
      <c r="BV28" t="str">
        <v>No</v>
      </c>
      <c r="BW28" t="str">
        <v>No</v>
      </c>
      <c r="BX28" t="str">
        <v>No</v>
      </c>
      <c r="BY28">
        <v>0</v>
      </c>
      <c r="BZ28" t="str">
        <v>Yes</v>
      </c>
      <c r="CA28" t="str">
        <v>Yes</v>
      </c>
      <c r="CB28" t="str">
        <v>No</v>
      </c>
      <c r="CC28" t="str">
        <v>No</v>
      </c>
      <c r="CD28" s="154" t="str">
        <v>No</v>
      </c>
      <c r="CE28">
        <v>0</v>
      </c>
      <c r="CF28" t="str">
        <v>No</v>
      </c>
      <c r="CG28" t="str">
        <v>No</v>
      </c>
      <c r="CH28" t="str">
        <v>No</v>
      </c>
      <c r="CI28" t="str">
        <v>Yes</v>
      </c>
      <c r="CJ28" t="str">
        <v>No</v>
      </c>
      <c r="CK28" t="str">
        <v>No</v>
      </c>
      <c r="CL28" t="str">
        <v>Self-developed Codebook</v>
      </c>
      <c r="CM28" t="str">
        <v>No</v>
      </c>
      <c r="CN28" t="str">
        <v>N/A</v>
      </c>
      <c r="CO28">
        <v>0</v>
      </c>
      <c r="CP28" t="str">
        <v>mainly disagree</v>
      </c>
      <c r="CQ28" t="str">
        <v>fully disagree</v>
      </c>
      <c r="CR28" t="str">
        <v>neutral</v>
      </c>
      <c r="CS28" t="str">
        <v>mainly disagree</v>
      </c>
      <c r="CT28" t="str">
        <v>fully disagree</v>
      </c>
      <c r="CU28" s="61"/>
      <c r="CV28" t="str">
        <v>SA: Call it "state-of-the-art review" MB:</v>
      </c>
      <c r="CW28" s="154">
        <v>0</v>
      </c>
      <c r="CX28" t="str">
        <v>SA: Questions in the introduction but not RQs for the review as I read them. MB:</v>
      </c>
      <c r="CY28" t="str">
        <v>SA: {if yes, please reference and note down your thoughts} MB:</v>
      </c>
      <c r="CZ28" s="154">
        <v>0</v>
      </c>
      <c r="DA28" s="154">
        <v>0</v>
      </c>
      <c r="DB28">
        <v>0</v>
      </c>
      <c r="DC28" s="155">
        <v>0</v>
      </c>
      <c r="DD28">
        <v>0</v>
      </c>
      <c r="DE28">
        <v>0</v>
      </c>
      <c r="DF28" t="str">
        <v>SA: {Please remark here which "Other"} MB:</v>
      </c>
      <c r="DG28" s="155">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t="str">
        <v>{report uncertainty or other specifics here}</v>
      </c>
      <c r="EB28" t="str">
        <v>{report uncertainty or other specifics here}</v>
      </c>
      <c r="EC28" t="str">
        <v>{report uncertainty or other specifics here}</v>
      </c>
      <c r="ED28" t="str">
        <v>{report uncertainty or other specifics here}</v>
      </c>
      <c r="EE28" t="str">
        <v>{report uncertainty or other specifics here}</v>
      </c>
      <c r="EF28" t="str">
        <v>{report uncertainty or other specifics here}</v>
      </c>
      <c r="EG28">
        <v>0</v>
      </c>
      <c r="EH28">
        <v>0</v>
      </c>
      <c r="EI28" s="155">
        <v>0</v>
      </c>
      <c r="EJ28" s="155" t="str">
        <v>{feel free to report the given reason here, if it was given}</v>
      </c>
      <c r="EK28">
        <v>0</v>
      </c>
      <c r="EL28">
        <v>0</v>
      </c>
      <c r="EM28" t="str">
        <v>{add which intercoder-rater measure was used}</v>
      </c>
      <c r="EN28" s="155">
        <v>0</v>
      </c>
      <c r="EO28">
        <v>0</v>
      </c>
      <c r="EP28" t="str">
        <v>{Use this cell for general comments on the reviews ability of theory development}</v>
      </c>
      <c r="EQ28">
        <v>0</v>
      </c>
      <c r="ER28" s="154">
        <v>0</v>
      </c>
      <c r="ES28">
        <v>0</v>
      </c>
      <c r="ET28">
        <v>0</v>
      </c>
      <c r="EU28">
        <v>0</v>
      </c>
      <c r="EV28">
        <v>0</v>
      </c>
      <c r="EW28">
        <v>0</v>
      </c>
      <c r="EX28">
        <v>0</v>
      </c>
      <c r="EY28">
        <v>0</v>
      </c>
      <c r="EZ28" t="str">
        <v>SA: Table 5, heading says "reviewed ABM" and matches the subchapters of chapter 3 which presents one model each. MB: All are reported as such in the main text, but they end up on the references list.</v>
      </c>
      <c r="FA28">
        <v>0</v>
      </c>
      <c r="FB28" t="str">
        <v>SA: inlcuding two articles by Epstein using the same model. Although table is very short --&gt; only review 8 articles, but do not disclose that number anywhere. MB:</v>
      </c>
      <c r="FC28">
        <v>0</v>
      </c>
      <c r="FD28" t="str">
        <v>{Use this cell for general comments on the reviews ability of theory development}</v>
      </c>
      <c r="FE28" t="str">
        <v>SA: Make the claim in the discussion but I can find it in the text MB:</v>
      </c>
      <c r="FF28" t="str">
        <v>SA: e.g. Table 5 MB:
Add: [red] gives a short comparison of model elements illustrated in a table (p.12). However, it's a minor part of the paper and located in the discussion. Therefore, not the best example.</v>
      </c>
      <c r="FG28">
        <v>0</v>
      </c>
      <c r="FH28" t="str">
        <v>SA: see pdf page 13 MB:</v>
      </c>
      <c r="FI28">
        <v>0</v>
      </c>
      <c r="FJ28">
        <v>0</v>
      </c>
      <c r="FK28">
        <v>0</v>
      </c>
      <c r="FL28">
        <v>0</v>
      </c>
      <c r="FM28">
        <v>0</v>
      </c>
      <c r="FN28" t="str">
        <v>Add: [yellow] review ABMs of social conflict, civil violence and revolution. Present one article in each sub-chapter of chapter 3 (0,5-pager). Each sub-chapter has the same structure starting with taking a design perspective and closing with an insight perspective.</v>
      </c>
      <c r="FO28" t="str">
        <v>SA: Always the last part of subchapters (in Chapter 3) summarize conclusions drawn from the paper MB:
Add: [yellow] review ABMs of social conflict, civil violence and revolution. Present one article in each sub-chapter of chapter 3 (0,5-pager). Each sub-chapter has the same structure starting with taking a design perspective and closing with an insight perspective.</v>
      </c>
      <c r="FP28">
        <v>0</v>
      </c>
      <c r="FQ28">
        <v>0</v>
      </c>
      <c r="FR28" s="154">
        <v>0</v>
      </c>
      <c r="FS28">
        <v>0</v>
      </c>
      <c r="FT28">
        <v>0</v>
      </c>
      <c r="FU28">
        <v>0</v>
      </c>
      <c r="FV28">
        <v>0</v>
      </c>
      <c r="FW28" t="str">
        <v>SA: Bad in really bad quality. Not properly derived and only shortly described. Also the application of that structure is not disclosed. MB:</v>
      </c>
      <c r="FX28">
        <v>0</v>
      </c>
      <c r="FY28">
        <v>0</v>
      </c>
      <c r="FZ28" t="str">
        <v>SA: MB:</v>
      </c>
      <c r="GA28" t="str">
        <v>{We do not expect this to be done often. We start with only yes/no assessment and come back to it}</v>
      </c>
      <c r="GB28">
        <v>0</v>
      </c>
      <c r="GC28">
        <v>0</v>
      </c>
      <c r="GD28">
        <v>0</v>
      </c>
      <c r="GE28">
        <v>0</v>
      </c>
      <c r="GF28">
        <v>0</v>
      </c>
      <c r="GG28">
        <v>0</v>
      </c>
      <c r="GH28">
        <v>0</v>
      </c>
    </row>
    <row r="29" spans="2:190" ht="15" customHeight="1" outlineLevel="1" x14ac:dyDescent="0.3">
      <c r="B29" s="162" t="s">
        <v>728</v>
      </c>
      <c r="C29" s="102" t="s">
        <v>729</v>
      </c>
      <c r="D29" s="39">
        <v>2013</v>
      </c>
      <c r="E29" s="161" t="s">
        <v>578</v>
      </c>
      <c r="F29" s="169" t="s">
        <v>10</v>
      </c>
      <c r="G29" s="165" t="s">
        <v>609</v>
      </c>
      <c r="H29" t="str">
        <v>No</v>
      </c>
      <c r="I29" s="154">
        <v>0</v>
      </c>
      <c r="J29" t="str">
        <v>No</v>
      </c>
      <c r="K29" t="str">
        <v>No research question</v>
      </c>
      <c r="L29" s="154">
        <v>0</v>
      </c>
      <c r="M29" s="154">
        <v>0</v>
      </c>
      <c r="N29">
        <v>0</v>
      </c>
      <c r="O29" s="155" t="str">
        <v>No</v>
      </c>
      <c r="P29" t="str">
        <v>No</v>
      </c>
      <c r="Q29" t="str">
        <v>No</v>
      </c>
      <c r="R29" t="str">
        <v>No</v>
      </c>
      <c r="S29" s="155" t="str">
        <v>Yes</v>
      </c>
      <c r="T29">
        <v>0</v>
      </c>
      <c r="U29" t="str">
        <v>No keyword search applied</v>
      </c>
      <c r="V29" t="str">
        <v>No keyword search applied</v>
      </c>
      <c r="W29" t="str">
        <v>No keyword search applied</v>
      </c>
      <c r="X29">
        <v>0</v>
      </c>
      <c r="Y29" t="str">
        <v>No</v>
      </c>
      <c r="Z29" t="str">
        <v>No</v>
      </c>
      <c r="AA29" t="str">
        <v>No</v>
      </c>
      <c r="AB29" t="str">
        <v>N/A</v>
      </c>
      <c r="AC29">
        <v>0</v>
      </c>
      <c r="AD29" t="str">
        <v>No</v>
      </c>
      <c r="AE29" s="155" t="str">
        <v>No</v>
      </c>
      <c r="AF29" s="155" t="str">
        <v>No</v>
      </c>
      <c r="AG29" t="str">
        <v>No</v>
      </c>
      <c r="AH29" t="str">
        <v>No</v>
      </c>
      <c r="AI29" t="str">
        <v>No</v>
      </c>
      <c r="AJ29" t="str">
        <v>No</v>
      </c>
      <c r="AK29">
        <v>0</v>
      </c>
      <c r="AL29">
        <v>0</v>
      </c>
      <c r="AM29" t="str">
        <v>No</v>
      </c>
      <c r="AN29" t="str">
        <v>No</v>
      </c>
      <c r="AO29" t="str">
        <v>No</v>
      </c>
      <c r="AP29" t="str">
        <v>No</v>
      </c>
      <c r="AQ29" t="str">
        <v>No</v>
      </c>
      <c r="AR29" t="str">
        <v>No</v>
      </c>
      <c r="AS29" t="str">
        <v>No</v>
      </c>
      <c r="AT29" t="str">
        <v>No</v>
      </c>
      <c r="AU29" s="155" t="str">
        <v>No</v>
      </c>
      <c r="AV29" s="155" t="str">
        <v>No</v>
      </c>
      <c r="AW29" t="str">
        <v>N/A</v>
      </c>
      <c r="AX29" t="str">
        <v>No</v>
      </c>
      <c r="AY29" t="str">
        <v>Seems so, but not explicitly disclosed</v>
      </c>
      <c r="AZ29" s="155">
        <v>0</v>
      </c>
      <c r="BA29">
        <v>0</v>
      </c>
      <c r="BB29">
        <v>0</v>
      </c>
      <c r="BC29" t="str">
        <v>No</v>
      </c>
      <c r="BD29" s="154" t="str">
        <v>No</v>
      </c>
      <c r="BE29" t="str">
        <v>No</v>
      </c>
      <c r="BF29" t="str">
        <v>No</v>
      </c>
      <c r="BG29" t="str">
        <v>Yes</v>
      </c>
      <c r="BH29" t="str">
        <v>No</v>
      </c>
      <c r="BI29" t="str">
        <v>No</v>
      </c>
      <c r="BJ29" t="str">
        <v>No, not explicitly considered</v>
      </c>
      <c r="BK29">
        <v>0</v>
      </c>
      <c r="BL29" t="str">
        <v>No</v>
      </c>
      <c r="BM29" t="str">
        <v>No</v>
      </c>
      <c r="BN29" t="str">
        <v>N/A</v>
      </c>
      <c r="BO29">
        <v>0</v>
      </c>
      <c r="BP29">
        <v>0</v>
      </c>
      <c r="BQ29" t="str">
        <v>Yes</v>
      </c>
      <c r="BR29" t="str">
        <v>Yes</v>
      </c>
      <c r="BS29" t="str">
        <v>No</v>
      </c>
      <c r="BT29" t="str">
        <v>Yes</v>
      </c>
      <c r="BU29" t="str">
        <v>No</v>
      </c>
      <c r="BV29" t="str">
        <v>No</v>
      </c>
      <c r="BW29" t="str">
        <v>No</v>
      </c>
      <c r="BX29" t="str">
        <v>No</v>
      </c>
      <c r="BY29">
        <v>0</v>
      </c>
      <c r="BZ29" t="str">
        <v>Yes</v>
      </c>
      <c r="CA29" t="str">
        <v>No</v>
      </c>
      <c r="CB29" t="str">
        <v>No</v>
      </c>
      <c r="CC29" t="str">
        <v>No</v>
      </c>
      <c r="CD29" s="154" t="str">
        <v>No</v>
      </c>
      <c r="CE29">
        <v>0</v>
      </c>
      <c r="CF29" t="str">
        <v>No</v>
      </c>
      <c r="CG29" t="str">
        <v>No</v>
      </c>
      <c r="CH29" t="str">
        <v>No</v>
      </c>
      <c r="CI29" t="str">
        <v>No</v>
      </c>
      <c r="CJ29" t="str">
        <v>Yes</v>
      </c>
      <c r="CK29" t="str">
        <v>No</v>
      </c>
      <c r="CL29" t="str">
        <v>N/A</v>
      </c>
      <c r="CM29" t="str">
        <v>No</v>
      </c>
      <c r="CN29" t="str">
        <v>N/A</v>
      </c>
      <c r="CO29">
        <v>0</v>
      </c>
      <c r="CP29" t="str">
        <v>mainly disagree</v>
      </c>
      <c r="CQ29" t="str">
        <v>fully disagree</v>
      </c>
      <c r="CR29" t="str">
        <v>fully disagree</v>
      </c>
      <c r="CS29" t="str">
        <v>fully disagree</v>
      </c>
      <c r="CT29" t="str">
        <v>fully disagree</v>
      </c>
      <c r="CU29" s="61"/>
      <c r="CV29">
        <v>0</v>
      </c>
      <c r="CW29" s="154">
        <v>0</v>
      </c>
      <c r="CX29">
        <v>0</v>
      </c>
      <c r="CY29" t="str">
        <v>SA: {if yes, please reference and note down your thoughts} MB:</v>
      </c>
      <c r="CZ29" s="154">
        <v>0</v>
      </c>
      <c r="DA29" s="154">
        <v>0</v>
      </c>
      <c r="DB29">
        <v>0</v>
      </c>
      <c r="DC29" s="155">
        <v>0</v>
      </c>
      <c r="DD29">
        <v>0</v>
      </c>
      <c r="DE29">
        <v>0</v>
      </c>
      <c r="DF29" t="str">
        <v>SA: {Please remark here which "Other"} MB:</v>
      </c>
      <c r="DG29" s="155">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t="str">
        <v>{report uncertainty or other specifics here}</v>
      </c>
      <c r="EB29" t="str">
        <v>{report uncertainty or other specifics here}</v>
      </c>
      <c r="EC29" t="str">
        <v>{report uncertainty or other specifics here}</v>
      </c>
      <c r="ED29" t="str">
        <v>{report uncertainty or other specifics here}</v>
      </c>
      <c r="EE29" t="str">
        <v>{report uncertainty or other specifics here}</v>
      </c>
      <c r="EF29" t="str">
        <v>{report uncertainty or other specifics here}</v>
      </c>
      <c r="EG29">
        <v>0</v>
      </c>
      <c r="EH29">
        <v>0</v>
      </c>
      <c r="EI29" s="155">
        <v>0</v>
      </c>
      <c r="EJ29" s="155" t="str">
        <v>{feel free to report the given reason here, if it was given}</v>
      </c>
      <c r="EK29">
        <v>0</v>
      </c>
      <c r="EL29">
        <v>0</v>
      </c>
      <c r="EM29" t="str">
        <v>{add which intercoder-rater measure was used}</v>
      </c>
      <c r="EN29" s="155">
        <v>0</v>
      </c>
      <c r="EO29">
        <v>0</v>
      </c>
      <c r="EP29" t="str">
        <v>{Use this cell for general comments on the reviews ability of theory development}</v>
      </c>
      <c r="EQ29">
        <v>0</v>
      </c>
      <c r="ER29" s="154">
        <v>0</v>
      </c>
      <c r="ES29">
        <v>0</v>
      </c>
      <c r="ET29">
        <v>0</v>
      </c>
      <c r="EU29">
        <v>0</v>
      </c>
      <c r="EV29">
        <v>0</v>
      </c>
      <c r="EW29">
        <v>0</v>
      </c>
      <c r="EX29">
        <v>0</v>
      </c>
      <c r="EY29">
        <v>0</v>
      </c>
      <c r="EZ29">
        <v>0</v>
      </c>
      <c r="FA29">
        <v>0</v>
      </c>
      <c r="FB29">
        <v>0</v>
      </c>
      <c r="FC29">
        <v>0</v>
      </c>
      <c r="FD29" t="str">
        <v>{Use this cell for general comments on the reviews ability of theory development}</v>
      </c>
      <c r="FE29" t="str">
        <v>Explain in narrativ form some mechanisms
Add: [red] review MAS for urban planning. They explain in one paragraph mechanisms of slum formation (p.38-40) in a narrative manner. Although they also address processes regarding transportation and demographic processes, they are too general (no mechanistic relationships or connection of model elements) to fall within our definition of mechanism description. Overall, probably not a good example.</v>
      </c>
      <c r="FF29" t="str">
        <v>SA: Maybe but not an explicit comparison, but compare model elements in a narrative form in the text. MB:
Add: [red] compare model elements in a narrative form in the text. But as with the mechanisms, this is done implicitly. Not a good example and a border case to be included.</v>
      </c>
      <c r="FG29">
        <v>0</v>
      </c>
      <c r="FH29">
        <v>0</v>
      </c>
      <c r="FI29">
        <v>0</v>
      </c>
      <c r="FJ29" t="str">
        <v>SA: In once instance a theory is explained in more detail. MB:</v>
      </c>
      <c r="FK29">
        <v>0</v>
      </c>
      <c r="FL29">
        <v>0</v>
      </c>
      <c r="FM29">
        <v>0</v>
      </c>
      <c r="FN29" t="str">
        <v>SA: But rather unsure about it. MB:
Add: [red] design of urban planning ABMs. Borderline case which mostly narratively summarizes how models are design with light excurses to insights, but not enough to count it as a perspective. Not a good example.</v>
      </c>
      <c r="FO29" t="str">
        <v>SA: But rather unsure about it. MB:</v>
      </c>
      <c r="FP29">
        <v>0</v>
      </c>
      <c r="FQ29">
        <v>0</v>
      </c>
      <c r="FR29" s="154">
        <v>0</v>
      </c>
      <c r="FS29">
        <v>0</v>
      </c>
      <c r="FT29">
        <v>0</v>
      </c>
      <c r="FU29">
        <v>0</v>
      </c>
      <c r="FV29">
        <v>0</v>
      </c>
      <c r="FW29">
        <v>0</v>
      </c>
      <c r="FX29">
        <v>0</v>
      </c>
      <c r="FY29">
        <v>0</v>
      </c>
      <c r="FZ29">
        <v>0</v>
      </c>
      <c r="GA29" t="str">
        <v>{We do not expect this to be done often. We start with only yes/no assessment and come back to it}</v>
      </c>
      <c r="GB29">
        <v>0</v>
      </c>
      <c r="GC29">
        <v>0</v>
      </c>
      <c r="GD29">
        <v>0</v>
      </c>
      <c r="GE29">
        <v>0</v>
      </c>
      <c r="GF29">
        <v>0</v>
      </c>
      <c r="GG29">
        <v>0</v>
      </c>
      <c r="GH29">
        <v>0</v>
      </c>
    </row>
    <row r="30" spans="2:190" ht="15" customHeight="1" outlineLevel="1" x14ac:dyDescent="0.3">
      <c r="B30" s="162" t="s">
        <v>732</v>
      </c>
      <c r="C30" s="102" t="s">
        <v>733</v>
      </c>
      <c r="D30" s="39">
        <v>2018</v>
      </c>
      <c r="E30" s="161" t="s">
        <v>173</v>
      </c>
      <c r="F30" s="169" t="s">
        <v>10</v>
      </c>
      <c r="G30" s="165" t="s">
        <v>609</v>
      </c>
      <c r="H30" t="str">
        <v>No</v>
      </c>
      <c r="I30" s="154">
        <v>0</v>
      </c>
      <c r="J30" t="str">
        <v>No</v>
      </c>
      <c r="K30" t="str">
        <v>No</v>
      </c>
      <c r="L30" s="154">
        <v>0</v>
      </c>
      <c r="M30" s="154">
        <v>0</v>
      </c>
      <c r="N30">
        <v>0</v>
      </c>
      <c r="O30" s="155" t="str">
        <v>No</v>
      </c>
      <c r="P30" t="str">
        <v>No</v>
      </c>
      <c r="Q30" t="str">
        <v>No</v>
      </c>
      <c r="R30" t="str">
        <v>No</v>
      </c>
      <c r="S30" s="155" t="str">
        <v>Yes</v>
      </c>
      <c r="T30">
        <v>0</v>
      </c>
      <c r="U30" t="str">
        <v>No keyword search applied</v>
      </c>
      <c r="V30" t="str">
        <v>No keyword search applied</v>
      </c>
      <c r="W30" t="str">
        <v>No keyword search applied</v>
      </c>
      <c r="X30">
        <v>0</v>
      </c>
      <c r="Y30" t="str">
        <v>No</v>
      </c>
      <c r="Z30" t="str">
        <v>No</v>
      </c>
      <c r="AA30" t="str">
        <v>No</v>
      </c>
      <c r="AB30" t="str">
        <v>N/A</v>
      </c>
      <c r="AC30">
        <v>0</v>
      </c>
      <c r="AD30" t="str">
        <v>No</v>
      </c>
      <c r="AE30" s="155" t="str">
        <v>No</v>
      </c>
      <c r="AF30" s="155" t="str">
        <v>No</v>
      </c>
      <c r="AG30" t="str">
        <v>No</v>
      </c>
      <c r="AH30" t="str">
        <v>No</v>
      </c>
      <c r="AI30" t="str">
        <v>No</v>
      </c>
      <c r="AJ30" t="str">
        <v>No</v>
      </c>
      <c r="AK30">
        <v>0</v>
      </c>
      <c r="AL30">
        <v>0</v>
      </c>
      <c r="AM30" t="str">
        <v>No</v>
      </c>
      <c r="AN30" t="str">
        <v>No</v>
      </c>
      <c r="AO30" t="str">
        <v>No</v>
      </c>
      <c r="AP30" t="str">
        <v>No</v>
      </c>
      <c r="AQ30" t="str">
        <v>No</v>
      </c>
      <c r="AR30" t="str">
        <v>No</v>
      </c>
      <c r="AS30" t="str">
        <v>No</v>
      </c>
      <c r="AT30" t="str">
        <v>No</v>
      </c>
      <c r="AU30" s="155" t="str">
        <v>No</v>
      </c>
      <c r="AV30" s="155" t="str">
        <v>No</v>
      </c>
      <c r="AW30" t="str">
        <v>N/A</v>
      </c>
      <c r="AX30" t="str">
        <v>No</v>
      </c>
      <c r="AY30" t="str">
        <v>Seems so, but not explicitly disclosed</v>
      </c>
      <c r="AZ30" s="155">
        <v>0</v>
      </c>
      <c r="BA30">
        <v>0</v>
      </c>
      <c r="BB30">
        <v>0</v>
      </c>
      <c r="BC30" t="str">
        <v>No</v>
      </c>
      <c r="BD30" s="154" t="str">
        <v>No</v>
      </c>
      <c r="BE30" t="str">
        <v>No</v>
      </c>
      <c r="BF30" t="str">
        <v>No</v>
      </c>
      <c r="BG30" t="str">
        <v>Yes</v>
      </c>
      <c r="BH30" t="str">
        <v>No</v>
      </c>
      <c r="BI30" t="str">
        <v>No</v>
      </c>
      <c r="BJ30" t="str">
        <v>No, not explicitly considered</v>
      </c>
      <c r="BK30">
        <v>0</v>
      </c>
      <c r="BL30" t="str">
        <v>No</v>
      </c>
      <c r="BM30" t="str">
        <v>No</v>
      </c>
      <c r="BN30" t="str">
        <v>N/A</v>
      </c>
      <c r="BO30">
        <v>0</v>
      </c>
      <c r="BP30">
        <v>0</v>
      </c>
      <c r="BQ30" t="str">
        <v>No</v>
      </c>
      <c r="BR30" t="str">
        <v>Yes</v>
      </c>
      <c r="BS30" t="str">
        <v>No</v>
      </c>
      <c r="BT30" t="str">
        <v>No</v>
      </c>
      <c r="BU30" t="str">
        <v>No</v>
      </c>
      <c r="BV30" t="str">
        <v>No</v>
      </c>
      <c r="BW30" t="str">
        <v>No</v>
      </c>
      <c r="BX30" t="str">
        <v>No</v>
      </c>
      <c r="BY30">
        <v>0</v>
      </c>
      <c r="BZ30" t="str">
        <v>Yes</v>
      </c>
      <c r="CA30" t="str">
        <v>Yes</v>
      </c>
      <c r="CB30" t="str">
        <v>No</v>
      </c>
      <c r="CC30" t="str">
        <v>No</v>
      </c>
      <c r="CD30" s="154" t="str">
        <v>No</v>
      </c>
      <c r="CE30">
        <v>0</v>
      </c>
      <c r="CF30" t="str">
        <v>No</v>
      </c>
      <c r="CG30" t="str">
        <v>No</v>
      </c>
      <c r="CH30" t="str">
        <v>No</v>
      </c>
      <c r="CI30" t="str">
        <v>No</v>
      </c>
      <c r="CJ30" t="str">
        <v>Yes</v>
      </c>
      <c r="CK30" t="str">
        <v>No</v>
      </c>
      <c r="CL30" t="str">
        <v>N/A</v>
      </c>
      <c r="CM30" t="str">
        <v>No</v>
      </c>
      <c r="CN30" t="str">
        <v>N/A</v>
      </c>
      <c r="CO30">
        <v>0</v>
      </c>
      <c r="CP30" t="str">
        <v>mainly disagree</v>
      </c>
      <c r="CQ30" t="str">
        <v>mainly disagree</v>
      </c>
      <c r="CR30" t="str">
        <v>mainly disagree</v>
      </c>
      <c r="CS30" t="str">
        <v>fully disagree</v>
      </c>
      <c r="CT30" t="str">
        <v>neutral</v>
      </c>
      <c r="CU30" s="61"/>
      <c r="CV30">
        <v>0</v>
      </c>
      <c r="CW30" s="154">
        <v>0</v>
      </c>
      <c r="CX30">
        <v>0</v>
      </c>
      <c r="CY30" t="str">
        <v>SA: {if yes, please reference and note down your thoughts} MB:</v>
      </c>
      <c r="CZ30" s="154">
        <v>0</v>
      </c>
      <c r="DA30" s="154">
        <v>0</v>
      </c>
      <c r="DB30">
        <v>0</v>
      </c>
      <c r="DC30" s="155">
        <v>0</v>
      </c>
      <c r="DD30">
        <v>0</v>
      </c>
      <c r="DE30" t="str">
        <v>SA: Although they recognize and describe two landmark paper more comprehensively in chapter 2, it is not clear if this influences the selection of the remaining review paper. MB:</v>
      </c>
      <c r="DF30" t="str">
        <v>SA: {Please remark here which "Other"} MB:</v>
      </c>
      <c r="DG30" s="155">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t="str">
        <v>{report uncertainty or other specifics here}</v>
      </c>
      <c r="EB30" t="str">
        <v>{report uncertainty or other specifics here}</v>
      </c>
      <c r="EC30" t="str">
        <v>{report uncertainty or other specifics here}</v>
      </c>
      <c r="ED30" t="str">
        <v>{report uncertainty or other specifics here}</v>
      </c>
      <c r="EE30" t="str">
        <v>{report uncertainty or other specifics here}</v>
      </c>
      <c r="EF30" t="str">
        <v>{report uncertainty or other specifics here}</v>
      </c>
      <c r="EG30">
        <v>0</v>
      </c>
      <c r="EH30">
        <v>0</v>
      </c>
      <c r="EI30" s="155">
        <v>0</v>
      </c>
      <c r="EJ30" s="155" t="str">
        <v>{feel free to report the given reason here, if it was given}</v>
      </c>
      <c r="EK30">
        <v>0</v>
      </c>
      <c r="EL30">
        <v>0</v>
      </c>
      <c r="EM30" t="str">
        <v>{add which intercoder-rater measure was used}</v>
      </c>
      <c r="EN30" s="155">
        <v>0</v>
      </c>
      <c r="EO30">
        <v>0</v>
      </c>
      <c r="EP30" t="str">
        <v>{Use this cell for general comments on the reviews ability of theory development}</v>
      </c>
      <c r="EQ30">
        <v>0</v>
      </c>
      <c r="ER30" s="154">
        <v>0</v>
      </c>
      <c r="ES30">
        <v>0</v>
      </c>
      <c r="ET30">
        <v>0</v>
      </c>
      <c r="EU30">
        <v>0</v>
      </c>
      <c r="EV30">
        <v>0</v>
      </c>
      <c r="EW30">
        <v>0</v>
      </c>
      <c r="EX30">
        <v>0</v>
      </c>
      <c r="EY30">
        <v>0</v>
      </c>
      <c r="EZ30" t="str">
        <v>SA: MB: All are reported as such in the main text, but they end up on the references list.</v>
      </c>
      <c r="FA30">
        <v>0</v>
      </c>
      <c r="FB30">
        <v>0</v>
      </c>
      <c r="FC30">
        <v>0</v>
      </c>
      <c r="FD30" t="str">
        <v>{Use this cell for general comments on the reviews ability of theory development}</v>
      </c>
      <c r="FE30" t="str">
        <v>SA: Mention mechanisms in the article but do not find it realized anywhere MB:</v>
      </c>
      <c r="FF30" t="str">
        <v>SA: Chapter 5 &amp; 6 MB:
Add: [yellow] review ABMs of the labor market and dedicate two chapters to compare behavioral rules and interaction structures. Again, done only in a narrative from and without a structured analysis, but quite comprehensive.</v>
      </c>
      <c r="FG30">
        <v>0</v>
      </c>
      <c r="FH30" t="str">
        <v>SA: Barely addressed at end of chapter 6, but not enough to check "yes" MB:</v>
      </c>
      <c r="FI30">
        <v>0</v>
      </c>
      <c r="FJ30">
        <v>0</v>
      </c>
      <c r="FK30" t="str">
        <v>See chapter 2. Addresses how ABM in labor market models generally add to theory development by advancing the mainstream equlibria models. But only as an arguement for ABM. See for more in personal coding notes.</v>
      </c>
      <c r="FL30">
        <v>0</v>
      </c>
      <c r="FM30">
        <v>0</v>
      </c>
      <c r="FN30" t="str">
        <v>SA: Mainly chapter 5 and 6 MB:
Add: [yellow] review ABMs of labor markets. Discuss different individual models and their overall conceptual design throughout the entire paper in a constant mix of design and insight perspective.</v>
      </c>
      <c r="FO30" t="str">
        <v>SA: Mainly chapter 3 &amp; 4 MB:
Add: [yellow] review ABMs of labor markets. Discuss different individual models and their overall conceptual design throughout the entire paper in a constant mix of design and insight perspective.</v>
      </c>
      <c r="FP30">
        <v>0</v>
      </c>
      <c r="FQ30">
        <v>0</v>
      </c>
      <c r="FR30" s="154">
        <v>0</v>
      </c>
      <c r="FS30">
        <v>0</v>
      </c>
      <c r="FT30">
        <v>0</v>
      </c>
      <c r="FU30">
        <v>0</v>
      </c>
      <c r="FV30">
        <v>0</v>
      </c>
      <c r="FW30">
        <v>0</v>
      </c>
      <c r="FX30">
        <v>0</v>
      </c>
      <c r="FY30">
        <v>0</v>
      </c>
      <c r="FZ30">
        <v>0</v>
      </c>
      <c r="GA30" t="str">
        <v>{We do not expect this to be done often. We start with only yes/no assessment and come back to it}</v>
      </c>
      <c r="GB30">
        <v>0</v>
      </c>
      <c r="GC30">
        <v>0</v>
      </c>
      <c r="GD30">
        <v>0</v>
      </c>
      <c r="GE30">
        <v>0</v>
      </c>
      <c r="GF30">
        <v>0</v>
      </c>
      <c r="GG30">
        <v>0</v>
      </c>
      <c r="GH30">
        <v>0</v>
      </c>
    </row>
    <row r="31" spans="2:190" ht="15" customHeight="1" outlineLevel="1" x14ac:dyDescent="0.3">
      <c r="B31" s="42" t="s">
        <v>738</v>
      </c>
      <c r="C31" s="102" t="s">
        <v>739</v>
      </c>
      <c r="D31" s="39">
        <v>2016</v>
      </c>
      <c r="E31" s="40"/>
      <c r="F31" s="169" t="s">
        <v>10</v>
      </c>
      <c r="G31" s="165" t="s">
        <v>609</v>
      </c>
      <c r="H31" t="str">
        <v>No</v>
      </c>
      <c r="I31" s="154">
        <v>0</v>
      </c>
      <c r="J31" t="str">
        <v>No</v>
      </c>
      <c r="K31" t="str">
        <v>No</v>
      </c>
      <c r="L31" s="154">
        <v>0</v>
      </c>
      <c r="M31" s="154">
        <v>0</v>
      </c>
      <c r="N31">
        <v>0</v>
      </c>
      <c r="O31" s="155" t="str">
        <v>No</v>
      </c>
      <c r="P31" t="str">
        <v>No</v>
      </c>
      <c r="Q31" t="str">
        <v>No</v>
      </c>
      <c r="R31" t="str">
        <v>No</v>
      </c>
      <c r="S31" s="155" t="str">
        <v>Yes</v>
      </c>
      <c r="T31">
        <v>0</v>
      </c>
      <c r="U31" t="str">
        <v>No keyword search applied</v>
      </c>
      <c r="V31" t="str">
        <v>No keyword search applied</v>
      </c>
      <c r="W31" t="str">
        <v>No keyword search applied</v>
      </c>
      <c r="X31">
        <v>0</v>
      </c>
      <c r="Y31" t="str">
        <v>No</v>
      </c>
      <c r="Z31" t="str">
        <v>No</v>
      </c>
      <c r="AA31" t="str">
        <v>No</v>
      </c>
      <c r="AB31" t="str">
        <v>N/A</v>
      </c>
      <c r="AC31">
        <v>0</v>
      </c>
      <c r="AD31" t="str">
        <v>No</v>
      </c>
      <c r="AE31" s="155" t="str">
        <v>No</v>
      </c>
      <c r="AF31" s="155" t="str">
        <v>No</v>
      </c>
      <c r="AG31" t="str">
        <v>No</v>
      </c>
      <c r="AH31" t="str">
        <v>No</v>
      </c>
      <c r="AI31" t="str">
        <v>No</v>
      </c>
      <c r="AJ31" t="str">
        <v>No</v>
      </c>
      <c r="AK31">
        <v>0</v>
      </c>
      <c r="AL31">
        <v>0</v>
      </c>
      <c r="AM31" t="str">
        <v>Yes</v>
      </c>
      <c r="AN31" t="str">
        <v>No</v>
      </c>
      <c r="AO31" t="str">
        <v>No</v>
      </c>
      <c r="AP31" t="str">
        <v>No</v>
      </c>
      <c r="AQ31" t="str">
        <v>No</v>
      </c>
      <c r="AR31" t="str">
        <v>No</v>
      </c>
      <c r="AS31" t="str">
        <v>No</v>
      </c>
      <c r="AT31" t="str">
        <v>No</v>
      </c>
      <c r="AU31" s="155" t="str">
        <v>No</v>
      </c>
      <c r="AV31" s="155" t="str">
        <v>No</v>
      </c>
      <c r="AW31" t="str">
        <v>N/A</v>
      </c>
      <c r="AX31" t="str">
        <v>"When selecting agent-based models for our review, preference was given to the models at the municipal level that have a detailed description of agents, their behavior and rules of interaction, accompanied by a visual diagram of the conceptual model. At the same time, an important criterion was considered the availability of information about testing the models on actual data for a specific municipality. It means that abstract theoretical agent-based models that are intended for practical use were deliberately excluded from the review."</v>
      </c>
      <c r="AY31" t="str">
        <v>No</v>
      </c>
      <c r="AZ31" s="155">
        <v>0</v>
      </c>
      <c r="BA31">
        <v>0</v>
      </c>
      <c r="BB31">
        <v>0</v>
      </c>
      <c r="BC31" t="str">
        <v>Yes</v>
      </c>
      <c r="BD31" s="154" t="str">
        <v>No</v>
      </c>
      <c r="BE31" t="str">
        <v>No</v>
      </c>
      <c r="BF31" t="str">
        <v>No</v>
      </c>
      <c r="BG31" t="str">
        <v>No</v>
      </c>
      <c r="BH31" t="str">
        <v>No</v>
      </c>
      <c r="BI31" t="str">
        <v>No</v>
      </c>
      <c r="BJ31" t="str">
        <v>Yes</v>
      </c>
      <c r="BK31">
        <v>0</v>
      </c>
      <c r="BL31" t="str">
        <v>No</v>
      </c>
      <c r="BM31" t="str">
        <v>No</v>
      </c>
      <c r="BN31" t="str">
        <v>N/A</v>
      </c>
      <c r="BO31">
        <v>0</v>
      </c>
      <c r="BP31">
        <v>0</v>
      </c>
      <c r="BQ31" t="str">
        <v>No</v>
      </c>
      <c r="BR31" t="str">
        <v>No</v>
      </c>
      <c r="BS31" t="str">
        <v>No</v>
      </c>
      <c r="BT31" t="str">
        <v>Yes</v>
      </c>
      <c r="BU31" t="str">
        <v>No</v>
      </c>
      <c r="BV31" t="str">
        <v>No</v>
      </c>
      <c r="BW31" t="str">
        <v>No</v>
      </c>
      <c r="BX31" t="str">
        <v>No</v>
      </c>
      <c r="BY31">
        <v>0</v>
      </c>
      <c r="BZ31" t="str">
        <v>Yes</v>
      </c>
      <c r="CA31" t="str">
        <v>No</v>
      </c>
      <c r="CB31" t="str">
        <v>No</v>
      </c>
      <c r="CC31" t="str">
        <v>No</v>
      </c>
      <c r="CD31" s="154" t="str">
        <v>No</v>
      </c>
      <c r="CE31">
        <v>0</v>
      </c>
      <c r="CF31" t="str">
        <v>No</v>
      </c>
      <c r="CG31" t="str">
        <v>No</v>
      </c>
      <c r="CH31" t="str">
        <v>No</v>
      </c>
      <c r="CI31" t="str">
        <v>No</v>
      </c>
      <c r="CJ31" t="str">
        <v>Yes</v>
      </c>
      <c r="CK31" t="str">
        <v>No</v>
      </c>
      <c r="CL31" t="str">
        <v>N/A</v>
      </c>
      <c r="CM31" t="str">
        <v>No</v>
      </c>
      <c r="CN31" t="str">
        <v>N/A</v>
      </c>
      <c r="CO31">
        <v>0</v>
      </c>
      <c r="CP31" t="str">
        <v>mainly disagree</v>
      </c>
      <c r="CQ31" t="str">
        <v>fully disagree</v>
      </c>
      <c r="CR31" t="str">
        <v>fully disagree</v>
      </c>
      <c r="CS31" t="str">
        <v>fully disagree</v>
      </c>
      <c r="CT31" t="str">
        <v>fully disagree</v>
      </c>
      <c r="CU31" s="61" t="s">
        <v>32</v>
      </c>
      <c r="CV31">
        <v>0</v>
      </c>
      <c r="CW31" s="154">
        <v>0</v>
      </c>
      <c r="CX31">
        <v>0</v>
      </c>
      <c r="CY31" t="str">
        <v>SA: {if yes, please reference and note down your thoughts} MB:</v>
      </c>
      <c r="CZ31" s="154">
        <v>0</v>
      </c>
      <c r="DA31" s="154">
        <v>0</v>
      </c>
      <c r="DB31">
        <v>0</v>
      </c>
      <c r="DC31" s="155">
        <v>0</v>
      </c>
      <c r="DD31">
        <v>0</v>
      </c>
      <c r="DE31">
        <v>0</v>
      </c>
      <c r="DF31" t="str">
        <v>SA: {Please remark here which "Other"} MB:</v>
      </c>
      <c r="DG31" s="155" t="str">
        <v>SA: MB: Comaprison between Russian and foreigner scientists. Russians: Central
Economics and Mathematics Institute under
the Russian Academy of Sciences</v>
      </c>
      <c r="DH31">
        <v>0</v>
      </c>
      <c r="DI31">
        <v>0</v>
      </c>
      <c r="DJ31">
        <v>0</v>
      </c>
      <c r="DK31">
        <v>0</v>
      </c>
      <c r="DL31">
        <v>0</v>
      </c>
      <c r="DM31">
        <v>0</v>
      </c>
      <c r="DN31">
        <v>0</v>
      </c>
      <c r="DO31">
        <v>0</v>
      </c>
      <c r="DP31">
        <v>0</v>
      </c>
      <c r="DQ31">
        <v>0</v>
      </c>
      <c r="DR31">
        <v>0</v>
      </c>
      <c r="DS31">
        <v>0</v>
      </c>
      <c r="DT31">
        <v>0</v>
      </c>
      <c r="DU31">
        <v>0</v>
      </c>
      <c r="DV31">
        <v>0</v>
      </c>
      <c r="DW31">
        <v>0</v>
      </c>
      <c r="DX31">
        <v>0</v>
      </c>
      <c r="DY31">
        <v>0</v>
      </c>
      <c r="DZ31">
        <v>0</v>
      </c>
      <c r="EA31" t="str">
        <v>SA: Are the disclosed criteria enough to check "yes" here? MB: {report uncertainty or other specifics here}</v>
      </c>
      <c r="EB31" t="str">
        <v>{report uncertainty or other specifics here}</v>
      </c>
      <c r="EC31" t="str">
        <v>{report uncertainty or other specifics here}</v>
      </c>
      <c r="ED31" t="str">
        <v>{report uncertainty or other specifics here}</v>
      </c>
      <c r="EE31" t="str">
        <v>{report uncertainty or other specifics here}</v>
      </c>
      <c r="EF31" t="str">
        <v>{report uncertainty or other specifics here}</v>
      </c>
      <c r="EG31">
        <v>0</v>
      </c>
      <c r="EH31">
        <v>0</v>
      </c>
      <c r="EI31" s="155">
        <v>0</v>
      </c>
      <c r="EJ31" s="155" t="str">
        <v>{feel free to report the given reason here, if it was given}</v>
      </c>
      <c r="EK31">
        <v>0</v>
      </c>
      <c r="EL31">
        <v>0</v>
      </c>
      <c r="EM31" t="str">
        <v>{add which intercoder-rater measure was used}</v>
      </c>
      <c r="EN31" s="155">
        <v>0</v>
      </c>
      <c r="EO31">
        <v>0</v>
      </c>
      <c r="EP31" t="str">
        <v>{Use this cell for general comments on the reviews ability of theory development}</v>
      </c>
      <c r="EQ31" t="str">
        <v>SA: MB: But not in the method section!!</v>
      </c>
      <c r="ER31" s="154">
        <v>0</v>
      </c>
      <c r="ES31">
        <v>0</v>
      </c>
      <c r="ET31">
        <v>0</v>
      </c>
      <c r="EU31">
        <v>0</v>
      </c>
      <c r="EV31">
        <v>0</v>
      </c>
      <c r="EW31">
        <v>0</v>
      </c>
      <c r="EX31" t="str">
        <v>SA: Russian MB:</v>
      </c>
      <c r="EY31">
        <v>0</v>
      </c>
      <c r="EZ31" t="str">
        <v>SA: Only for the russian ABMs MB: All are reported as such in the main text, but they end up on the references list.</v>
      </c>
      <c r="FA31">
        <v>0</v>
      </c>
      <c r="FB31">
        <v>0</v>
      </c>
      <c r="FC31">
        <v>0</v>
      </c>
      <c r="FD31" t="str">
        <v>{Use this cell for general comments on the reviews ability of theory development}</v>
      </c>
      <c r="FE31">
        <v>0</v>
      </c>
      <c r="FF31">
        <v>0</v>
      </c>
      <c r="FG31">
        <v>0</v>
      </c>
      <c r="FH31" t="str">
        <v>SA: p. 19 MB:</v>
      </c>
      <c r="FI31">
        <v>0</v>
      </c>
      <c r="FJ31">
        <v>0</v>
      </c>
      <c r="FK31">
        <v>0</v>
      </c>
      <c r="FL31">
        <v>0</v>
      </c>
      <c r="FM31">
        <v>0</v>
      </c>
      <c r="FN31" t="str">
        <v>Add: [red] comparison of how complex socio-economic systems are modelled in Russia vs. non-Russia.</v>
      </c>
      <c r="FO31">
        <v>0</v>
      </c>
      <c r="FP31">
        <v>0</v>
      </c>
      <c r="FQ31">
        <v>0</v>
      </c>
      <c r="FR31" s="154">
        <v>0</v>
      </c>
      <c r="FS31">
        <v>0</v>
      </c>
      <c r="FT31">
        <v>0</v>
      </c>
      <c r="FU31">
        <v>0</v>
      </c>
      <c r="FV31">
        <v>0</v>
      </c>
      <c r="FW31">
        <v>0</v>
      </c>
      <c r="FX31">
        <v>0</v>
      </c>
      <c r="FY31">
        <v>0</v>
      </c>
      <c r="FZ31">
        <v>0</v>
      </c>
      <c r="GA31" t="str">
        <v>{We do not expect this to be done often. We start with only yes/no assessment and come back to it}</v>
      </c>
      <c r="GB31">
        <v>0</v>
      </c>
      <c r="GC31">
        <v>0</v>
      </c>
      <c r="GD31">
        <v>0</v>
      </c>
      <c r="GE31">
        <v>0</v>
      </c>
      <c r="GF31">
        <v>0</v>
      </c>
      <c r="GG31">
        <v>0</v>
      </c>
      <c r="GH31">
        <v>0</v>
      </c>
    </row>
    <row r="32" spans="2:190" ht="15" customHeight="1" outlineLevel="1" x14ac:dyDescent="0.3">
      <c r="B32" s="162" t="s">
        <v>210</v>
      </c>
      <c r="C32" s="102" t="s">
        <v>223</v>
      </c>
      <c r="D32" s="39">
        <v>2001</v>
      </c>
      <c r="E32" s="161" t="s">
        <v>173</v>
      </c>
      <c r="F32" s="169" t="s">
        <v>10</v>
      </c>
      <c r="G32" s="165" t="s">
        <v>586</v>
      </c>
      <c r="H32" t="str">
        <v>No</v>
      </c>
      <c r="I32" s="154">
        <v>0</v>
      </c>
      <c r="J32" t="str">
        <v>No</v>
      </c>
      <c r="K32" t="str">
        <v>No research question</v>
      </c>
      <c r="L32" s="154">
        <v>0</v>
      </c>
      <c r="M32" s="154">
        <v>0</v>
      </c>
      <c r="N32">
        <v>0</v>
      </c>
      <c r="O32" s="155" t="str">
        <v>No</v>
      </c>
      <c r="P32" t="str">
        <v>No</v>
      </c>
      <c r="Q32" t="str">
        <v>No</v>
      </c>
      <c r="R32" t="str">
        <v>No</v>
      </c>
      <c r="S32" s="155" t="str">
        <v>Yes</v>
      </c>
      <c r="T32">
        <v>0</v>
      </c>
      <c r="U32" t="str">
        <v>No keyword search applied</v>
      </c>
      <c r="V32" t="str">
        <v>No keyword search applied</v>
      </c>
      <c r="W32" t="str">
        <v>No keyword search applied</v>
      </c>
      <c r="X32">
        <v>0</v>
      </c>
      <c r="Y32" t="str">
        <v>No</v>
      </c>
      <c r="Z32" t="str">
        <v>No</v>
      </c>
      <c r="AA32" t="str">
        <v>No</v>
      </c>
      <c r="AB32" t="str">
        <v>N/A</v>
      </c>
      <c r="AC32">
        <v>0</v>
      </c>
      <c r="AD32" t="str">
        <v>No</v>
      </c>
      <c r="AE32" s="155" t="str">
        <v>No</v>
      </c>
      <c r="AF32" s="155" t="str">
        <v>No</v>
      </c>
      <c r="AG32" t="str">
        <v>No</v>
      </c>
      <c r="AH32" t="str">
        <v>No</v>
      </c>
      <c r="AI32" t="str">
        <v>No</v>
      </c>
      <c r="AJ32" t="str">
        <v>No</v>
      </c>
      <c r="AK32">
        <v>0</v>
      </c>
      <c r="AL32">
        <v>0</v>
      </c>
      <c r="AM32" t="str">
        <v>No</v>
      </c>
      <c r="AN32" t="str">
        <v>No</v>
      </c>
      <c r="AO32" t="str">
        <v>No</v>
      </c>
      <c r="AP32" t="str">
        <v>No</v>
      </c>
      <c r="AQ32" t="str">
        <v>No</v>
      </c>
      <c r="AR32" t="str">
        <v>No</v>
      </c>
      <c r="AS32" t="str">
        <v>No</v>
      </c>
      <c r="AT32" t="str">
        <v>No</v>
      </c>
      <c r="AU32" s="155" t="str">
        <v>No</v>
      </c>
      <c r="AV32" s="155" t="str">
        <v>No</v>
      </c>
      <c r="AW32" t="str">
        <v>N/A</v>
      </c>
      <c r="AX32" t="str">
        <v>No</v>
      </c>
      <c r="AY32" t="str">
        <v>Seems so, but not explicitly disclosed</v>
      </c>
      <c r="AZ32" s="155">
        <v>0</v>
      </c>
      <c r="BA32">
        <v>0</v>
      </c>
      <c r="BB32">
        <v>0</v>
      </c>
      <c r="BC32" t="str">
        <v>No</v>
      </c>
      <c r="BD32" s="154" t="str">
        <v>No</v>
      </c>
      <c r="BE32" t="str">
        <v>No</v>
      </c>
      <c r="BF32" t="str">
        <v>No</v>
      </c>
      <c r="BG32" t="str">
        <v>Yes</v>
      </c>
      <c r="BH32" t="str">
        <v>No</v>
      </c>
      <c r="BI32" t="str">
        <v>No</v>
      </c>
      <c r="BJ32" t="str">
        <v>No, not explicitly considered</v>
      </c>
      <c r="BK32">
        <v>0</v>
      </c>
      <c r="BL32" t="str">
        <v>No</v>
      </c>
      <c r="BM32" t="str">
        <v>No</v>
      </c>
      <c r="BN32" t="str">
        <v>N/A</v>
      </c>
      <c r="BO32">
        <v>0</v>
      </c>
      <c r="BP32">
        <v>0</v>
      </c>
      <c r="BQ32" t="str">
        <v>No</v>
      </c>
      <c r="BR32" t="str">
        <v>Yes</v>
      </c>
      <c r="BS32" t="str">
        <v>No</v>
      </c>
      <c r="BT32" t="str">
        <v>Yes</v>
      </c>
      <c r="BU32" t="str">
        <v>No</v>
      </c>
      <c r="BV32" t="str">
        <v>No</v>
      </c>
      <c r="BW32" t="str">
        <v>No</v>
      </c>
      <c r="BX32" t="str">
        <v>No</v>
      </c>
      <c r="BY32">
        <v>0</v>
      </c>
      <c r="BZ32" t="str">
        <v>Yes</v>
      </c>
      <c r="CA32" t="str">
        <v>Yes</v>
      </c>
      <c r="CB32" t="str">
        <v>No</v>
      </c>
      <c r="CC32" t="str">
        <v>No</v>
      </c>
      <c r="CD32" s="154" t="str">
        <v>No</v>
      </c>
      <c r="CE32">
        <v>0</v>
      </c>
      <c r="CF32" t="str">
        <v>No</v>
      </c>
      <c r="CG32" t="str">
        <v>No</v>
      </c>
      <c r="CH32" t="str">
        <v>No</v>
      </c>
      <c r="CI32" t="str">
        <v>No</v>
      </c>
      <c r="CJ32" t="str">
        <v>Yes</v>
      </c>
      <c r="CK32" t="str">
        <v>No</v>
      </c>
      <c r="CL32" t="str">
        <v>N/A</v>
      </c>
      <c r="CM32" t="str">
        <v>No</v>
      </c>
      <c r="CN32" t="str">
        <v>This paper implicitly adresses theory development and should be discussed among the authors again.</v>
      </c>
      <c r="CO32">
        <v>0</v>
      </c>
      <c r="CP32" t="str">
        <v>fully disagree</v>
      </c>
      <c r="CQ32" t="str">
        <v>fully disagree</v>
      </c>
      <c r="CR32" t="str">
        <v>mainly agree</v>
      </c>
      <c r="CS32" t="str">
        <v>mainly disagree</v>
      </c>
      <c r="CT32" t="str">
        <v>mainly agree</v>
      </c>
      <c r="CU32" s="61"/>
      <c r="CV32">
        <v>0</v>
      </c>
      <c r="CW32" s="154">
        <v>0</v>
      </c>
      <c r="CX32">
        <v>0</v>
      </c>
      <c r="CY32" t="str">
        <v>SA: {if yes, please reference and note down your thoughts} MB:</v>
      </c>
      <c r="CZ32" s="154">
        <v>0</v>
      </c>
      <c r="DA32" s="154">
        <v>0</v>
      </c>
      <c r="DB32">
        <v>0</v>
      </c>
      <c r="DC32" s="155">
        <v>0</v>
      </c>
      <c r="DD32">
        <v>0</v>
      </c>
      <c r="DE32">
        <v>0</v>
      </c>
      <c r="DF32" t="str">
        <v>{Please remark here which "Other"}</v>
      </c>
      <c r="DG32" s="155">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t="str">
        <v>SA: {report uncertainty or other specifics here} MB:</v>
      </c>
      <c r="EB32" t="str">
        <v>{report uncertainty or other specifics here}</v>
      </c>
      <c r="EC32" t="str">
        <v>SA: {report uncertainty or other specifics here} MB: Only those in computer science.</v>
      </c>
      <c r="ED32" t="str">
        <v>{report uncertainty or other specifics here}</v>
      </c>
      <c r="EE32" t="str">
        <v>{report uncertainty or other specifics here}</v>
      </c>
      <c r="EF32" t="str">
        <v>SA: {report uncertainty or other specifics here} MB: most cited conference paper from computer sciences</v>
      </c>
      <c r="EG32">
        <v>0</v>
      </c>
      <c r="EH32">
        <v>0</v>
      </c>
      <c r="EI32" s="155" t="str">
        <v>SA: The title says the 90s but in the cited literature is full of references older then that. MB:</v>
      </c>
      <c r="EJ32" s="155" t="str">
        <v>SA: {feel free to report the given reason here, if it was given} MB:</v>
      </c>
      <c r="EK32" t="str">
        <v>SA: 90s is too imprecise to be reported here. Furthermore literature references include also articles older then that MB:</v>
      </c>
      <c r="EL32">
        <v>0</v>
      </c>
      <c r="EM32" t="str">
        <v>SA: {add which intercoder-rater measure was used} MB:</v>
      </c>
      <c r="EN32" s="155">
        <v>0</v>
      </c>
      <c r="EO32">
        <v>0</v>
      </c>
      <c r="EP32" t="str">
        <v>SA: {Use this cell for general comments on the reviews ability of theory development} MB:</v>
      </c>
      <c r="EQ32">
        <v>0</v>
      </c>
      <c r="ER32" s="154">
        <v>0</v>
      </c>
      <c r="ES32">
        <v>0</v>
      </c>
      <c r="ET32">
        <v>0</v>
      </c>
      <c r="EU32">
        <v>0</v>
      </c>
      <c r="EV32">
        <v>0</v>
      </c>
      <c r="EW32">
        <v>0</v>
      </c>
      <c r="EX32">
        <v>0</v>
      </c>
      <c r="EY32">
        <v>0</v>
      </c>
      <c r="EZ32" t="str">
        <v>SA: MB: but included among the other references.</v>
      </c>
      <c r="FA32">
        <v>0</v>
      </c>
      <c r="FB32">
        <v>0</v>
      </c>
      <c r="FC32">
        <v>0</v>
      </c>
      <c r="FD32" t="str">
        <v>{Use this cell for general comments on the reviews ability of theory development}</v>
      </c>
      <c r="FE32">
        <v>0</v>
      </c>
      <c r="FF32" t="str">
        <v xml:space="preserve">SA: The modeling of space MB:
Add: [green] review especially explicit ABMs of marine populations and compare how space is modeled. Discuss the conceptual approaches and how they relate to the empirical phenomenon. Although the review is from 2001 it could be a good example of how to look in more detail at a single model element, although it lacks a systematic and transparent procedure.  </v>
      </c>
      <c r="FG32">
        <v>0</v>
      </c>
      <c r="FH32">
        <v>0</v>
      </c>
      <c r="FI32">
        <v>0</v>
      </c>
      <c r="FJ32">
        <v>0</v>
      </c>
      <c r="FK32" t="str">
        <v>SA: But an implicit focus in the discussion part MB:</v>
      </c>
      <c r="FL32">
        <v>0</v>
      </c>
      <c r="FM32">
        <v>0</v>
      </c>
      <c r="FN32" t="str">
        <v>Add: [green] strong insight perspective in combination with development of spatial representation (therefore also design perspective). Good example of how these two perspectives can go together without cluttering the analysis with too many design-parameter. Better than just presenting design parameter and insights individually, the way they are connected can be very insightful.</v>
      </c>
      <c r="FO32" t="str">
        <v>SA: Here is clearly the focus MB:
Add: [green] strong insight perspective in combination with development of spatial representation (therefore also design perspective). Good example of how these two perspectives can go together without cluttering the analysis with too many design-parameter. Better than just presenting design parameter and insights individually, the way they are connected can be very insightful.</v>
      </c>
      <c r="FP32">
        <v>0</v>
      </c>
      <c r="FQ32">
        <v>0</v>
      </c>
      <c r="FR32" s="154">
        <v>0</v>
      </c>
      <c r="FS32">
        <v>0</v>
      </c>
      <c r="FT32">
        <v>0</v>
      </c>
      <c r="FU32">
        <v>0</v>
      </c>
      <c r="FV32">
        <v>0</v>
      </c>
      <c r="FW32">
        <v>0</v>
      </c>
      <c r="FX32" t="str">
        <v>Source or creation of the classes is not transparent. If developed inductively its not clear how and under which requirements a paper is assigned.</v>
      </c>
      <c r="FY32">
        <v>0</v>
      </c>
      <c r="FZ32" t="str">
        <v>SA: Self-develped classes for space represention in ABMs but intransparent how. MB:</v>
      </c>
      <c r="GA32" t="str">
        <v>{We do not expect this to be done often. We start with only yes/no assessment and come back to it}</v>
      </c>
      <c r="GB32">
        <v>0</v>
      </c>
      <c r="GC32">
        <v>0</v>
      </c>
      <c r="GD32">
        <v>0</v>
      </c>
      <c r="GE32">
        <v>0</v>
      </c>
      <c r="GF32">
        <v>0</v>
      </c>
      <c r="GG32">
        <v>0</v>
      </c>
      <c r="GH32">
        <v>0</v>
      </c>
    </row>
    <row r="33" spans="2:190" ht="15" customHeight="1" outlineLevel="1" x14ac:dyDescent="0.3">
      <c r="B33" s="42" t="s">
        <v>747</v>
      </c>
      <c r="C33" s="102" t="s">
        <v>748</v>
      </c>
      <c r="D33" s="39">
        <v>2012</v>
      </c>
      <c r="E33" s="40"/>
      <c r="F33" s="169" t="s">
        <v>10</v>
      </c>
      <c r="G33" s="165" t="s">
        <v>609</v>
      </c>
      <c r="H33" t="str">
        <v>No</v>
      </c>
      <c r="I33" s="154">
        <v>0</v>
      </c>
      <c r="J33" t="str">
        <v>No</v>
      </c>
      <c r="K33" t="str">
        <v>No research question</v>
      </c>
      <c r="L33" s="154">
        <v>0</v>
      </c>
      <c r="M33" s="154">
        <v>0</v>
      </c>
      <c r="N33">
        <v>0</v>
      </c>
      <c r="O33" s="155" t="str">
        <v>No</v>
      </c>
      <c r="P33" t="str">
        <v>No</v>
      </c>
      <c r="Q33" t="str">
        <v>No</v>
      </c>
      <c r="R33" t="str">
        <v>No</v>
      </c>
      <c r="S33" s="155" t="str">
        <v>Yes</v>
      </c>
      <c r="T33">
        <v>0</v>
      </c>
      <c r="U33" t="str">
        <v>No keyword search applied</v>
      </c>
      <c r="V33" t="str">
        <v>No keyword search applied</v>
      </c>
      <c r="W33" t="str">
        <v>No keyword search applied</v>
      </c>
      <c r="X33">
        <v>0</v>
      </c>
      <c r="Y33" t="str">
        <v>No</v>
      </c>
      <c r="Z33" t="str">
        <v>No</v>
      </c>
      <c r="AA33" t="str">
        <v>No</v>
      </c>
      <c r="AB33" t="str">
        <v>N/A</v>
      </c>
      <c r="AC33">
        <v>0</v>
      </c>
      <c r="AD33" t="str">
        <v>No</v>
      </c>
      <c r="AE33" s="155" t="str">
        <v>No</v>
      </c>
      <c r="AF33" s="155" t="str">
        <v>No</v>
      </c>
      <c r="AG33" t="str">
        <v>No</v>
      </c>
      <c r="AH33" t="str">
        <v>No</v>
      </c>
      <c r="AI33" t="str">
        <v>No</v>
      </c>
      <c r="AJ33" t="str">
        <v>No</v>
      </c>
      <c r="AK33">
        <v>0</v>
      </c>
      <c r="AL33">
        <v>0</v>
      </c>
      <c r="AM33" t="str">
        <v>No</v>
      </c>
      <c r="AN33" t="str">
        <v>No</v>
      </c>
      <c r="AO33" t="str">
        <v>No</v>
      </c>
      <c r="AP33" t="str">
        <v>No</v>
      </c>
      <c r="AQ33" t="str">
        <v>No</v>
      </c>
      <c r="AR33" t="str">
        <v>No</v>
      </c>
      <c r="AS33" t="str">
        <v>No</v>
      </c>
      <c r="AT33" t="str">
        <v>No</v>
      </c>
      <c r="AU33" s="155" t="str">
        <v>No</v>
      </c>
      <c r="AV33" s="155" t="str">
        <v>No</v>
      </c>
      <c r="AW33" t="str">
        <v>N/A</v>
      </c>
      <c r="AX33" t="str">
        <v>No</v>
      </c>
      <c r="AY33" t="str">
        <v>No</v>
      </c>
      <c r="AZ33" s="155">
        <v>0</v>
      </c>
      <c r="BA33">
        <v>0</v>
      </c>
      <c r="BB33">
        <v>0</v>
      </c>
      <c r="BC33" t="str">
        <v>No</v>
      </c>
      <c r="BD33" s="154" t="str">
        <v>No</v>
      </c>
      <c r="BE33" t="str">
        <v>No</v>
      </c>
      <c r="BF33" t="str">
        <v>No</v>
      </c>
      <c r="BG33" t="str">
        <v>Yes</v>
      </c>
      <c r="BH33" t="str">
        <v>No</v>
      </c>
      <c r="BI33" t="str">
        <v>No</v>
      </c>
      <c r="BJ33" t="str">
        <v>No, not explicitly considered</v>
      </c>
      <c r="BK33">
        <v>0</v>
      </c>
      <c r="BL33" t="str">
        <v>No</v>
      </c>
      <c r="BM33" t="str">
        <v>No</v>
      </c>
      <c r="BN33" t="str">
        <v>N/A</v>
      </c>
      <c r="BO33">
        <v>0</v>
      </c>
      <c r="BP33">
        <v>0</v>
      </c>
      <c r="BQ33" t="str">
        <v>No</v>
      </c>
      <c r="BR33" t="str">
        <v>Yes</v>
      </c>
      <c r="BS33" t="str">
        <v>No</v>
      </c>
      <c r="BT33" t="str">
        <v>No</v>
      </c>
      <c r="BU33" t="str">
        <v>No</v>
      </c>
      <c r="BV33" t="str">
        <v>No</v>
      </c>
      <c r="BW33" t="str">
        <v>No</v>
      </c>
      <c r="BX33" t="str">
        <v>No</v>
      </c>
      <c r="BY33">
        <v>0</v>
      </c>
      <c r="BZ33" t="str">
        <v>Yes</v>
      </c>
      <c r="CA33" t="str">
        <v>No</v>
      </c>
      <c r="CB33" t="str">
        <v>No</v>
      </c>
      <c r="CC33" t="str">
        <v>No</v>
      </c>
      <c r="CD33" s="154" t="str">
        <v>No</v>
      </c>
      <c r="CE33">
        <v>0</v>
      </c>
      <c r="CF33" t="str">
        <v>No</v>
      </c>
      <c r="CG33" t="str">
        <v>No</v>
      </c>
      <c r="CH33" t="str">
        <v>No</v>
      </c>
      <c r="CI33" t="str">
        <v>No</v>
      </c>
      <c r="CJ33" t="str">
        <v>Yes</v>
      </c>
      <c r="CK33" t="str">
        <v>No</v>
      </c>
      <c r="CL33" t="str">
        <v>N/A</v>
      </c>
      <c r="CM33" t="str">
        <v>No</v>
      </c>
      <c r="CN33" t="str">
        <v>N/A</v>
      </c>
      <c r="CO33">
        <v>0</v>
      </c>
      <c r="CP33" t="str">
        <v>fully disagree</v>
      </c>
      <c r="CQ33" t="str">
        <v>fully disagree</v>
      </c>
      <c r="CR33" t="str">
        <v>fully disagree</v>
      </c>
      <c r="CS33" t="str">
        <v>fully disagree</v>
      </c>
      <c r="CT33" t="str">
        <v>fully disagree</v>
      </c>
      <c r="CU33" s="61" t="s">
        <v>32</v>
      </c>
      <c r="CV33">
        <v>0</v>
      </c>
      <c r="CW33" s="154">
        <v>0</v>
      </c>
      <c r="CX33">
        <v>0</v>
      </c>
      <c r="CY33" t="str">
        <v>SA: {if yes, please reference and note down your thoughts} MB:</v>
      </c>
      <c r="CZ33" s="154">
        <v>0</v>
      </c>
      <c r="DA33" s="154">
        <v>0</v>
      </c>
      <c r="DB33">
        <v>0</v>
      </c>
      <c r="DC33" s="155">
        <v>0</v>
      </c>
      <c r="DD33">
        <v>0</v>
      </c>
      <c r="DE33">
        <v>0</v>
      </c>
      <c r="DF33" t="str">
        <v>SA: {Please remark here which "Other"} MB:</v>
      </c>
      <c r="DG33" s="155">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t="str">
        <v>{report uncertainty or other specifics here}</v>
      </c>
      <c r="EB33" t="str">
        <v>{report uncertainty or other specifics here}</v>
      </c>
      <c r="EC33" t="str">
        <v>{report uncertainty or other specifics here}</v>
      </c>
      <c r="ED33" t="str">
        <v>{report uncertainty or other specifics here}</v>
      </c>
      <c r="EE33" t="str">
        <v>{report uncertainty or other specifics here}</v>
      </c>
      <c r="EF33" t="str">
        <v>{report uncertainty or other specifics here}</v>
      </c>
      <c r="EG33">
        <v>0</v>
      </c>
      <c r="EH33">
        <v>0</v>
      </c>
      <c r="EI33" s="155">
        <v>0</v>
      </c>
      <c r="EJ33" s="155" t="str">
        <v>{feel free to report the given reason here, if it was given}</v>
      </c>
      <c r="EK33">
        <v>0</v>
      </c>
      <c r="EL33">
        <v>0</v>
      </c>
      <c r="EM33" t="str">
        <v>{add which intercoder-rater measure was used}</v>
      </c>
      <c r="EN33" s="155">
        <v>0</v>
      </c>
      <c r="EO33">
        <v>0</v>
      </c>
      <c r="EP33" t="str">
        <v>{Use this cell for general comments on the reviews ability of theory development}</v>
      </c>
      <c r="EQ33">
        <v>0</v>
      </c>
      <c r="ER33" s="154">
        <v>0</v>
      </c>
      <c r="ES33">
        <v>0</v>
      </c>
      <c r="ET33">
        <v>0</v>
      </c>
      <c r="EU33">
        <v>0</v>
      </c>
      <c r="EV33">
        <v>0</v>
      </c>
      <c r="EW33">
        <v>0</v>
      </c>
      <c r="EX33">
        <v>0</v>
      </c>
      <c r="EY33">
        <v>0</v>
      </c>
      <c r="EZ33">
        <v>0</v>
      </c>
      <c r="FA33">
        <v>0</v>
      </c>
      <c r="FB33">
        <v>0</v>
      </c>
      <c r="FC33">
        <v>0</v>
      </c>
      <c r="FD33" t="str">
        <v>{Use this cell for general comments on the reviews ability of theory development}</v>
      </c>
      <c r="FE33">
        <v>0</v>
      </c>
      <c r="FF33" t="str">
        <v>SA: focus on the comparison of agent types in some parts of the articles besides the general historical development of ABMs in economics. MB:
Add: [yellow] focuses on the comparison of agent types besides the general historical development of ABMs in economics. Since the comparison of the different agents is the main story of the review of the paper it is interesting. But done rather unstructured.</v>
      </c>
      <c r="FG33">
        <v>0</v>
      </c>
      <c r="FH33">
        <v>0</v>
      </c>
      <c r="FI33">
        <v>0</v>
      </c>
      <c r="FJ33">
        <v>0</v>
      </c>
      <c r="FK33">
        <v>0</v>
      </c>
      <c r="FL33">
        <v>0</v>
      </c>
      <c r="FM33">
        <v>0</v>
      </c>
      <c r="FN33" t="str">
        <v xml:space="preserve">Add: [red] how agents in agent-based computational economics are modelled. </v>
      </c>
      <c r="FO33">
        <v>0</v>
      </c>
      <c r="FP33">
        <v>0</v>
      </c>
      <c r="FQ33">
        <v>0</v>
      </c>
      <c r="FR33" s="154">
        <v>0</v>
      </c>
      <c r="FS33">
        <v>0</v>
      </c>
      <c r="FT33">
        <v>0</v>
      </c>
      <c r="FU33">
        <v>0</v>
      </c>
      <c r="FV33">
        <v>0</v>
      </c>
      <c r="FW33">
        <v>0</v>
      </c>
      <c r="FX33">
        <v>0</v>
      </c>
      <c r="FY33">
        <v>0</v>
      </c>
      <c r="FZ33">
        <v>0</v>
      </c>
      <c r="GA33" t="str">
        <v>{We do not expect this to be done often. We start with only yes/no assessment and come back to it}</v>
      </c>
      <c r="GB33">
        <v>0</v>
      </c>
      <c r="GC33">
        <v>0</v>
      </c>
      <c r="GD33">
        <v>0</v>
      </c>
      <c r="GE33">
        <v>0</v>
      </c>
      <c r="GF33">
        <v>0</v>
      </c>
      <c r="GG33">
        <v>0</v>
      </c>
      <c r="GH33">
        <v>0</v>
      </c>
    </row>
    <row r="34" spans="2:190" ht="15" customHeight="1" outlineLevel="1" x14ac:dyDescent="0.3">
      <c r="B34" s="42" t="s">
        <v>211</v>
      </c>
      <c r="C34" s="102" t="s">
        <v>224</v>
      </c>
      <c r="D34" s="39">
        <v>2003</v>
      </c>
      <c r="E34" s="59" t="s">
        <v>317</v>
      </c>
      <c r="F34" s="169" t="s">
        <v>10</v>
      </c>
      <c r="G34" s="165" t="s">
        <v>586</v>
      </c>
      <c r="H34" t="str">
        <v>No</v>
      </c>
      <c r="I34" s="154">
        <v>0</v>
      </c>
      <c r="J34" t="str">
        <v>Yes</v>
      </c>
      <c r="K34" t="str">
        <v>Yes</v>
      </c>
      <c r="L34" s="154">
        <v>0</v>
      </c>
      <c r="M34" s="154">
        <v>0</v>
      </c>
      <c r="N34">
        <v>0</v>
      </c>
      <c r="O34" s="155" t="str">
        <v>No</v>
      </c>
      <c r="P34" t="str">
        <v>No</v>
      </c>
      <c r="Q34" t="str">
        <v>No</v>
      </c>
      <c r="R34" t="str">
        <v>No</v>
      </c>
      <c r="S34" s="155" t="str">
        <v>Yes</v>
      </c>
      <c r="T34">
        <v>0</v>
      </c>
      <c r="U34" t="str">
        <v>No keyword search applied</v>
      </c>
      <c r="V34" t="str">
        <v>No keyword search applied</v>
      </c>
      <c r="W34" t="str">
        <v>No keyword search applied</v>
      </c>
      <c r="X34">
        <v>0</v>
      </c>
      <c r="Y34" t="str">
        <v>No</v>
      </c>
      <c r="Z34" t="str">
        <v>No</v>
      </c>
      <c r="AA34" t="str">
        <v>No</v>
      </c>
      <c r="AB34" t="str">
        <v>N/A</v>
      </c>
      <c r="AC34">
        <v>0</v>
      </c>
      <c r="AD34" t="str">
        <v>No</v>
      </c>
      <c r="AE34" s="155" t="str">
        <v>No</v>
      </c>
      <c r="AF34" s="155" t="str">
        <v>No</v>
      </c>
      <c r="AG34" t="str">
        <v>No</v>
      </c>
      <c r="AH34" t="str">
        <v>No</v>
      </c>
      <c r="AI34" t="str">
        <v>No</v>
      </c>
      <c r="AJ34" t="str">
        <v>No</v>
      </c>
      <c r="AK34">
        <v>0</v>
      </c>
      <c r="AL34">
        <v>0</v>
      </c>
      <c r="AM34" t="str">
        <v>No</v>
      </c>
      <c r="AN34" t="str">
        <v>No</v>
      </c>
      <c r="AO34" t="str">
        <v>No</v>
      </c>
      <c r="AP34" t="str">
        <v>No</v>
      </c>
      <c r="AQ34" t="str">
        <v>No</v>
      </c>
      <c r="AR34" t="str">
        <v>No</v>
      </c>
      <c r="AS34" t="str">
        <v>No</v>
      </c>
      <c r="AT34" t="str">
        <v>No</v>
      </c>
      <c r="AU34" s="155" t="str">
        <v>No</v>
      </c>
      <c r="AV34" s="155" t="str">
        <v>No</v>
      </c>
      <c r="AW34" t="str">
        <v>N/A</v>
      </c>
      <c r="AX34" t="str">
        <v>No</v>
      </c>
      <c r="AY34" t="str">
        <v>Seems so, but not explicitly disclosed</v>
      </c>
      <c r="AZ34" s="155">
        <v>0</v>
      </c>
      <c r="BA34">
        <v>0</v>
      </c>
      <c r="BB34">
        <v>0</v>
      </c>
      <c r="BC34" t="str">
        <v>No</v>
      </c>
      <c r="BD34" s="154" t="str">
        <v>No</v>
      </c>
      <c r="BE34" t="str">
        <v>No</v>
      </c>
      <c r="BF34" t="str">
        <v>No</v>
      </c>
      <c r="BG34" t="str">
        <v>Yes</v>
      </c>
      <c r="BH34" t="str">
        <v>No</v>
      </c>
      <c r="BI34" t="str">
        <v>No</v>
      </c>
      <c r="BJ34" t="str">
        <v>No, not explicitly considered</v>
      </c>
      <c r="BK34">
        <v>0</v>
      </c>
      <c r="BL34" t="str">
        <v>No</v>
      </c>
      <c r="BM34" t="str">
        <v>No</v>
      </c>
      <c r="BN34" t="str">
        <v>N/A</v>
      </c>
      <c r="BO34">
        <v>0</v>
      </c>
      <c r="BP34">
        <v>0</v>
      </c>
      <c r="BQ34" t="str">
        <v>No</v>
      </c>
      <c r="BR34" t="str">
        <v>No</v>
      </c>
      <c r="BS34" t="str">
        <v>Yes</v>
      </c>
      <c r="BT34" t="str">
        <v>Yes</v>
      </c>
      <c r="BU34" t="str">
        <v>No</v>
      </c>
      <c r="BV34" t="str">
        <v>No</v>
      </c>
      <c r="BW34" t="str">
        <v>Yes</v>
      </c>
      <c r="BX34" t="str">
        <v>No</v>
      </c>
      <c r="BY34">
        <v>0</v>
      </c>
      <c r="BZ34" t="str">
        <v>Yes</v>
      </c>
      <c r="CA34" t="str">
        <v>Yes</v>
      </c>
      <c r="CB34" t="str">
        <v>No</v>
      </c>
      <c r="CC34" t="str">
        <v>No</v>
      </c>
      <c r="CD34" s="154" t="str">
        <v>No</v>
      </c>
      <c r="CE34">
        <v>0</v>
      </c>
      <c r="CF34" t="str">
        <v>No</v>
      </c>
      <c r="CG34" t="str">
        <v>No</v>
      </c>
      <c r="CH34" t="str">
        <v>No</v>
      </c>
      <c r="CI34" t="str">
        <v>No</v>
      </c>
      <c r="CJ34" t="str">
        <v>Yes</v>
      </c>
      <c r="CK34" t="str">
        <v>No</v>
      </c>
      <c r="CL34" t="str">
        <v>N/A</v>
      </c>
      <c r="CM34" t="str">
        <v>No</v>
      </c>
      <c r="CN34" t="str">
        <v>N/A</v>
      </c>
      <c r="CO34">
        <v>0</v>
      </c>
      <c r="CP34" t="str">
        <v>fully agree</v>
      </c>
      <c r="CQ34" t="str">
        <v>fully disagree</v>
      </c>
      <c r="CR34" t="str">
        <v>mainly disagree</v>
      </c>
      <c r="CS34" t="str">
        <v>fully disagree</v>
      </c>
      <c r="CT34" t="str">
        <v>neutral</v>
      </c>
      <c r="CU34" s="61" t="s">
        <v>32</v>
      </c>
      <c r="CV34">
        <v>0</v>
      </c>
      <c r="CW34" s="154">
        <v>0</v>
      </c>
      <c r="CX34">
        <v>0</v>
      </c>
      <c r="CY34" t="str">
        <v>SA: in Q4: "Are these models best used in a highly abstract form to demonstrate potential theoretical causes for qualitatively assessed real-world phenomena?" MB:</v>
      </c>
      <c r="CZ34" s="154">
        <v>0</v>
      </c>
      <c r="DA34" s="154">
        <v>0</v>
      </c>
      <c r="DB34">
        <v>0</v>
      </c>
      <c r="DC34" s="155">
        <v>0</v>
      </c>
      <c r="DD34">
        <v>0</v>
      </c>
      <c r="DE34">
        <v>0</v>
      </c>
      <c r="DF34" t="str">
        <v>{Please remark here which "Other"}</v>
      </c>
      <c r="DG34" s="155">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t="str">
        <v>SA: {report uncertainty or other specifics here} MB:</v>
      </c>
      <c r="EB34" t="str">
        <v>{report uncertainty or other specifics here}</v>
      </c>
      <c r="EC34" t="str">
        <v>SA: {report uncertainty or other specifics here} MB: Only those in computer science.</v>
      </c>
      <c r="ED34" t="str">
        <v>{report uncertainty or other specifics here}</v>
      </c>
      <c r="EE34" t="str">
        <v>{report uncertainty or other specifics here}</v>
      </c>
      <c r="EF34" t="str">
        <v>SA: {report uncertainty or other specifics here} MB: most cited conference paper from computer sciences</v>
      </c>
      <c r="EG34">
        <v>0</v>
      </c>
      <c r="EH34">
        <v>0</v>
      </c>
      <c r="EI34" s="155">
        <v>0</v>
      </c>
      <c r="EJ34" s="155" t="str">
        <v>SA: {feel free to report the given reason here, if it was given} MB:</v>
      </c>
      <c r="EK34">
        <v>0</v>
      </c>
      <c r="EL34" t="str">
        <v>SA: MB:</v>
      </c>
      <c r="EM34" t="str">
        <v>SA: {add which intercoder-rater measure was used} MB:</v>
      </c>
      <c r="EN34" s="155">
        <v>0</v>
      </c>
      <c r="EO34">
        <v>0</v>
      </c>
      <c r="EP34" t="str">
        <v>SA: {Use this cell for general comments on the reviews ability of theory development} MB:</v>
      </c>
      <c r="EQ34">
        <v>0</v>
      </c>
      <c r="ER34" s="154">
        <v>0</v>
      </c>
      <c r="ES34">
        <v>0</v>
      </c>
      <c r="ET34">
        <v>0</v>
      </c>
      <c r="EU34">
        <v>0</v>
      </c>
      <c r="EV34">
        <v>0</v>
      </c>
      <c r="EW34">
        <v>0</v>
      </c>
      <c r="EX34">
        <v>0</v>
      </c>
      <c r="EY34">
        <v>0</v>
      </c>
      <c r="EZ34" t="str">
        <v>SA: MB: but included among the other references.</v>
      </c>
      <c r="FA34">
        <v>0</v>
      </c>
      <c r="FB34">
        <v>0</v>
      </c>
      <c r="FC34">
        <v>0</v>
      </c>
      <c r="FD34" t="str">
        <v>{Use this cell for general comments on the reviews ability of theory development}</v>
      </c>
      <c r="FE34">
        <v>0</v>
      </c>
      <c r="FF34">
        <v>0</v>
      </c>
      <c r="FG34" t="str">
        <v xml:space="preserve">SA: General insights on how theory development can be done with ABMs and their specific character MB:
Add: [red] describe general insights on how theory development can be done with ABMs and their specific character (p.325-326, section “explanatory approaches”). They are doing something similar as [072] but not with generalization regarding a phenomenon but theory development itself. We only accounted for this in this category, because how to do theory development with ABMs is a specific part of the research question. Maybe this is not the best example for generalization because it could confuse the reader, but since it addresses theory development it appears relevant for our research goal. Therefore, I see it as another border case for this dimension. Although we might not use it as an example for generalization, we possibly want to reflect on their ideas of theory development with ABMs. </v>
      </c>
      <c r="FH34" t="str">
        <v>SA: See starting page 16</v>
      </c>
      <c r="FI34">
        <v>0</v>
      </c>
      <c r="FJ34">
        <v>0</v>
      </c>
      <c r="FK34" t="str">
        <v>Add: [green] review ABMs of land-use cover change and explicitly ask in one of their research questions if such models can “demonstrate potential theoretical causes for qualitatively assessed real-world phenomena (p.315). They distinguish between descriptive and explanatory approaches, of which the latter “strives to explore theory and generate hypotheses”. They elaborate this approach with examples in one entire section of the paper (p.325-326).</v>
      </c>
      <c r="FL34">
        <v>0</v>
      </c>
      <c r="FM34">
        <v>0</v>
      </c>
      <c r="FN34" t="str">
        <v>Add: [yellow] review ABMs of land-use and land-cover change. Present some design aspects (p. 319, Table1) but in the text rather take an insight perspective (p.318-320, chapter – current applications of MAS/LUCC modeling)</v>
      </c>
      <c r="FO34" t="str">
        <v>Add: [yellow] review ABMs of land-use and land-cover change. Present some design aspects (p. 319, Table1) but in the text rather take an insight perspective (p.318-320, chapter – current applications of MAS/LUCC modeling)</v>
      </c>
      <c r="FP34">
        <v>0</v>
      </c>
      <c r="FQ34">
        <v>0</v>
      </c>
      <c r="FR34" s="154">
        <v>0</v>
      </c>
      <c r="FS34">
        <v>0</v>
      </c>
      <c r="FT34">
        <v>0</v>
      </c>
      <c r="FU34">
        <v>0</v>
      </c>
      <c r="FV34">
        <v>0</v>
      </c>
      <c r="FW34">
        <v>0</v>
      </c>
      <c r="FX34" t="str">
        <v>SA: Although the review presents the results along the structure of the formulated RQ, it is not transparent how the information are taken from the paper. However, at first it does not appear unstructured, what could actually be harmful as it can hide potential insufficiencies. MB:</v>
      </c>
      <c r="FY34">
        <v>0</v>
      </c>
      <c r="FZ34">
        <v>0</v>
      </c>
      <c r="GA34" t="str">
        <v>{We do not expect this to be done often. We start with only yes/no assessment and come back to it}</v>
      </c>
      <c r="GB34">
        <v>0</v>
      </c>
      <c r="GC34">
        <v>0</v>
      </c>
      <c r="GD34">
        <v>0</v>
      </c>
      <c r="GE34">
        <v>0</v>
      </c>
      <c r="GF34">
        <v>0</v>
      </c>
      <c r="GG34">
        <v>0</v>
      </c>
      <c r="GH34" t="str">
        <v>SA: Ok for paper from earlie 2000 as theory development is rather adressed for ABM modelling in general. Now, more focus should be on explicit theories, less the methods capability for theory developement. MB:</v>
      </c>
    </row>
    <row r="35" spans="2:190" ht="15" customHeight="1" outlineLevel="1" x14ac:dyDescent="0.3">
      <c r="B35" s="42" t="s">
        <v>212</v>
      </c>
      <c r="C35" s="102" t="s">
        <v>315</v>
      </c>
      <c r="D35" s="39">
        <v>2017</v>
      </c>
      <c r="E35" s="40" t="s">
        <v>173</v>
      </c>
      <c r="F35" s="169" t="s">
        <v>10</v>
      </c>
      <c r="G35" s="165" t="s">
        <v>586</v>
      </c>
      <c r="H35" t="str">
        <v>No</v>
      </c>
      <c r="I35" s="154">
        <v>0</v>
      </c>
      <c r="J35" t="str">
        <v>Yes</v>
      </c>
      <c r="K35" t="str">
        <v>Yes</v>
      </c>
      <c r="L35" s="154">
        <v>0</v>
      </c>
      <c r="M35" s="154">
        <v>0</v>
      </c>
      <c r="N35" t="str">
        <v>Combined</v>
      </c>
      <c r="O35" s="155" t="str">
        <v>Yes</v>
      </c>
      <c r="P35" t="str">
        <v>Yes</v>
      </c>
      <c r="Q35" t="str">
        <v>No</v>
      </c>
      <c r="R35" t="str">
        <v>No</v>
      </c>
      <c r="S35" s="155" t="str">
        <v>No</v>
      </c>
      <c r="T35">
        <v>0</v>
      </c>
      <c r="U35" t="str">
        <v>Yes</v>
      </c>
      <c r="V35" t="str">
        <v>Yes</v>
      </c>
      <c r="W35" t="str">
        <v>No</v>
      </c>
      <c r="X35">
        <v>0</v>
      </c>
      <c r="Y35" t="str">
        <v>Yes</v>
      </c>
      <c r="Z35" t="str">
        <v>No</v>
      </c>
      <c r="AA35" t="str">
        <v>No</v>
      </c>
      <c r="AB35">
        <v>1</v>
      </c>
      <c r="AC35">
        <v>0</v>
      </c>
      <c r="AD35" t="str">
        <v>No</v>
      </c>
      <c r="AE35" s="155" t="str">
        <v>No</v>
      </c>
      <c r="AF35" s="155" t="str">
        <v>Yes</v>
      </c>
      <c r="AG35" t="str">
        <v>No</v>
      </c>
      <c r="AH35" t="str">
        <v>No</v>
      </c>
      <c r="AI35" t="str">
        <v>No</v>
      </c>
      <c r="AJ35" t="str">
        <v>No</v>
      </c>
      <c r="AK35">
        <v>0</v>
      </c>
      <c r="AL35">
        <v>0</v>
      </c>
      <c r="AM35" t="str">
        <v>Yes</v>
      </c>
      <c r="AN35" t="str">
        <v>Yes</v>
      </c>
      <c r="AO35" t="str">
        <v>No</v>
      </c>
      <c r="AP35" t="str">
        <v>No</v>
      </c>
      <c r="AQ35" t="str">
        <v>No</v>
      </c>
      <c r="AR35" t="str">
        <v>No</v>
      </c>
      <c r="AS35" t="str">
        <v>No</v>
      </c>
      <c r="AT35" t="str">
        <v>Yes</v>
      </c>
      <c r="AU35" s="155" t="str">
        <v>Yes</v>
      </c>
      <c r="AV35" s="155" t="str">
        <v>No</v>
      </c>
      <c r="AW35" t="str">
        <v>2000-2013</v>
      </c>
      <c r="AX35" t="str">
        <v>"Each publication was evaluated by two persons by title and abstract to determine which articles did not match our general criteria (i.e. a modelling study, but not related to land use research)"</v>
      </c>
      <c r="AY35" t="str">
        <v>Yes</v>
      </c>
      <c r="AZ35" s="155">
        <v>0</v>
      </c>
      <c r="BA35">
        <v>0</v>
      </c>
      <c r="BB35" t="str">
        <v>Main text (method section)</v>
      </c>
      <c r="BC35" t="str">
        <v>Yes</v>
      </c>
      <c r="BD35" s="154" t="str">
        <v>No</v>
      </c>
      <c r="BE35" t="str">
        <v>Yes</v>
      </c>
      <c r="BF35" t="str">
        <v>No</v>
      </c>
      <c r="BG35" t="str">
        <v>No</v>
      </c>
      <c r="BH35" t="str">
        <v>No</v>
      </c>
      <c r="BI35" t="str">
        <v>Yes</v>
      </c>
      <c r="BJ35" t="str">
        <v>No, not explicitly considered</v>
      </c>
      <c r="BK35">
        <v>0</v>
      </c>
      <c r="BL35" t="str">
        <v>Yes</v>
      </c>
      <c r="BM35" t="str">
        <v>No</v>
      </c>
      <c r="BN35">
        <v>134</v>
      </c>
      <c r="BO35">
        <v>0</v>
      </c>
      <c r="BP35">
        <v>0</v>
      </c>
      <c r="BQ35" t="str">
        <v>No</v>
      </c>
      <c r="BR35" t="str">
        <v>No</v>
      </c>
      <c r="BS35" t="str">
        <v>No</v>
      </c>
      <c r="BT35" t="str">
        <v>Yes</v>
      </c>
      <c r="BU35" t="str">
        <v>No</v>
      </c>
      <c r="BV35" t="str">
        <v>Yes</v>
      </c>
      <c r="BW35" t="str">
        <v>No</v>
      </c>
      <c r="BX35" t="str">
        <v>No</v>
      </c>
      <c r="BY35">
        <v>0</v>
      </c>
      <c r="BZ35" t="str">
        <v>Yes</v>
      </c>
      <c r="CA35" t="str">
        <v>No</v>
      </c>
      <c r="CB35" t="str">
        <v>No</v>
      </c>
      <c r="CC35" t="str">
        <v>No</v>
      </c>
      <c r="CD35" s="154" t="str">
        <v>No</v>
      </c>
      <c r="CE35">
        <v>0</v>
      </c>
      <c r="CF35" t="str">
        <v>No</v>
      </c>
      <c r="CG35" t="str">
        <v>No</v>
      </c>
      <c r="CH35" t="str">
        <v>No</v>
      </c>
      <c r="CI35" t="str">
        <v>Yes</v>
      </c>
      <c r="CJ35" t="str">
        <v>No</v>
      </c>
      <c r="CK35" t="str">
        <v>No</v>
      </c>
      <c r="CL35" t="str">
        <v>standard questionnaire</v>
      </c>
      <c r="CM35" t="str">
        <v>No</v>
      </c>
      <c r="CN35" t="str">
        <v>N/A</v>
      </c>
      <c r="CO35">
        <v>0</v>
      </c>
      <c r="CP35" t="str">
        <v>mainly agree</v>
      </c>
      <c r="CQ35" t="str">
        <v>neutral</v>
      </c>
      <c r="CR35" t="str">
        <v>fully agree</v>
      </c>
      <c r="CS35" t="str">
        <v>mainly agree</v>
      </c>
      <c r="CT35" t="str">
        <v>mainly disagree</v>
      </c>
      <c r="CU35" s="61" t="s">
        <v>32</v>
      </c>
      <c r="CV35" t="str">
        <v>SA: But cal it "systemtic survey" and "quantitative review" MB: In the abstract it is mentioned that a systematic survey is missing, but nowehre it is mentioned tht the study is a systematic literature review.</v>
      </c>
      <c r="CW35" s="154">
        <v>0</v>
      </c>
      <c r="CX35">
        <v>0</v>
      </c>
      <c r="CY35" t="str">
        <v>SA: Explanation to Q2 says "theory development as expressed in Q33", one of the dimension is description of theories used. This is what RQ 2 &amp; 3 are adressing. Therefore, "yes", RQ adresses theory development. MB: RQs 2 and 3.</v>
      </c>
      <c r="CZ35" s="154">
        <v>0</v>
      </c>
      <c r="DA35" s="154">
        <v>0</v>
      </c>
      <c r="DB35" t="str">
        <v>Data-base driven + Journal of Land Use Science</v>
      </c>
      <c r="DC35" s="155">
        <v>0</v>
      </c>
      <c r="DD35">
        <v>0</v>
      </c>
      <c r="DE35">
        <v>0</v>
      </c>
      <c r="DF35" t="str">
        <v>{Please remark here which "Other"}</v>
      </c>
      <c r="DG35" s="155">
        <v>0</v>
      </c>
      <c r="DH35">
        <v>0</v>
      </c>
      <c r="DI35">
        <v>0</v>
      </c>
      <c r="DJ35" t="str">
        <v>SA: But only "agent-based" and "multi-agent" MB:</v>
      </c>
      <c r="DK35">
        <v>0</v>
      </c>
      <c r="DL35">
        <v>0</v>
      </c>
      <c r="DM35">
        <v>0</v>
      </c>
      <c r="DN35">
        <v>0</v>
      </c>
      <c r="DO35">
        <v>0</v>
      </c>
      <c r="DP35">
        <v>0</v>
      </c>
      <c r="DQ35">
        <v>0</v>
      </c>
      <c r="DR35">
        <v>0</v>
      </c>
      <c r="DS35">
        <v>0</v>
      </c>
      <c r="DT35">
        <v>0</v>
      </c>
      <c r="DU35">
        <v>0</v>
      </c>
      <c r="DV35">
        <v>0</v>
      </c>
      <c r="DW35">
        <v>0</v>
      </c>
      <c r="DX35">
        <v>0</v>
      </c>
      <c r="DY35">
        <v>0</v>
      </c>
      <c r="DZ35">
        <v>0</v>
      </c>
      <c r="EA35" t="str">
        <v>{report uncertainty or other specifics here}</v>
      </c>
      <c r="EB35" t="str">
        <v>{report uncertainty or other specifics here}</v>
      </c>
      <c r="EC35" t="str">
        <v>{report uncertainty or other specifics here}</v>
      </c>
      <c r="ED35" t="str">
        <v>{report uncertainty or other specifics here}</v>
      </c>
      <c r="EE35" t="str">
        <v>{report uncertainty or other specifics here}</v>
      </c>
      <c r="EF35" t="str">
        <v>{report uncertainty or other specifics here}</v>
      </c>
      <c r="EG35">
        <v>0</v>
      </c>
      <c r="EH35">
        <v>0</v>
      </c>
      <c r="EI35" s="155">
        <v>0</v>
      </c>
      <c r="EJ35" s="155" t="str">
        <v>{feel free to report the given reason here, if it was given}</v>
      </c>
      <c r="EK35">
        <v>0</v>
      </c>
      <c r="EL35" t="str">
        <v>SA: more subjective criteria in screening phase MB:</v>
      </c>
      <c r="EM35" t="str">
        <v>SA: No intercoder-reliabilty but disclose a process of exchange and cross-check. MB: {add which intercoder-rater measure was used}</v>
      </c>
      <c r="EN35" s="155">
        <v>0</v>
      </c>
      <c r="EO35">
        <v>0</v>
      </c>
      <c r="EP35" t="str">
        <v>SA: MB: {Use this cell for general comments on the reviews ability of theory development}</v>
      </c>
      <c r="EQ35">
        <v>0</v>
      </c>
      <c r="ER35" s="154">
        <v>0</v>
      </c>
      <c r="ES35">
        <v>0</v>
      </c>
      <c r="ET35">
        <v>0</v>
      </c>
      <c r="EU35">
        <v>0</v>
      </c>
      <c r="EV35">
        <v>0</v>
      </c>
      <c r="EW35">
        <v>0</v>
      </c>
      <c r="EX35">
        <v>0</v>
      </c>
      <c r="EY35">
        <v>0</v>
      </c>
      <c r="EZ35" t="str">
        <v>SA: In the appendix MB:</v>
      </c>
      <c r="FA35">
        <v>0</v>
      </c>
      <c r="FB35">
        <v>0</v>
      </c>
      <c r="FC35">
        <v>0</v>
      </c>
      <c r="FD35" t="str">
        <v>{Use this cell for general comments on the reviews ability of theory development}</v>
      </c>
      <c r="FE35">
        <v>0</v>
      </c>
      <c r="FF35">
        <v>0</v>
      </c>
      <c r="FG35">
        <v>0</v>
      </c>
      <c r="FH35" t="str">
        <v>SA: See conclusion section and how it refers to earlier sections.</v>
      </c>
      <c r="FI35">
        <v>0</v>
      </c>
      <c r="FJ35" t="str">
        <v>MB: Section 3.2, 3.3, 3.4
Add: [green] review the theoretical foundation of human decision making in ABMs. As this is the central research objective of the paper theory use is discussed very prominently. This is a great example where the theories are not only described but also some further quantitative analysis is given providing insights on how often which theories are used and how that developed over time. See especially the sections 3.2-3.4 (p.44-46]. (Also address it in RQ)</v>
      </c>
      <c r="FK35">
        <v>0</v>
      </c>
      <c r="FL35">
        <v>0</v>
      </c>
      <c r="FM35">
        <v>0</v>
      </c>
      <c r="FN35" t="str">
        <v xml:space="preserve">Add: [green] how human decision making is modelled in land-use models. All results. </v>
      </c>
      <c r="FO35">
        <v>0</v>
      </c>
      <c r="FP35">
        <v>0</v>
      </c>
      <c r="FQ35">
        <v>0</v>
      </c>
      <c r="FR35" s="154">
        <v>0</v>
      </c>
      <c r="FS35">
        <v>0</v>
      </c>
      <c r="FT35">
        <v>0</v>
      </c>
      <c r="FU35">
        <v>0</v>
      </c>
      <c r="FV35">
        <v>0</v>
      </c>
      <c r="FW35">
        <v>0</v>
      </c>
      <c r="FX35">
        <v>0</v>
      </c>
      <c r="FY35">
        <v>0</v>
      </c>
      <c r="FZ35" t="str">
        <v>SA: see table 2 MB:</v>
      </c>
      <c r="GA35" t="str">
        <v>{We do not expect this to be done often. We start with only yes/no assessment and come back to it}</v>
      </c>
      <c r="GB35">
        <v>0</v>
      </c>
      <c r="GC35">
        <v>0</v>
      </c>
      <c r="GD35">
        <v>0</v>
      </c>
      <c r="GE35">
        <v>0</v>
      </c>
      <c r="GF35" t="str">
        <v>SA: MB: This is not the best SLR ever, but i like section 3 Results and discussion.</v>
      </c>
      <c r="GG35" t="str">
        <v>SA: MB: This is not the best SLR ever, but i like section 3 Results and discussion.</v>
      </c>
      <c r="GH35">
        <v>0</v>
      </c>
    </row>
    <row r="36" spans="2:190" ht="15" customHeight="1" outlineLevel="1" x14ac:dyDescent="0.3">
      <c r="B36" s="42" t="s">
        <v>213</v>
      </c>
      <c r="C36" s="102" t="s">
        <v>226</v>
      </c>
      <c r="D36" s="39">
        <v>2007</v>
      </c>
      <c r="E36" s="40" t="s">
        <v>231</v>
      </c>
      <c r="F36" s="169" t="s">
        <v>6</v>
      </c>
      <c r="G36" s="165" t="s">
        <v>586</v>
      </c>
      <c r="H36" t="str">
        <v>No</v>
      </c>
      <c r="I36" s="154">
        <v>0</v>
      </c>
      <c r="J36" t="str">
        <v>No</v>
      </c>
      <c r="K36" t="str">
        <v>No research question</v>
      </c>
      <c r="L36" s="154">
        <v>0</v>
      </c>
      <c r="M36" s="154">
        <v>0</v>
      </c>
      <c r="N36" t="str">
        <v>n/a</v>
      </c>
      <c r="O36" s="155" t="str">
        <v>No</v>
      </c>
      <c r="P36" t="str">
        <v>No</v>
      </c>
      <c r="Q36" t="str">
        <v>No</v>
      </c>
      <c r="R36" t="str">
        <v>No</v>
      </c>
      <c r="S36" s="155" t="str">
        <v>Yes</v>
      </c>
      <c r="T36">
        <v>0</v>
      </c>
      <c r="U36" t="str">
        <v>No keyword search applied</v>
      </c>
      <c r="V36" t="str">
        <v>No keyword search applied</v>
      </c>
      <c r="W36" t="str">
        <v>No keyword search applied</v>
      </c>
      <c r="X36">
        <v>0</v>
      </c>
      <c r="Y36" t="str">
        <v>No</v>
      </c>
      <c r="Z36" t="str">
        <v>No</v>
      </c>
      <c r="AA36" t="str">
        <v>No</v>
      </c>
      <c r="AB36" t="str">
        <v>N/A</v>
      </c>
      <c r="AC36">
        <v>0</v>
      </c>
      <c r="AD36" t="str">
        <v>No</v>
      </c>
      <c r="AE36" s="155" t="str">
        <v>No</v>
      </c>
      <c r="AF36" s="155" t="str">
        <v>No</v>
      </c>
      <c r="AG36" t="str">
        <v>No</v>
      </c>
      <c r="AH36" t="str">
        <v>No</v>
      </c>
      <c r="AI36" t="str">
        <v>No</v>
      </c>
      <c r="AJ36" t="str">
        <v>No</v>
      </c>
      <c r="AK36">
        <v>0</v>
      </c>
      <c r="AL36">
        <v>0</v>
      </c>
      <c r="AM36" t="str">
        <v>No</v>
      </c>
      <c r="AN36" t="str">
        <v>No</v>
      </c>
      <c r="AO36" t="str">
        <v>No</v>
      </c>
      <c r="AP36" t="str">
        <v>No</v>
      </c>
      <c r="AQ36" t="str">
        <v>No</v>
      </c>
      <c r="AR36" t="str">
        <v>No</v>
      </c>
      <c r="AS36" t="str">
        <v>No</v>
      </c>
      <c r="AT36" t="str">
        <v>No</v>
      </c>
      <c r="AU36" s="155" t="str">
        <v>No</v>
      </c>
      <c r="AV36" s="155" t="str">
        <v>No</v>
      </c>
      <c r="AW36" t="str">
        <v>N/A</v>
      </c>
      <c r="AX36" t="str">
        <v>No</v>
      </c>
      <c r="AY36" t="str">
        <v>Seems so, but not explicitly disclosed</v>
      </c>
      <c r="AZ36" s="155">
        <v>0</v>
      </c>
      <c r="BA36">
        <v>0</v>
      </c>
      <c r="BB36">
        <v>0</v>
      </c>
      <c r="BC36" t="str">
        <v>No</v>
      </c>
      <c r="BD36" s="154" t="str">
        <v>No</v>
      </c>
      <c r="BE36" t="str">
        <v>No</v>
      </c>
      <c r="BF36" t="str">
        <v>No</v>
      </c>
      <c r="BG36" t="str">
        <v>Yes</v>
      </c>
      <c r="BH36" t="str">
        <v>No</v>
      </c>
      <c r="BI36" t="str">
        <v>No</v>
      </c>
      <c r="BJ36" t="str">
        <v>No, not explicitly considered</v>
      </c>
      <c r="BK36">
        <v>0</v>
      </c>
      <c r="BL36" t="str">
        <v>No</v>
      </c>
      <c r="BM36" t="str">
        <v>No</v>
      </c>
      <c r="BN36" t="str">
        <v>N/A</v>
      </c>
      <c r="BO36">
        <v>0</v>
      </c>
      <c r="BP36">
        <v>0</v>
      </c>
      <c r="BQ36" t="str">
        <v>No</v>
      </c>
      <c r="BR36" t="str">
        <v>No</v>
      </c>
      <c r="BS36" t="str">
        <v>No</v>
      </c>
      <c r="BT36" t="str">
        <v>Yes</v>
      </c>
      <c r="BU36" t="str">
        <v>No</v>
      </c>
      <c r="BV36" t="str">
        <v>No</v>
      </c>
      <c r="BW36" t="str">
        <v>No</v>
      </c>
      <c r="BX36" t="str">
        <v>No</v>
      </c>
      <c r="BY36">
        <v>0</v>
      </c>
      <c r="BZ36" t="str">
        <v>Yes</v>
      </c>
      <c r="CA36" t="str">
        <v>Yes</v>
      </c>
      <c r="CB36" t="str">
        <v>No</v>
      </c>
      <c r="CC36" t="str">
        <v>No</v>
      </c>
      <c r="CD36" s="154" t="str">
        <v>No</v>
      </c>
      <c r="CE36">
        <v>0</v>
      </c>
      <c r="CF36" t="str">
        <v>No</v>
      </c>
      <c r="CG36" t="str">
        <v>No</v>
      </c>
      <c r="CH36" t="str">
        <v>No</v>
      </c>
      <c r="CI36" t="str">
        <v>No</v>
      </c>
      <c r="CJ36" t="str">
        <v>Yes</v>
      </c>
      <c r="CK36" t="str">
        <v>No</v>
      </c>
      <c r="CL36" t="str">
        <v>They catagories the article in 5 areas they claim to have identified. Also that is a structure it does not provide any aid to compare the articles within or among those groups.</v>
      </c>
      <c r="CM36" t="str">
        <v>No</v>
      </c>
      <c r="CN36" t="str">
        <v>N/A</v>
      </c>
      <c r="CO36">
        <v>0</v>
      </c>
      <c r="CP36" t="str">
        <v>fully disagree</v>
      </c>
      <c r="CQ36" t="str">
        <v>fully disagree</v>
      </c>
      <c r="CR36" t="str">
        <v>fully disagree</v>
      </c>
      <c r="CS36" t="str">
        <v>fully disagree</v>
      </c>
      <c r="CT36" t="str">
        <v>fully disagree</v>
      </c>
      <c r="CU36" s="61" t="s">
        <v>32</v>
      </c>
      <c r="CV36">
        <v>0</v>
      </c>
      <c r="CW36" s="154">
        <v>0</v>
      </c>
      <c r="CX36">
        <v>0</v>
      </c>
      <c r="CY36" t="str">
        <v>SA: {if yes, please reference and note down your thoughts} MB: RQs 2 and 3.</v>
      </c>
      <c r="CZ36" s="154">
        <v>0</v>
      </c>
      <c r="DA36" s="154">
        <v>0</v>
      </c>
      <c r="DB36" t="str">
        <v>Not disclosed. Classical narrative review where paper are included based on authors experience.</v>
      </c>
      <c r="DC36" s="155">
        <v>0</v>
      </c>
      <c r="DD36">
        <v>0</v>
      </c>
      <c r="DE36">
        <v>0</v>
      </c>
      <c r="DF36" t="str">
        <v>{Please remark here which "Other"}</v>
      </c>
      <c r="DG36" s="155">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t="str">
        <v>{report uncertainty or other specifics here}</v>
      </c>
      <c r="EB36" t="str">
        <v>{report uncertainty or other specifics here}</v>
      </c>
      <c r="EC36" t="str">
        <v>{report uncertainty or other specifics here}</v>
      </c>
      <c r="ED36" t="str">
        <v>{report uncertainty or other specifics here}</v>
      </c>
      <c r="EE36" t="str">
        <v>{report uncertainty or other specifics here}</v>
      </c>
      <c r="EF36" t="str">
        <v>{report uncertainty or other specifics here}</v>
      </c>
      <c r="EG36">
        <v>0</v>
      </c>
      <c r="EH36">
        <v>0</v>
      </c>
      <c r="EI36" s="155">
        <v>0</v>
      </c>
      <c r="EJ36" s="155" t="str">
        <v>{feel free to report the given reason here, if it was given}</v>
      </c>
      <c r="EK36">
        <v>0</v>
      </c>
      <c r="EL36">
        <v>0</v>
      </c>
      <c r="EM36" t="str">
        <v>SA: MB: {add which intercoder-rater measure was used}</v>
      </c>
      <c r="EN36" s="155">
        <v>0</v>
      </c>
      <c r="EO36">
        <v>0</v>
      </c>
      <c r="EP36" t="str">
        <v>SA: MB: {Use this cell for general comments on the reviews ability of theory development}</v>
      </c>
      <c r="EQ36">
        <v>0</v>
      </c>
      <c r="ER36" s="154">
        <v>0</v>
      </c>
      <c r="ES36">
        <v>0</v>
      </c>
      <c r="ET36">
        <v>0</v>
      </c>
      <c r="EU36">
        <v>0</v>
      </c>
      <c r="EV36">
        <v>0</v>
      </c>
      <c r="EW36">
        <v>0</v>
      </c>
      <c r="EX36">
        <v>0</v>
      </c>
      <c r="EY36">
        <v>0</v>
      </c>
      <c r="EZ36">
        <v>0</v>
      </c>
      <c r="FA36">
        <v>0</v>
      </c>
      <c r="FB36">
        <v>0</v>
      </c>
      <c r="FC36">
        <v>0</v>
      </c>
      <c r="FD36" t="str">
        <v>{Use this cell for general comments on the reviews ability of theory development}</v>
      </c>
      <c r="FE36">
        <v>0</v>
      </c>
      <c r="FF36">
        <v>0</v>
      </c>
      <c r="FG36">
        <v>0</v>
      </c>
      <c r="FH36" t="str">
        <v>The discussion section offers insights into future research avenues based on the advantages of the presented ABMs</v>
      </c>
      <c r="FI36">
        <v>0</v>
      </c>
      <c r="FJ36">
        <v>0</v>
      </c>
      <c r="FK36" t="str">
        <v>SA: But see chapter "Testing hypotheses of land-use and settlement patterns"</v>
      </c>
      <c r="FL36" t="str">
        <v>SA: MB:</v>
      </c>
      <c r="FM36">
        <v>0</v>
      </c>
      <c r="FN36" t="str">
        <v>Add: [yellow] review ABM of land use and categorize them in five categories. Within each of these categories they describe the design and generated insights of the reviewed models.</v>
      </c>
      <c r="FO36" t="str">
        <v>Add: [yellow] review ABM of land use and categorize them in five categories. Within each of these categories they describe the design and generated insights of the reviewed models.</v>
      </c>
      <c r="FP36">
        <v>0</v>
      </c>
      <c r="FQ36">
        <v>0</v>
      </c>
      <c r="FR36" s="154">
        <v>0</v>
      </c>
      <c r="FS36">
        <v>0</v>
      </c>
      <c r="FT36">
        <v>0</v>
      </c>
      <c r="FU36">
        <v>0</v>
      </c>
      <c r="FV36">
        <v>0</v>
      </c>
      <c r="FW36">
        <v>0</v>
      </c>
      <c r="FX36">
        <v>0</v>
      </c>
      <c r="FY36">
        <v>0</v>
      </c>
      <c r="FZ36" t="str">
        <v>SA: "for the purposes of this review we discuss such models primarily according to the purposes for which they were developed. We have identified five broad areas—policy analysis and planning, participatory modelling, explaining spatial patterns of land use or settlement, testing social science concepts, and explaining land use functions, although it is recognised that several models fall into more than one category. In the following subsections, we discuss the modelling efforts in each of these five categories in turn." MB:</v>
      </c>
      <c r="GA36" t="str">
        <v>{We do not expect this to be done often. We start with only yes/no assessment and come back to it}</v>
      </c>
      <c r="GB36">
        <v>0</v>
      </c>
      <c r="GC36">
        <v>0</v>
      </c>
      <c r="GD36">
        <v>0</v>
      </c>
      <c r="GE36">
        <v>0</v>
      </c>
      <c r="GF36">
        <v>0</v>
      </c>
      <c r="GG36">
        <v>0</v>
      </c>
      <c r="GH36">
        <v>0</v>
      </c>
    </row>
    <row r="37" spans="2:190" ht="15" customHeight="1" outlineLevel="1" x14ac:dyDescent="0.3">
      <c r="B37" s="42" t="s">
        <v>214</v>
      </c>
      <c r="C37" s="102" t="s">
        <v>230</v>
      </c>
      <c r="D37" s="39">
        <v>2018</v>
      </c>
      <c r="E37" s="40" t="s">
        <v>173</v>
      </c>
      <c r="F37" s="175" t="s">
        <v>10</v>
      </c>
      <c r="G37" s="165" t="s">
        <v>586</v>
      </c>
      <c r="H37" t="str">
        <v>Yes</v>
      </c>
      <c r="I37" s="154">
        <v>0</v>
      </c>
      <c r="J37" t="str">
        <v>Yes</v>
      </c>
      <c r="K37" t="str">
        <v>No</v>
      </c>
      <c r="L37" s="154">
        <v>0</v>
      </c>
      <c r="M37" s="154">
        <v>0</v>
      </c>
      <c r="N37">
        <v>0</v>
      </c>
      <c r="O37" s="155" t="str">
        <v>Yes</v>
      </c>
      <c r="P37" t="str">
        <v>Yes</v>
      </c>
      <c r="Q37" t="str">
        <v>Yes</v>
      </c>
      <c r="R37" t="str">
        <v>Yes</v>
      </c>
      <c r="S37" s="155" t="str">
        <v>No</v>
      </c>
      <c r="T37">
        <v>0</v>
      </c>
      <c r="U37" t="str">
        <v>Yes</v>
      </c>
      <c r="V37" t="str">
        <v>Yes</v>
      </c>
      <c r="W37" t="str">
        <v>No</v>
      </c>
      <c r="X37">
        <v>0</v>
      </c>
      <c r="Y37" t="str">
        <v>Yes</v>
      </c>
      <c r="Z37" t="str">
        <v>No</v>
      </c>
      <c r="AA37" t="str">
        <v>Yes</v>
      </c>
      <c r="AB37">
        <v>1</v>
      </c>
      <c r="AC37">
        <v>0</v>
      </c>
      <c r="AD37" t="str">
        <v>No</v>
      </c>
      <c r="AE37" s="155" t="str">
        <v>No</v>
      </c>
      <c r="AF37" s="155" t="str">
        <v>Yes</v>
      </c>
      <c r="AG37" t="str">
        <v>No</v>
      </c>
      <c r="AH37" t="str">
        <v>No</v>
      </c>
      <c r="AI37" t="str">
        <v>Yes</v>
      </c>
      <c r="AJ37" t="str">
        <v>Yes</v>
      </c>
      <c r="AK37">
        <v>0</v>
      </c>
      <c r="AL37">
        <v>0</v>
      </c>
      <c r="AM37" t="str">
        <v>Yes</v>
      </c>
      <c r="AN37" t="str">
        <v>No</v>
      </c>
      <c r="AO37" t="str">
        <v>No</v>
      </c>
      <c r="AP37" t="str">
        <v>No</v>
      </c>
      <c r="AQ37" t="str">
        <v>Yes</v>
      </c>
      <c r="AR37" t="str">
        <v>No</v>
      </c>
      <c r="AS37" t="str">
        <v>No</v>
      </c>
      <c r="AT37" t="str">
        <v>Yes</v>
      </c>
      <c r="AU37" s="155" t="str">
        <v>No</v>
      </c>
      <c r="AV37" s="155" t="str">
        <v>No</v>
      </c>
      <c r="AW37" t="str">
        <v>No restriction</v>
      </c>
      <c r="AX37" t="str">
        <v>"Only publications describing ABMs in which migration decisions in rural contexts are influenced by at least one environmental factor, e.g., rainfall. We excluded urban-urban migration as well as constantly moving societies including pastoralists, hunter and gatherers."</v>
      </c>
      <c r="AY37" t="str">
        <v>Seems so, but not explicitly disclosed</v>
      </c>
      <c r="AZ37" s="155">
        <v>0</v>
      </c>
      <c r="BA37">
        <v>0</v>
      </c>
      <c r="BB37">
        <v>0</v>
      </c>
      <c r="BC37" t="str">
        <v>Yes</v>
      </c>
      <c r="BD37" s="154" t="str">
        <v>No</v>
      </c>
      <c r="BE37" t="str">
        <v>Yes</v>
      </c>
      <c r="BF37" t="str">
        <v>No</v>
      </c>
      <c r="BG37" t="str">
        <v>No</v>
      </c>
      <c r="BH37" t="str">
        <v>No</v>
      </c>
      <c r="BI37" t="str">
        <v>No</v>
      </c>
      <c r="BJ37" t="str">
        <v>No, not explicitly considered</v>
      </c>
      <c r="BK37">
        <v>0</v>
      </c>
      <c r="BL37" t="str">
        <v>Yes</v>
      </c>
      <c r="BM37" t="str">
        <v>No</v>
      </c>
      <c r="BN37">
        <v>21</v>
      </c>
      <c r="BO37">
        <v>0</v>
      </c>
      <c r="BP37">
        <v>0</v>
      </c>
      <c r="BQ37" t="str">
        <v>Yes</v>
      </c>
      <c r="BR37" t="str">
        <v>Yes</v>
      </c>
      <c r="BS37" t="str">
        <v>No</v>
      </c>
      <c r="BT37" t="str">
        <v>Yes</v>
      </c>
      <c r="BU37" t="str">
        <v>No</v>
      </c>
      <c r="BV37" t="str">
        <v>No</v>
      </c>
      <c r="BW37" t="str">
        <v>No</v>
      </c>
      <c r="BX37" t="str">
        <v>No</v>
      </c>
      <c r="BY37">
        <v>0</v>
      </c>
      <c r="BZ37" t="str">
        <v>Yes</v>
      </c>
      <c r="CA37" t="str">
        <v>No</v>
      </c>
      <c r="CB37" t="str">
        <v>No</v>
      </c>
      <c r="CC37" t="str">
        <v>No</v>
      </c>
      <c r="CD37" s="154" t="str">
        <v>No</v>
      </c>
      <c r="CE37">
        <v>0</v>
      </c>
      <c r="CF37" t="str">
        <v>No</v>
      </c>
      <c r="CG37" t="str">
        <v>No</v>
      </c>
      <c r="CH37" t="str">
        <v>No</v>
      </c>
      <c r="CI37" t="str">
        <v>Yes</v>
      </c>
      <c r="CJ37" t="str">
        <v>No</v>
      </c>
      <c r="CK37" t="str">
        <v>No</v>
      </c>
      <c r="CL37" t="str">
        <v>Self-developed conceptuel framework for classification; and questionaire (see table 2)</v>
      </c>
      <c r="CM37" t="str">
        <v>No</v>
      </c>
      <c r="CN37" t="str">
        <v>SA: Extensive combination of article sources, also reporting those that did not lead additional articels. MB: In the analysis step: "Each ABM was categorized by two authors of this article and we subsequently sent our results to the developer of the ABM for an additional cross-check. This final step enabled us to eradicate possible misinterpretations" +inclusion of definitions, see Methods, Model categorization</v>
      </c>
      <c r="CO37">
        <v>0</v>
      </c>
      <c r="CP37" t="str">
        <v>mainly agree</v>
      </c>
      <c r="CQ37" t="str">
        <v>mainly agree</v>
      </c>
      <c r="CR37" t="str">
        <v>mainly agree</v>
      </c>
      <c r="CS37" t="str">
        <v>mainly agree</v>
      </c>
      <c r="CT37" t="str">
        <v>mainly disagree</v>
      </c>
      <c r="CU37" s="61" t="s">
        <v>32</v>
      </c>
      <c r="CV37" t="str">
        <v>SA: Therefore, it is time to systematically review existing ABMs of environment-migration linkages to further advance the development of ABMs in this field. MB: "to obtain a systematic and unbiased literature selection"</v>
      </c>
      <c r="CW37" s="154">
        <v>0</v>
      </c>
      <c r="CX37">
        <v>0</v>
      </c>
      <c r="CY37" t="str">
        <v>SA: {if yes, please reference and note down your thoughts} MB:</v>
      </c>
      <c r="CZ37" s="154">
        <v>0</v>
      </c>
      <c r="DA37" s="154">
        <v>0</v>
      </c>
      <c r="DB37">
        <v>0</v>
      </c>
      <c r="DC37" s="155">
        <v>0</v>
      </c>
      <c r="DD37">
        <v>0</v>
      </c>
      <c r="DE37">
        <v>0</v>
      </c>
      <c r="DF37" t="str">
        <v>SA: own expertise MB: {Please remark here which "Other"}</v>
      </c>
      <c r="DG37" s="155">
        <v>0</v>
      </c>
      <c r="DH37">
        <v>0</v>
      </c>
      <c r="DI37">
        <v>0</v>
      </c>
      <c r="DJ37">
        <v>0</v>
      </c>
      <c r="DK37">
        <v>0</v>
      </c>
      <c r="DL37">
        <v>0</v>
      </c>
      <c r="DM37">
        <v>0</v>
      </c>
      <c r="DN37" t="str">
        <v>SA: Only of one particular journal MB: Only for the seminal work.</v>
      </c>
      <c r="DO37">
        <v>0</v>
      </c>
      <c r="DP37">
        <v>0</v>
      </c>
      <c r="DQ37">
        <v>0</v>
      </c>
      <c r="DR37">
        <v>0</v>
      </c>
      <c r="DS37">
        <v>0</v>
      </c>
      <c r="DT37">
        <v>0</v>
      </c>
      <c r="DU37">
        <v>0</v>
      </c>
      <c r="DV37">
        <v>0</v>
      </c>
      <c r="DW37">
        <v>0</v>
      </c>
      <c r="DX37" t="str">
        <v>SA: MB: 42795</v>
      </c>
      <c r="DY37">
        <v>0</v>
      </c>
      <c r="DZ37">
        <v>0</v>
      </c>
      <c r="EA37" t="str">
        <v>{report uncertainty or other specifics here}</v>
      </c>
      <c r="EB37" t="str">
        <v>{report uncertainty or other specifics here}</v>
      </c>
      <c r="EC37" t="str">
        <v>{report uncertainty or other specifics here}</v>
      </c>
      <c r="ED37" t="str">
        <v>{report uncertainty or other specifics here}</v>
      </c>
      <c r="EE37" t="str">
        <v>"we added two non-ISI-listed technical reports as
additional references for two of the identified publications
because they provided a more detailed model description than the
respective ISI-listed publication."</v>
      </c>
      <c r="EF37" t="str">
        <v>{report uncertainty or other specifics here}</v>
      </c>
      <c r="EG37">
        <v>0</v>
      </c>
      <c r="EH37">
        <v>0</v>
      </c>
      <c r="EI37" s="155">
        <v>0</v>
      </c>
      <c r="EJ37" s="155" t="str">
        <v>{feel free to report the given reason here, if it was given}</v>
      </c>
      <c r="EK37" t="str">
        <v>SA: March 2017 was the search performed MB:</v>
      </c>
      <c r="EL37" t="str">
        <v>SA: MB:</v>
      </c>
      <c r="EM37" t="str">
        <v>SA: MB: {add which intercoder-rater measure was used}</v>
      </c>
      <c r="EN37" s="155">
        <v>0</v>
      </c>
      <c r="EO37">
        <v>0</v>
      </c>
      <c r="EP37" t="str">
        <v>SA: MB: {Use this cell for general comments on the reviews ability of theory development}</v>
      </c>
      <c r="EQ37">
        <v>0</v>
      </c>
      <c r="ER37" s="154">
        <v>0</v>
      </c>
      <c r="ES37" t="str">
        <v>SA: final article list MB:</v>
      </c>
      <c r="ET37">
        <v>0</v>
      </c>
      <c r="EU37">
        <v>0</v>
      </c>
      <c r="EV37">
        <v>0</v>
      </c>
      <c r="EW37">
        <v>0</v>
      </c>
      <c r="EX37">
        <v>0</v>
      </c>
      <c r="EY37">
        <v>0</v>
      </c>
      <c r="EZ37" t="str">
        <v>SA: And even distinguish the number of articles vs. Number of ABMs. Some ABMs are used in multiple articles MB: In a table in the methods section.</v>
      </c>
      <c r="FA37">
        <v>0</v>
      </c>
      <c r="FB37" t="str">
        <v>SA: Which is 15 ABMS MB:</v>
      </c>
      <c r="FC37">
        <v>0</v>
      </c>
      <c r="FD37" t="str">
        <v>{Use this cell for general comments on the reviews ability of theory development}</v>
      </c>
      <c r="FE37" t="str">
        <v>SA: p.7 factors influencing migration decision MB: See the use of the conceptual diagram.
Add: [green] reviews ABMs of environment migration. Use a conceptual diagram to illustrate the elements used in migration models and how they are connected. They use this conceptual basis to discuss how these elements are combined to represent migration decisions (aka mechanisms) (p.7). They continue to illustrate how social and environmental factors are connected in causal feedback mechanisms (p.8). Also, they do not use the explicit term “mechanism” this review can be used as a good example of how it can be done.</v>
      </c>
      <c r="FF37" t="str">
        <v>SA: p.7 Coupling of the social-ecological system MB:
Add: [green] reviews ABMs of environment migration. Use a conceptual diagram to illustrate the elements used in migration models and how they are connected. Compare factors included to represent environmental influence on migration decisions (p.7-8). Use tables (table 3 &amp; table 4) in which factors used and reviewed papers are transparently connected. This is a strong example of how to do it.</v>
      </c>
      <c r="FG37">
        <v>0</v>
      </c>
      <c r="FH37" t="str">
        <v>SA: p.8 The challenge of matching the conceptual framework MB:</v>
      </c>
      <c r="FI37">
        <v>0</v>
      </c>
      <c r="FJ37">
        <v>0</v>
      </c>
      <c r="FK37">
        <v>0</v>
      </c>
      <c r="FL37" t="str">
        <v>SA: MB:</v>
      </c>
      <c r="FM37">
        <v>0</v>
      </c>
      <c r="FN37" t="str">
        <v>Add: [yellow] how migration processes are modelled. See research question only asking design questions.</v>
      </c>
      <c r="FO37">
        <v>0</v>
      </c>
      <c r="FP37">
        <v>0</v>
      </c>
      <c r="FQ37">
        <v>0</v>
      </c>
      <c r="FR37" s="154">
        <v>0</v>
      </c>
      <c r="FS37">
        <v>0</v>
      </c>
      <c r="FT37">
        <v>0</v>
      </c>
      <c r="FU37">
        <v>0</v>
      </c>
      <c r="FV37">
        <v>0</v>
      </c>
      <c r="FW37">
        <v>0</v>
      </c>
      <c r="FX37">
        <v>0</v>
      </c>
      <c r="FY37">
        <v>0</v>
      </c>
      <c r="FZ37" t="str">
        <v>SA: MB:</v>
      </c>
      <c r="GA37" t="str">
        <v>{We do not expect this to be done often. We start with only yes/no assessment and come back to it}</v>
      </c>
      <c r="GB37" t="str">
        <v>SA: MB:</v>
      </c>
      <c r="GC37">
        <v>0</v>
      </c>
      <c r="GD37">
        <v>0</v>
      </c>
      <c r="GE37">
        <v>0</v>
      </c>
      <c r="GF37">
        <v>0</v>
      </c>
      <c r="GG37">
        <v>0</v>
      </c>
      <c r="GH37">
        <v>0</v>
      </c>
    </row>
    <row r="38" spans="2:190" ht="15" customHeight="1" outlineLevel="1" x14ac:dyDescent="0.3">
      <c r="B38" s="42" t="s">
        <v>215</v>
      </c>
      <c r="C38" s="102" t="s">
        <v>232</v>
      </c>
      <c r="D38" s="39">
        <v>2019</v>
      </c>
      <c r="E38" s="40" t="s">
        <v>173</v>
      </c>
      <c r="F38" s="169" t="s">
        <v>6</v>
      </c>
      <c r="G38" s="165" t="s">
        <v>586</v>
      </c>
      <c r="H38" t="str">
        <v>No</v>
      </c>
      <c r="I38" s="154">
        <v>0</v>
      </c>
      <c r="J38" t="str">
        <v>No</v>
      </c>
      <c r="K38" t="str">
        <v>No research question</v>
      </c>
      <c r="L38" s="154">
        <v>0</v>
      </c>
      <c r="M38" s="154">
        <v>0</v>
      </c>
      <c r="N38">
        <v>0</v>
      </c>
      <c r="O38" s="155" t="str">
        <v>No</v>
      </c>
      <c r="P38" t="str">
        <v>No</v>
      </c>
      <c r="Q38" t="str">
        <v>No</v>
      </c>
      <c r="R38" t="str">
        <v>No</v>
      </c>
      <c r="S38" s="155" t="str">
        <v>Yes</v>
      </c>
      <c r="T38">
        <v>0</v>
      </c>
      <c r="U38" t="str">
        <v>No keyword search applied</v>
      </c>
      <c r="V38" t="str">
        <v>No keyword search applied</v>
      </c>
      <c r="W38" t="str">
        <v>No keyword search applied</v>
      </c>
      <c r="X38">
        <v>0</v>
      </c>
      <c r="Y38" t="str">
        <v>No</v>
      </c>
      <c r="Z38" t="str">
        <v>No</v>
      </c>
      <c r="AA38" t="str">
        <v>No</v>
      </c>
      <c r="AB38" t="str">
        <v>N/A</v>
      </c>
      <c r="AC38">
        <v>0</v>
      </c>
      <c r="AD38" t="str">
        <v>No</v>
      </c>
      <c r="AE38" s="155" t="str">
        <v>No</v>
      </c>
      <c r="AF38" s="155" t="str">
        <v>No</v>
      </c>
      <c r="AG38" t="str">
        <v>No</v>
      </c>
      <c r="AH38" t="str">
        <v>No</v>
      </c>
      <c r="AI38" t="str">
        <v>No</v>
      </c>
      <c r="AJ38" t="str">
        <v>No</v>
      </c>
      <c r="AK38">
        <v>0</v>
      </c>
      <c r="AL38">
        <v>0</v>
      </c>
      <c r="AM38" t="str">
        <v>No</v>
      </c>
      <c r="AN38" t="str">
        <v>No</v>
      </c>
      <c r="AO38" t="str">
        <v>No</v>
      </c>
      <c r="AP38" t="str">
        <v>No</v>
      </c>
      <c r="AQ38" t="str">
        <v>No</v>
      </c>
      <c r="AR38" t="str">
        <v>No</v>
      </c>
      <c r="AS38" t="str">
        <v>No</v>
      </c>
      <c r="AT38" t="str">
        <v>No</v>
      </c>
      <c r="AU38" s="155" t="str">
        <v>No</v>
      </c>
      <c r="AV38" s="155" t="str">
        <v>No</v>
      </c>
      <c r="AW38" t="str">
        <v>N/A</v>
      </c>
      <c r="AX38" t="str">
        <v>No</v>
      </c>
      <c r="AY38" t="str">
        <v>Seems so, but not explicitly disclosed</v>
      </c>
      <c r="AZ38" s="155">
        <v>0</v>
      </c>
      <c r="BA38">
        <v>0</v>
      </c>
      <c r="BB38">
        <v>0</v>
      </c>
      <c r="BC38" t="str">
        <v>No</v>
      </c>
      <c r="BD38" s="154" t="str">
        <v>No</v>
      </c>
      <c r="BE38" t="str">
        <v>No</v>
      </c>
      <c r="BF38" t="str">
        <v>No</v>
      </c>
      <c r="BG38" t="str">
        <v>Yes</v>
      </c>
      <c r="BH38" t="str">
        <v>No</v>
      </c>
      <c r="BI38" t="str">
        <v>No</v>
      </c>
      <c r="BJ38" t="str">
        <v>No, not explicitly considered</v>
      </c>
      <c r="BK38">
        <v>0</v>
      </c>
      <c r="BL38" t="str">
        <v>No</v>
      </c>
      <c r="BM38" t="str">
        <v>No</v>
      </c>
      <c r="BN38" t="str">
        <v>N/A</v>
      </c>
      <c r="BO38">
        <v>0</v>
      </c>
      <c r="BP38">
        <v>0</v>
      </c>
      <c r="BQ38" t="str">
        <v>Yes</v>
      </c>
      <c r="BR38" t="str">
        <v>Yes</v>
      </c>
      <c r="BS38" t="str">
        <v>No</v>
      </c>
      <c r="BT38" t="str">
        <v>Yes</v>
      </c>
      <c r="BU38" t="str">
        <v>No</v>
      </c>
      <c r="BV38" t="str">
        <v>No</v>
      </c>
      <c r="BW38" t="str">
        <v>No</v>
      </c>
      <c r="BX38" t="str">
        <v>No</v>
      </c>
      <c r="BY38">
        <v>0</v>
      </c>
      <c r="BZ38" t="str">
        <v>Yes</v>
      </c>
      <c r="CA38" t="str">
        <v>No</v>
      </c>
      <c r="CB38" t="str">
        <v>No</v>
      </c>
      <c r="CC38" t="str">
        <v>No</v>
      </c>
      <c r="CD38" s="154" t="str">
        <v>No</v>
      </c>
      <c r="CE38">
        <v>0</v>
      </c>
      <c r="CF38" t="str">
        <v>No</v>
      </c>
      <c r="CG38" t="str">
        <v>No</v>
      </c>
      <c r="CH38" t="str">
        <v>No</v>
      </c>
      <c r="CI38" t="str">
        <v>No</v>
      </c>
      <c r="CJ38" t="str">
        <v>Yes</v>
      </c>
      <c r="CK38" t="str">
        <v>No</v>
      </c>
      <c r="CL38" t="str">
        <v>N/A</v>
      </c>
      <c r="CM38" t="str">
        <v>No</v>
      </c>
      <c r="CN38" t="str">
        <v>N/A</v>
      </c>
      <c r="CO38">
        <v>0</v>
      </c>
      <c r="CP38" t="str">
        <v>fully disagree</v>
      </c>
      <c r="CQ38" t="str">
        <v>fully disagree</v>
      </c>
      <c r="CR38" t="str">
        <v>fully disagree</v>
      </c>
      <c r="CS38" t="str">
        <v>fully disagree</v>
      </c>
      <c r="CT38" t="str">
        <v>fully disagree</v>
      </c>
      <c r="CU38" s="61" t="s">
        <v>32</v>
      </c>
      <c r="CV38">
        <v>0</v>
      </c>
      <c r="CW38" s="154">
        <v>0</v>
      </c>
      <c r="CX38">
        <v>0</v>
      </c>
      <c r="CY38" t="str">
        <v>SA: {if yes, please reference and note down your thoughts} MB:</v>
      </c>
      <c r="CZ38" s="154">
        <v>0</v>
      </c>
      <c r="DA38" s="154">
        <v>0</v>
      </c>
      <c r="DB38" t="str">
        <v>No search approach specified. Selection made by authors without any disclosed structure.</v>
      </c>
      <c r="DC38" s="155">
        <v>0</v>
      </c>
      <c r="DD38">
        <v>0</v>
      </c>
      <c r="DE38">
        <v>0</v>
      </c>
      <c r="DF38" t="str">
        <v>{Please remark here which "Other"}</v>
      </c>
      <c r="DG38" s="155">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t="str">
        <v>{report uncertainty or other specifics here}</v>
      </c>
      <c r="EB38" t="str">
        <v>{report uncertainty or other specifics here}</v>
      </c>
      <c r="EC38" t="str">
        <v>{report uncertainty or other specifics here}</v>
      </c>
      <c r="ED38" t="str">
        <v>{report uncertainty or other specifics here}</v>
      </c>
      <c r="EE38" t="str">
        <v>{report uncertainty or other specifics here}</v>
      </c>
      <c r="EF38" t="str">
        <v>{report uncertainty or other specifics here}</v>
      </c>
      <c r="EG38">
        <v>0</v>
      </c>
      <c r="EH38">
        <v>0</v>
      </c>
      <c r="EI38" s="155">
        <v>0</v>
      </c>
      <c r="EJ38" s="155" t="str">
        <v>{feel free to report the given reason here, if it was given}</v>
      </c>
      <c r="EK38">
        <v>0</v>
      </c>
      <c r="EL38">
        <v>0</v>
      </c>
      <c r="EM38" t="str">
        <v>SA: MB: {add which intercoder-rater measure was used}</v>
      </c>
      <c r="EN38" s="155">
        <v>0</v>
      </c>
      <c r="EO38">
        <v>0</v>
      </c>
      <c r="EP38" t="str">
        <v>SA: MB: {Use this cell for general comments on the reviews ability of theory development}</v>
      </c>
      <c r="EQ38">
        <v>0</v>
      </c>
      <c r="ER38" s="154">
        <v>0</v>
      </c>
      <c r="ES38">
        <v>0</v>
      </c>
      <c r="ET38">
        <v>0</v>
      </c>
      <c r="EU38">
        <v>0</v>
      </c>
      <c r="EV38">
        <v>0</v>
      </c>
      <c r="EW38">
        <v>0</v>
      </c>
      <c r="EX38">
        <v>0</v>
      </c>
      <c r="EY38">
        <v>0</v>
      </c>
      <c r="EZ38">
        <v>0</v>
      </c>
      <c r="FA38">
        <v>0</v>
      </c>
      <c r="FB38">
        <v>0</v>
      </c>
      <c r="FC38">
        <v>0</v>
      </c>
      <c r="FD38" t="str">
        <v>{Use this cell for general comments on the reviews ability of theory development}</v>
      </c>
      <c r="FE38" t="str">
        <v xml:space="preserve">See Fig 2
Add: [yellow] review how decision-making processes are modeled in ecology ABMs. They look into decision-making processes regarding movement, foraging, and social interaction, considering the model elements and their connections. Especially the schematic illustration of the movement decision-making process takes a mechanistic form (p.5-7). However, there are no clearly distinguished variations of the mechanisms compared, again, it is more implicitly addressed. Good, but maybe not the best example.   </v>
      </c>
      <c r="FF38" t="str">
        <v xml:space="preserve">See section "DEVELOPMENTS IN THE MODELING OF
DECISIONS IN POPULATION MODELS"
Add: [green] review decision-making in ABMs. In one section they compare the earlier approaches of decision-making with more recent developments (neural networks). This comparison is following more detailed descriptions of papers that use this newer technique. This is a good example of a comparison of two conceptual categories of one model element. And the advantage here is that the two categories are generic but interesting enough that they do not need to be derived from any assumptions. Comparing old with new approaches is intuitive and might be one of the few situations where no further reasoning/argumentation is needed about how and why these two groups are compared. </v>
      </c>
      <c r="FG38">
        <v>0</v>
      </c>
      <c r="FH38" t="str">
        <v>Section prospectus</v>
      </c>
      <c r="FI38">
        <v>0</v>
      </c>
      <c r="FJ38">
        <v>0</v>
      </c>
      <c r="FK38">
        <v>0</v>
      </c>
      <c r="FL38">
        <v>0</v>
      </c>
      <c r="FM38">
        <v>0</v>
      </c>
      <c r="FN38" t="str">
        <v>Add: [yellow] how is decision-making modelled.</v>
      </c>
      <c r="FO38">
        <v>0</v>
      </c>
      <c r="FP38">
        <v>0</v>
      </c>
      <c r="FQ38">
        <v>0</v>
      </c>
      <c r="FR38" s="154">
        <v>0</v>
      </c>
      <c r="FS38">
        <v>0</v>
      </c>
      <c r="FT38">
        <v>0</v>
      </c>
      <c r="FU38">
        <v>0</v>
      </c>
      <c r="FV38">
        <v>0</v>
      </c>
      <c r="FW38">
        <v>0</v>
      </c>
      <c r="FX38">
        <v>0</v>
      </c>
      <c r="FY38">
        <v>0</v>
      </c>
      <c r="FZ38" t="str">
        <v>SA: Article are presented under 4 different headings: (1) movement decision and their consequences, (2) Foraging decision and population interactions, (3) social interactions in populations, (4) development in the modeling of decisions in populationmodels. MB:</v>
      </c>
      <c r="GA38" t="str">
        <v>{We do not expect this to be done often. We start with only yes/no assessment and come back to it}</v>
      </c>
      <c r="GB38">
        <v>0</v>
      </c>
      <c r="GC38">
        <v>0</v>
      </c>
      <c r="GD38">
        <v>0</v>
      </c>
      <c r="GE38">
        <v>0</v>
      </c>
      <c r="GF38">
        <v>0</v>
      </c>
      <c r="GG38">
        <v>0</v>
      </c>
      <c r="GH38">
        <v>0</v>
      </c>
    </row>
    <row r="39" spans="2:190" ht="15" customHeight="1" outlineLevel="1" x14ac:dyDescent="0.3">
      <c r="B39" s="42" t="s">
        <v>216</v>
      </c>
      <c r="C39" s="102" t="s">
        <v>234</v>
      </c>
      <c r="D39" s="39">
        <v>2014</v>
      </c>
      <c r="E39" s="40" t="s">
        <v>173</v>
      </c>
      <c r="F39" s="169" t="s">
        <v>10</v>
      </c>
      <c r="G39" s="165" t="s">
        <v>586</v>
      </c>
      <c r="H39" t="str">
        <v>No</v>
      </c>
      <c r="I39" s="154">
        <v>0</v>
      </c>
      <c r="J39" t="str">
        <v>No</v>
      </c>
      <c r="K39" t="str">
        <v>No research question</v>
      </c>
      <c r="L39" s="154">
        <v>0</v>
      </c>
      <c r="M39" s="154">
        <v>0</v>
      </c>
      <c r="N39">
        <v>0</v>
      </c>
      <c r="O39" s="155" t="str">
        <v>No</v>
      </c>
      <c r="P39" t="str">
        <v>No</v>
      </c>
      <c r="Q39" t="str">
        <v>No</v>
      </c>
      <c r="R39" t="str">
        <v>No</v>
      </c>
      <c r="S39" s="155" t="str">
        <v>Yes</v>
      </c>
      <c r="T39">
        <v>0</v>
      </c>
      <c r="U39" t="str">
        <v>No keyword search applied</v>
      </c>
      <c r="V39" t="str">
        <v>No keyword search applied</v>
      </c>
      <c r="W39" t="str">
        <v>No keyword search applied</v>
      </c>
      <c r="X39">
        <v>0</v>
      </c>
      <c r="Y39" t="str">
        <v>No</v>
      </c>
      <c r="Z39" t="str">
        <v>No</v>
      </c>
      <c r="AA39" t="str">
        <v>No</v>
      </c>
      <c r="AB39" t="str">
        <v>N/A</v>
      </c>
      <c r="AC39">
        <v>0</v>
      </c>
      <c r="AD39" t="str">
        <v>No</v>
      </c>
      <c r="AE39" s="155" t="str">
        <v>No</v>
      </c>
      <c r="AF39" s="155" t="str">
        <v>No</v>
      </c>
      <c r="AG39" t="str">
        <v>No</v>
      </c>
      <c r="AH39" t="str">
        <v>No</v>
      </c>
      <c r="AI39" t="str">
        <v>No</v>
      </c>
      <c r="AJ39" t="str">
        <v>No</v>
      </c>
      <c r="AK39">
        <v>0</v>
      </c>
      <c r="AL39">
        <v>0</v>
      </c>
      <c r="AM39" t="str">
        <v>Yes</v>
      </c>
      <c r="AN39" t="str">
        <v>No</v>
      </c>
      <c r="AO39" t="str">
        <v>Yes</v>
      </c>
      <c r="AP39" t="str">
        <v>Yes</v>
      </c>
      <c r="AQ39" t="str">
        <v>No</v>
      </c>
      <c r="AR39" t="str">
        <v>No</v>
      </c>
      <c r="AS39" t="str">
        <v>No</v>
      </c>
      <c r="AT39" t="str">
        <v>No</v>
      </c>
      <c r="AU39" s="155" t="str">
        <v>No</v>
      </c>
      <c r="AV39" s="155" t="str">
        <v>No</v>
      </c>
      <c r="AW39" t="str">
        <v>N/A</v>
      </c>
      <c r="AX39" t="str">
        <v>(1) main objective is to simulate residential choice in the context of urban development, (2) they are spatially explicit and based on agent-based modeling techniques or microsimulation (MSM) modeling;</v>
      </c>
      <c r="AY39" t="str">
        <v>Seems so, but not explicitly disclosed</v>
      </c>
      <c r="AZ39" s="155">
        <v>0</v>
      </c>
      <c r="BA39">
        <v>0</v>
      </c>
      <c r="BB39" t="str">
        <v>Main text (method section)</v>
      </c>
      <c r="BC39" t="str">
        <v>Yes</v>
      </c>
      <c r="BD39" s="154" t="str">
        <v>No</v>
      </c>
      <c r="BE39" t="str">
        <v>No</v>
      </c>
      <c r="BF39" t="str">
        <v>No</v>
      </c>
      <c r="BG39" t="str">
        <v>No</v>
      </c>
      <c r="BH39" t="str">
        <v>No</v>
      </c>
      <c r="BI39" t="str">
        <v>No</v>
      </c>
      <c r="BJ39" t="str">
        <v>No, not explicitly considered</v>
      </c>
      <c r="BK39">
        <v>0</v>
      </c>
      <c r="BL39" t="str">
        <v>No</v>
      </c>
      <c r="BM39" t="str">
        <v>No</v>
      </c>
      <c r="BN39">
        <v>51</v>
      </c>
      <c r="BO39">
        <v>0</v>
      </c>
      <c r="BP39">
        <v>0</v>
      </c>
      <c r="BQ39" t="str">
        <v>No</v>
      </c>
      <c r="BR39" t="str">
        <v>Yes</v>
      </c>
      <c r="BS39" t="str">
        <v>No</v>
      </c>
      <c r="BT39" t="str">
        <v>Yes</v>
      </c>
      <c r="BU39" t="str">
        <v>No</v>
      </c>
      <c r="BV39" t="str">
        <v>No</v>
      </c>
      <c r="BW39" t="str">
        <v>No</v>
      </c>
      <c r="BX39" t="str">
        <v>No</v>
      </c>
      <c r="BY39">
        <v>0</v>
      </c>
      <c r="BZ39" t="str">
        <v>Yes</v>
      </c>
      <c r="CA39" t="str">
        <v>No</v>
      </c>
      <c r="CB39" t="str">
        <v>No</v>
      </c>
      <c r="CC39" t="str">
        <v>No</v>
      </c>
      <c r="CD39" s="154" t="str">
        <v>No</v>
      </c>
      <c r="CE39">
        <v>0</v>
      </c>
      <c r="CF39" t="str">
        <v>No</v>
      </c>
      <c r="CG39" t="str">
        <v>No</v>
      </c>
      <c r="CH39" t="str">
        <v>No</v>
      </c>
      <c r="CI39" t="str">
        <v>No</v>
      </c>
      <c r="CJ39" t="str">
        <v>Yes</v>
      </c>
      <c r="CK39" t="str">
        <v>No</v>
      </c>
      <c r="CL39" t="str">
        <v>general categories</v>
      </c>
      <c r="CM39" t="str">
        <v>No</v>
      </c>
      <c r="CN39" t="str">
        <v>N/A</v>
      </c>
      <c r="CO39">
        <v>0</v>
      </c>
      <c r="CP39" t="str">
        <v>fully disagree</v>
      </c>
      <c r="CQ39" t="str">
        <v>mainly disagree</v>
      </c>
      <c r="CR39" t="str">
        <v>fully disagree</v>
      </c>
      <c r="CS39" t="str">
        <v>fully disagree</v>
      </c>
      <c r="CT39" t="str">
        <v>fully disagree</v>
      </c>
      <c r="CU39" s="61" t="s">
        <v>32</v>
      </c>
      <c r="CV39">
        <v>0</v>
      </c>
      <c r="CW39" s="154">
        <v>0</v>
      </c>
      <c r="CX39" t="str">
        <v>SA: Focuses on three features but not really as a research aim. MB:</v>
      </c>
      <c r="CY39" t="str">
        <v>SA: {if yes, please reference and note down your thoughts} MB:</v>
      </c>
      <c r="CZ39" s="154">
        <v>0</v>
      </c>
      <c r="DA39" s="154">
        <v>0</v>
      </c>
      <c r="DB39" t="str">
        <v>Source of the articles/models is not disclosed</v>
      </c>
      <c r="DC39" s="155">
        <v>0</v>
      </c>
      <c r="DD39">
        <v>0</v>
      </c>
      <c r="DE39">
        <v>0</v>
      </c>
      <c r="DF39" t="str">
        <v>{Please remark here which "Other"}</v>
      </c>
      <c r="DG39" s="155">
        <v>0</v>
      </c>
      <c r="DH39">
        <v>0</v>
      </c>
      <c r="DI39" t="str">
        <v>SA: They disclose some terminology they considered but not how this is used to find articls. MB:</v>
      </c>
      <c r="DJ39" t="str">
        <v>SA: Maybe this is a yes as they considered different terminology but not in a keyword search MB:</v>
      </c>
      <c r="DK39">
        <v>0</v>
      </c>
      <c r="DL39">
        <v>0</v>
      </c>
      <c r="DM39">
        <v>0</v>
      </c>
      <c r="DN39">
        <v>0</v>
      </c>
      <c r="DO39">
        <v>0</v>
      </c>
      <c r="DP39">
        <v>0</v>
      </c>
      <c r="DQ39">
        <v>0</v>
      </c>
      <c r="DR39">
        <v>0</v>
      </c>
      <c r="DS39">
        <v>0</v>
      </c>
      <c r="DT39">
        <v>0</v>
      </c>
      <c r="DU39">
        <v>0</v>
      </c>
      <c r="DV39">
        <v>0</v>
      </c>
      <c r="DW39">
        <v>0</v>
      </c>
      <c r="DX39">
        <v>0</v>
      </c>
      <c r="DY39">
        <v>0</v>
      </c>
      <c r="DZ39">
        <v>0</v>
      </c>
      <c r="EA39" t="str">
        <v>{report uncertainty or other specifics here}</v>
      </c>
      <c r="EB39" t="str">
        <v>{report uncertainty or other specifics here}</v>
      </c>
      <c r="EC39" t="str">
        <v>{report uncertainty or other specifics here}</v>
      </c>
      <c r="ED39" t="str">
        <v>{report uncertainty or other specifics here}</v>
      </c>
      <c r="EE39" t="str">
        <v>{report uncertainty or other specifics here}</v>
      </c>
      <c r="EF39" t="str">
        <v>{report uncertainty or other specifics here}</v>
      </c>
      <c r="EG39">
        <v>0</v>
      </c>
      <c r="EH39">
        <v>0</v>
      </c>
      <c r="EI39" s="155">
        <v>0</v>
      </c>
      <c r="EJ39" s="155" t="str">
        <v>{feel free to report the given reason here, if it was given}</v>
      </c>
      <c r="EK39">
        <v>0</v>
      </c>
      <c r="EL39" t="str">
        <v>SA: MB:</v>
      </c>
      <c r="EM39" t="str">
        <v>SA: MB: {add which intercoder-rater measure was used}</v>
      </c>
      <c r="EN39" s="155">
        <v>0</v>
      </c>
      <c r="EO39">
        <v>0</v>
      </c>
      <c r="EP39" t="str">
        <v>SA: Introduction not method section MB: {Use this cell for general comments on the reviews ability of theory development}</v>
      </c>
      <c r="EQ39" t="str">
        <v>SA: MB: In Introduction, not in Methods.</v>
      </c>
      <c r="ER39" s="154">
        <v>0</v>
      </c>
      <c r="ES39">
        <v>0</v>
      </c>
      <c r="ET39">
        <v>0</v>
      </c>
      <c r="EU39">
        <v>0</v>
      </c>
      <c r="EV39">
        <v>0</v>
      </c>
      <c r="EW39">
        <v>0</v>
      </c>
      <c r="EX39">
        <v>0</v>
      </c>
      <c r="EY39">
        <v>0</v>
      </c>
      <c r="EZ39" t="str">
        <v>Could be table 4 but not sure</v>
      </c>
      <c r="FA39">
        <v>0</v>
      </c>
      <c r="FB39">
        <v>0</v>
      </c>
      <c r="FC39">
        <v>0</v>
      </c>
      <c r="FD39" t="str">
        <v>{Use this cell for general comments on the reviews ability of theory development}</v>
      </c>
      <c r="FE39">
        <v>0</v>
      </c>
      <c r="FF39" t="str">
        <v>SA: Agent heterogenity (p.11) and land-market representation (p.17) MB:
Add: [green] review ABMs on urban residential choice. Among the comparison of different characteristics of these models, they compare model heterogeneity and how the land-market is represented. They illustrate their analysis in a comprehensive table in which the results for each reviewed article are summarized. This is a good example, and the interpretation goes further with the reuse of a classification matrix for agent heterogeneity.</v>
      </c>
      <c r="FG39">
        <v>0</v>
      </c>
      <c r="FH39" t="str">
        <v>SA: See chapter 3.2.2. on p.19 MB:</v>
      </c>
      <c r="FI39">
        <v>0</v>
      </c>
      <c r="FJ39">
        <v>0</v>
      </c>
      <c r="FK39">
        <v>0</v>
      </c>
      <c r="FL39">
        <v>0</v>
      </c>
      <c r="FM39">
        <v>0</v>
      </c>
      <c r="FN39" t="str">
        <v>Add: [red] how urban residential choice is modelled, focus on model heterogeneity. All results.</v>
      </c>
      <c r="FO39">
        <v>0</v>
      </c>
      <c r="FP39">
        <v>0</v>
      </c>
      <c r="FQ39">
        <v>0</v>
      </c>
      <c r="FR39" s="154">
        <v>0</v>
      </c>
      <c r="FS39">
        <v>0</v>
      </c>
      <c r="FT39">
        <v>0</v>
      </c>
      <c r="FU39">
        <v>0</v>
      </c>
      <c r="FV39">
        <v>0</v>
      </c>
      <c r="FW39" t="str">
        <v>SA: MB: Following the continuum defined by Parker et al (2002), which runs from purely theoretical
to intensively empirical models, we identify three research domains across the fifty-one
reviewed models: (i) variations of classical stylized models that are commonly constructed
using classical theories (eg, Schelling’s segregation model and the Alonso–Von Thünen
model); (ii) models simulating different stages of the urbanization process that combine
theories and empirical findings (eg, urban sprawl, urban shrinkage, urban expansion, and
gentrification); and (iii) microsimulation of urban systems integrated with ABMs that are
largely driven by empirical data to replicate details of a specific case study</v>
      </c>
      <c r="FX39" t="str">
        <v>SA: Although they define 3 categories in which models are compared and three main features for which the models are investigated, their selection and why those are chosen in abitrary. Why articles land in these groups is not transparent. MB:</v>
      </c>
      <c r="FY39">
        <v>0</v>
      </c>
      <c r="FZ39" t="str">
        <v>SA: MB: Page 663, section 2</v>
      </c>
      <c r="GA39" t="str">
        <v>{We do not expect this to be done often. We start with only yes/no assessment and come back to it}</v>
      </c>
      <c r="GB39">
        <v>0</v>
      </c>
      <c r="GC39">
        <v>0</v>
      </c>
      <c r="GD39">
        <v>0</v>
      </c>
      <c r="GE39">
        <v>0</v>
      </c>
      <c r="GF39">
        <v>0</v>
      </c>
      <c r="GG39">
        <v>0</v>
      </c>
      <c r="GH39">
        <v>0</v>
      </c>
    </row>
    <row r="40" spans="2:190" ht="15" customHeight="1" outlineLevel="1" x14ac:dyDescent="0.3">
      <c r="B40" s="42" t="s">
        <v>217</v>
      </c>
      <c r="C40" s="102" t="s">
        <v>236</v>
      </c>
      <c r="D40" s="39">
        <v>2019</v>
      </c>
      <c r="E40" s="40" t="s">
        <v>238</v>
      </c>
      <c r="F40" s="169" t="s">
        <v>10</v>
      </c>
      <c r="G40" s="165" t="s">
        <v>586</v>
      </c>
      <c r="H40" t="str">
        <v>No</v>
      </c>
      <c r="I40" s="154">
        <v>0</v>
      </c>
      <c r="J40" t="str">
        <v>Not as questions, but explicit aim or obejective</v>
      </c>
      <c r="K40" t="str">
        <v>No</v>
      </c>
      <c r="L40" s="154">
        <v>0</v>
      </c>
      <c r="M40" s="154">
        <v>0</v>
      </c>
      <c r="N40">
        <v>0</v>
      </c>
      <c r="O40" s="155" t="str">
        <v>No</v>
      </c>
      <c r="P40" t="str">
        <v>Yes</v>
      </c>
      <c r="Q40" t="str">
        <v>No</v>
      </c>
      <c r="R40" t="str">
        <v>No</v>
      </c>
      <c r="S40" s="155" t="str">
        <v>No</v>
      </c>
      <c r="T40">
        <v>0</v>
      </c>
      <c r="U40" t="str">
        <v>Yes</v>
      </c>
      <c r="V40" t="str">
        <v>Yes</v>
      </c>
      <c r="W40" t="str">
        <v>No</v>
      </c>
      <c r="X40">
        <v>0</v>
      </c>
      <c r="Y40" t="str">
        <v>No</v>
      </c>
      <c r="Z40" t="str">
        <v>No</v>
      </c>
      <c r="AA40" t="str">
        <v>No</v>
      </c>
      <c r="AB40">
        <v>1</v>
      </c>
      <c r="AC40">
        <v>0</v>
      </c>
      <c r="AD40" t="str">
        <v>No</v>
      </c>
      <c r="AE40" s="155" t="str">
        <v>No</v>
      </c>
      <c r="AF40" s="155" t="str">
        <v>Yes</v>
      </c>
      <c r="AG40" t="str">
        <v>No</v>
      </c>
      <c r="AH40" t="str">
        <v>No</v>
      </c>
      <c r="AI40" t="str">
        <v>Yes</v>
      </c>
      <c r="AJ40" t="str">
        <v>Yes</v>
      </c>
      <c r="AK40">
        <v>0</v>
      </c>
      <c r="AL40">
        <v>0</v>
      </c>
      <c r="AM40" t="str">
        <v>Yes</v>
      </c>
      <c r="AN40" t="str">
        <v>No</v>
      </c>
      <c r="AO40" t="str">
        <v>No</v>
      </c>
      <c r="AP40" t="str">
        <v>No</v>
      </c>
      <c r="AQ40" t="str">
        <v>No</v>
      </c>
      <c r="AR40" t="str">
        <v>No</v>
      </c>
      <c r="AS40" t="str">
        <v>No</v>
      </c>
      <c r="AT40" t="str">
        <v>Yes</v>
      </c>
      <c r="AU40" s="155" t="str">
        <v>No</v>
      </c>
      <c r="AV40" s="155" t="str">
        <v>No</v>
      </c>
      <c r="AW40" t="str">
        <v>N/A</v>
      </c>
      <c r="AX40" t="str">
        <v>We excluded 29 papers, because no ABM or results were presented, or
because the ABM was not used to study resilience. Since we were only
interested in model applications to ecological and social-ecological
systems, we excluded articles investigating systems related to economy
(n=10), technology and human safety (n=10), sociology (n=3),
medicine (n=2) or other systems (n=3).</v>
      </c>
      <c r="AY40" t="str">
        <v>Seems so, but not explicitly disclosed</v>
      </c>
      <c r="AZ40" s="155">
        <v>0</v>
      </c>
      <c r="BA40">
        <v>0</v>
      </c>
      <c r="BB40">
        <v>0</v>
      </c>
      <c r="BC40" t="str">
        <v>Yes</v>
      </c>
      <c r="BD40" s="154" t="str">
        <v>No</v>
      </c>
      <c r="BE40" t="str">
        <v>No</v>
      </c>
      <c r="BF40" t="str">
        <v>Yes</v>
      </c>
      <c r="BG40" t="str">
        <v>No</v>
      </c>
      <c r="BH40" t="str">
        <v>No</v>
      </c>
      <c r="BI40" t="str">
        <v>No</v>
      </c>
      <c r="BJ40" t="str">
        <v>No, not explicitly considered</v>
      </c>
      <c r="BK40">
        <v>0</v>
      </c>
      <c r="BL40" t="str">
        <v>No</v>
      </c>
      <c r="BM40" t="str">
        <v>Yes</v>
      </c>
      <c r="BN40">
        <v>65</v>
      </c>
      <c r="BO40">
        <v>0</v>
      </c>
      <c r="BP40">
        <v>0</v>
      </c>
      <c r="BQ40" t="str">
        <v>Yes</v>
      </c>
      <c r="BR40" t="str">
        <v>No</v>
      </c>
      <c r="BS40" t="str">
        <v>No</v>
      </c>
      <c r="BT40" t="str">
        <v>Yes</v>
      </c>
      <c r="BU40" t="str">
        <v>No</v>
      </c>
      <c r="BV40" t="str">
        <v>No</v>
      </c>
      <c r="BW40" t="str">
        <v>No</v>
      </c>
      <c r="BX40" t="str">
        <v>No</v>
      </c>
      <c r="BY40">
        <v>0</v>
      </c>
      <c r="BZ40" t="str">
        <v>Yes</v>
      </c>
      <c r="CA40" t="str">
        <v>Yes</v>
      </c>
      <c r="CB40" t="str">
        <v>No</v>
      </c>
      <c r="CC40" t="str">
        <v>No</v>
      </c>
      <c r="CD40" s="154" t="str">
        <v>"formulate general recommendations that might help developing and analysing ABMs in a way that delivers more comprehensive insights into resilience"</v>
      </c>
      <c r="CE40">
        <v>0</v>
      </c>
      <c r="CF40" t="str">
        <v>No</v>
      </c>
      <c r="CG40" t="str">
        <v>No</v>
      </c>
      <c r="CH40" t="str">
        <v>No</v>
      </c>
      <c r="CI40" t="str">
        <v>No</v>
      </c>
      <c r="CJ40" t="str">
        <v>Yes</v>
      </c>
      <c r="CK40" t="str">
        <v>No</v>
      </c>
      <c r="CL40" t="str">
        <v>N/A</v>
      </c>
      <c r="CM40" t="str">
        <v>No</v>
      </c>
      <c r="CN40" t="str">
        <v>N/A</v>
      </c>
      <c r="CO40">
        <v>0</v>
      </c>
      <c r="CP40" t="str">
        <v>mainly disagree</v>
      </c>
      <c r="CQ40" t="str">
        <v>mainly agree</v>
      </c>
      <c r="CR40" t="str">
        <v>mainly disagree</v>
      </c>
      <c r="CS40" t="str">
        <v>neutral</v>
      </c>
      <c r="CT40" t="str">
        <v>fully disagree</v>
      </c>
      <c r="CU40" s="61" t="s">
        <v>32</v>
      </c>
      <c r="CV40">
        <v>0</v>
      </c>
      <c r="CW40" s="154">
        <v>0</v>
      </c>
      <c r="CX40" t="str">
        <v>SA: Therefore, we aimed to summarize the state of the art, identify possible
knowledge gaps, and suggest ways forward for a more effective use of
ABMs for resilience research. MB:</v>
      </c>
      <c r="CY40" t="str">
        <v>SA: {if yes, please reference and note down your thoughts} MB:</v>
      </c>
      <c r="CZ40" s="154">
        <v>0</v>
      </c>
      <c r="DA40" s="154">
        <v>0</v>
      </c>
      <c r="DB40">
        <v>0</v>
      </c>
      <c r="DC40" s="155">
        <v>0</v>
      </c>
      <c r="DD40">
        <v>0</v>
      </c>
      <c r="DE40">
        <v>0</v>
      </c>
      <c r="DF40" t="str">
        <v>SA: {Please remark here which "Other"} MB:</v>
      </c>
      <c r="DG40" s="155">
        <v>0</v>
      </c>
      <c r="DH40">
        <v>0</v>
      </c>
      <c r="DI40" t="str">
        <v>SA: TS=("individual* based* model*" OR "agent* based* model*") AND resilience*. MB:</v>
      </c>
      <c r="DJ40">
        <v>0</v>
      </c>
      <c r="DK40">
        <v>0</v>
      </c>
      <c r="DL40">
        <v>0</v>
      </c>
      <c r="DM40">
        <v>0</v>
      </c>
      <c r="DN40">
        <v>0</v>
      </c>
      <c r="DO40">
        <v>0</v>
      </c>
      <c r="DP40">
        <v>0</v>
      </c>
      <c r="DQ40">
        <v>0</v>
      </c>
      <c r="DR40">
        <v>0</v>
      </c>
      <c r="DS40">
        <v>0</v>
      </c>
      <c r="DT40">
        <v>0</v>
      </c>
      <c r="DU40">
        <v>0</v>
      </c>
      <c r="DV40">
        <v>0</v>
      </c>
      <c r="DW40">
        <v>0</v>
      </c>
      <c r="DX40">
        <v>0</v>
      </c>
      <c r="DY40">
        <v>0</v>
      </c>
      <c r="DZ40">
        <v>0</v>
      </c>
      <c r="EA40" t="str">
        <v>{report uncertainty or other specifics here}</v>
      </c>
      <c r="EB40" t="str">
        <v>{report uncertainty or other specifics here}</v>
      </c>
      <c r="EC40" t="str">
        <v>{report uncertainty or other specifics here}</v>
      </c>
      <c r="ED40" t="str">
        <v>{report uncertainty or other specifics here}</v>
      </c>
      <c r="EE40" t="str">
        <v>{report uncertainty or other specifics here}</v>
      </c>
      <c r="EF40" t="str">
        <v>{report uncertainty or other specifics here}</v>
      </c>
      <c r="EG40">
        <v>0</v>
      </c>
      <c r="EH40" t="str">
        <v>SA: date when search is performed MB:</v>
      </c>
      <c r="EI40" s="155">
        <v>0</v>
      </c>
      <c r="EJ40" s="155" t="str">
        <v>{feel free to report the given reason here, if it was given}</v>
      </c>
      <c r="EK40" t="str">
        <v>SA: We put N/A because it the date of the search they disclose from which we infer the range, however, it is not explicitly stated. We put N/A here for consistency in our coding.</v>
      </c>
      <c r="EL40">
        <v>0</v>
      </c>
      <c r="EM40" t="str">
        <v>SA: {add which intercoder-rater measure was used} MB: No inter-rater measure.</v>
      </c>
      <c r="EN40" s="155">
        <v>0</v>
      </c>
      <c r="EO40">
        <v>0</v>
      </c>
      <c r="EP40">
        <v>0</v>
      </c>
      <c r="EQ40">
        <v>0</v>
      </c>
      <c r="ER40" s="154">
        <v>0</v>
      </c>
      <c r="ES40">
        <v>0</v>
      </c>
      <c r="ET40" t="str">
        <v>SA: "Methodological details and the definitions underlying our evaluation, and detailed results can be found in the Supplementary materials." MB:</v>
      </c>
      <c r="EU40">
        <v>0</v>
      </c>
      <c r="EV40">
        <v>0</v>
      </c>
      <c r="EW40">
        <v>0</v>
      </c>
      <c r="EX40">
        <v>0</v>
      </c>
      <c r="EY40">
        <v>0</v>
      </c>
      <c r="EZ40" t="str">
        <v>SA: but maybe in suppl.- no access MB:</v>
      </c>
      <c r="FA40" t="str">
        <v>SA: but maybe in suppl.- no access MB:</v>
      </c>
      <c r="FB40">
        <v>0</v>
      </c>
      <c r="FC40">
        <v>0</v>
      </c>
      <c r="FD40" t="str">
        <v>{Use this cell for general comments on the reviews ability of theory development}</v>
      </c>
      <c r="FE40" t="str">
        <v>Add: [yellow] explicitly investigate the way resilience mechanisms are addressed in ABMs. “While the assessment of stability properties could be related to resilience mechanisms in 56 articles, they were explicitly communicated in only 40 articles. About one quarter of the studies investigated potential resilience mechanisms directly, e.g., by contrasting system behavior with and without a proposed mechanism” (p.4). However, it's a very short review and the mechanisms are not described in any more detail.</v>
      </c>
      <c r="FF40">
        <v>0</v>
      </c>
      <c r="FG40">
        <v>0</v>
      </c>
      <c r="FH40">
        <v>0</v>
      </c>
      <c r="FI40">
        <v>0</v>
      </c>
      <c r="FJ40">
        <v>0</v>
      </c>
      <c r="FK40">
        <v>0</v>
      </c>
      <c r="FL40">
        <v>0</v>
      </c>
      <c r="FM40">
        <v>0</v>
      </c>
      <c r="FN40" t="str">
        <v xml:space="preserve">Add: [yellow] do a short review on modelling resilience with ABMs. Design and Insight rather together. </v>
      </c>
      <c r="FO40" t="str">
        <v xml:space="preserve">Add: [yellow] do a short review on modelling resilience with ABMs. Design and Insight rather together. </v>
      </c>
      <c r="FP40">
        <v>0</v>
      </c>
      <c r="FQ40">
        <v>0</v>
      </c>
      <c r="FR40" s="154">
        <v>0</v>
      </c>
      <c r="FS40">
        <v>0</v>
      </c>
      <c r="FT40">
        <v>0</v>
      </c>
      <c r="FU40">
        <v>0</v>
      </c>
      <c r="FV40">
        <v>0</v>
      </c>
      <c r="FW40">
        <v>0</v>
      </c>
      <c r="FX40">
        <v>0</v>
      </c>
      <c r="FY40">
        <v>0</v>
      </c>
      <c r="FZ40" t="str">
        <v>SA: unless there is something in the suppl. I cannot acess MB:</v>
      </c>
      <c r="GA40" t="str">
        <v>{We do not expect this to be done often. We start with only yes/no assessment and come back to it}</v>
      </c>
      <c r="GB40">
        <v>0</v>
      </c>
      <c r="GC40">
        <v>0</v>
      </c>
      <c r="GD40">
        <v>0</v>
      </c>
      <c r="GE40">
        <v>0</v>
      </c>
      <c r="GF40">
        <v>0</v>
      </c>
      <c r="GG40">
        <v>0</v>
      </c>
      <c r="GH40">
        <v>0</v>
      </c>
    </row>
    <row r="41" spans="2:190" ht="15" customHeight="1" outlineLevel="1" x14ac:dyDescent="0.3">
      <c r="B41" s="42" t="s">
        <v>218</v>
      </c>
      <c r="C41" s="102" t="s">
        <v>237</v>
      </c>
      <c r="D41" s="39">
        <v>2018</v>
      </c>
      <c r="E41" s="40" t="s">
        <v>173</v>
      </c>
      <c r="F41" s="169" t="s">
        <v>10</v>
      </c>
      <c r="G41" s="165" t="s">
        <v>586</v>
      </c>
      <c r="H41" t="str">
        <v>No</v>
      </c>
      <c r="I41" s="154">
        <v>0</v>
      </c>
      <c r="J41" t="str">
        <v>No</v>
      </c>
      <c r="K41" t="str">
        <v>No research question</v>
      </c>
      <c r="L41" s="154">
        <v>0</v>
      </c>
      <c r="M41" s="154">
        <v>0</v>
      </c>
      <c r="N41">
        <v>0</v>
      </c>
      <c r="O41" s="155" t="str">
        <v>No</v>
      </c>
      <c r="P41" t="str">
        <v>No</v>
      </c>
      <c r="Q41" t="str">
        <v>No</v>
      </c>
      <c r="R41" t="str">
        <v>No</v>
      </c>
      <c r="S41" s="155" t="str">
        <v>Yes</v>
      </c>
      <c r="T41">
        <v>0</v>
      </c>
      <c r="U41" t="str">
        <v>Yes</v>
      </c>
      <c r="V41" t="str">
        <v>No</v>
      </c>
      <c r="W41" t="str">
        <v>No</v>
      </c>
      <c r="X41">
        <v>0</v>
      </c>
      <c r="Y41" t="str">
        <v>No</v>
      </c>
      <c r="Z41" t="str">
        <v>No</v>
      </c>
      <c r="AA41" t="str">
        <v>No</v>
      </c>
      <c r="AB41">
        <v>1</v>
      </c>
      <c r="AC41">
        <v>0</v>
      </c>
      <c r="AD41" t="str">
        <v>No</v>
      </c>
      <c r="AE41" s="155" t="str">
        <v>No</v>
      </c>
      <c r="AF41" s="155" t="str">
        <v>Yes</v>
      </c>
      <c r="AG41" t="str">
        <v>No</v>
      </c>
      <c r="AH41" t="str">
        <v>No</v>
      </c>
      <c r="AI41" t="str">
        <v>No</v>
      </c>
      <c r="AJ41" t="str">
        <v>No</v>
      </c>
      <c r="AK41">
        <v>0</v>
      </c>
      <c r="AL41">
        <v>0</v>
      </c>
      <c r="AM41" t="str">
        <v>No</v>
      </c>
      <c r="AN41" t="str">
        <v>No</v>
      </c>
      <c r="AO41" t="str">
        <v>No</v>
      </c>
      <c r="AP41" t="str">
        <v>No</v>
      </c>
      <c r="AQ41" t="str">
        <v>No</v>
      </c>
      <c r="AR41" t="str">
        <v>No</v>
      </c>
      <c r="AS41" t="str">
        <v>No</v>
      </c>
      <c r="AT41" t="str">
        <v>No</v>
      </c>
      <c r="AU41" s="155" t="str">
        <v>No</v>
      </c>
      <c r="AV41" s="155" t="str">
        <v>No</v>
      </c>
      <c r="AW41" t="str">
        <v>N/A</v>
      </c>
      <c r="AX41" t="str">
        <v>No</v>
      </c>
      <c r="AY41" t="str">
        <v>Does not seem so, not explicitly disclosed</v>
      </c>
      <c r="AZ41" s="155">
        <v>0</v>
      </c>
      <c r="BA41">
        <v>0</v>
      </c>
      <c r="BB41">
        <v>0</v>
      </c>
      <c r="BC41" t="str">
        <v>Yes</v>
      </c>
      <c r="BD41" s="154" t="str">
        <v>No</v>
      </c>
      <c r="BE41" t="str">
        <v>No</v>
      </c>
      <c r="BF41" t="str">
        <v>No</v>
      </c>
      <c r="BG41" t="str">
        <v>No</v>
      </c>
      <c r="BH41" t="str">
        <v>No</v>
      </c>
      <c r="BI41" t="str">
        <v>No</v>
      </c>
      <c r="BJ41" t="str">
        <v>No, not explicitly considered</v>
      </c>
      <c r="BK41">
        <v>0</v>
      </c>
      <c r="BL41" t="str">
        <v>No</v>
      </c>
      <c r="BM41" t="str">
        <v>No</v>
      </c>
      <c r="BN41" t="str">
        <v>N/A</v>
      </c>
      <c r="BO41">
        <v>0</v>
      </c>
      <c r="BP41">
        <v>0</v>
      </c>
      <c r="BQ41" t="str">
        <v>Yes</v>
      </c>
      <c r="BR41" t="str">
        <v>Yes</v>
      </c>
      <c r="BS41" t="str">
        <v>No</v>
      </c>
      <c r="BT41" t="str">
        <v>No</v>
      </c>
      <c r="BU41" t="str">
        <v>No</v>
      </c>
      <c r="BV41" t="str">
        <v>No</v>
      </c>
      <c r="BW41" t="str">
        <v>No</v>
      </c>
      <c r="BX41" t="str">
        <v>No</v>
      </c>
      <c r="BY41">
        <v>0</v>
      </c>
      <c r="BZ41" t="str">
        <v>Yes</v>
      </c>
      <c r="CA41" t="str">
        <v>Yes</v>
      </c>
      <c r="CB41" t="str">
        <v>No</v>
      </c>
      <c r="CC41" t="str">
        <v>No</v>
      </c>
      <c r="CD41" s="154" t="str">
        <v>No</v>
      </c>
      <c r="CE41">
        <v>0</v>
      </c>
      <c r="CF41" t="str">
        <v>No</v>
      </c>
      <c r="CG41" t="str">
        <v>No</v>
      </c>
      <c r="CH41" t="str">
        <v>No</v>
      </c>
      <c r="CI41" t="str">
        <v>No</v>
      </c>
      <c r="CJ41" t="str">
        <v>Yes</v>
      </c>
      <c r="CK41" t="str">
        <v>No</v>
      </c>
      <c r="CL41" t="str">
        <v>They organized the discussion of the articles according to research questions (or research purposes) addressed by the articles. Unfortunatly they do not disclose how they arrived the the 8 purposes the use.</v>
      </c>
      <c r="CM41" t="str">
        <v>No</v>
      </c>
      <c r="CN41" t="str">
        <v>Organize discussion around research questions / purposes of a field. However, create and disclose a transparent process how these classes are derived.</v>
      </c>
      <c r="CO41">
        <v>0</v>
      </c>
      <c r="CP41" t="str">
        <v>fully disagree</v>
      </c>
      <c r="CQ41" t="str">
        <v>fully disagree</v>
      </c>
      <c r="CR41" t="str">
        <v>neutral</v>
      </c>
      <c r="CS41" t="str">
        <v>fully disagree</v>
      </c>
      <c r="CT41" t="str">
        <v>mainly agree</v>
      </c>
      <c r="CU41" s="61" t="s">
        <v>32</v>
      </c>
      <c r="CV41">
        <v>0</v>
      </c>
      <c r="CW41" s="154">
        <v>0</v>
      </c>
      <c r="CX41">
        <v>0</v>
      </c>
      <c r="CY41" t="str">
        <v>SA: {if yes, please reference and note down your thoughts} MB:</v>
      </c>
      <c r="CZ41" s="154">
        <v>0</v>
      </c>
      <c r="DA41" s="154">
        <v>0</v>
      </c>
      <c r="DB41">
        <v>0</v>
      </c>
      <c r="DC41" s="155">
        <v>0</v>
      </c>
      <c r="DD41">
        <v>0</v>
      </c>
      <c r="DE41">
        <v>0</v>
      </c>
      <c r="DF41" t="str">
        <v>{Please remark here which "Other"}</v>
      </c>
      <c r="DG41" s="155">
        <v>0</v>
      </c>
      <c r="DH41">
        <v>0</v>
      </c>
      <c r="DI41" t="str">
        <v>SA:two search strings have been disclosed. However, it is unclear which results where used of the two. (page 345 first paragraph) MB:</v>
      </c>
      <c r="DJ41">
        <v>0</v>
      </c>
      <c r="DK41" t="str">
        <v>SA: Used two, but not for testing robustness, at least not disclosed. MB:</v>
      </c>
      <c r="DL41">
        <v>0</v>
      </c>
      <c r="DM41">
        <v>0</v>
      </c>
      <c r="DN41">
        <v>0</v>
      </c>
      <c r="DO41">
        <v>0</v>
      </c>
      <c r="DP41">
        <v>0</v>
      </c>
      <c r="DQ41">
        <v>0</v>
      </c>
      <c r="DR41">
        <v>0</v>
      </c>
      <c r="DS41">
        <v>0</v>
      </c>
      <c r="DT41">
        <v>0</v>
      </c>
      <c r="DU41">
        <v>0</v>
      </c>
      <c r="DV41">
        <v>0</v>
      </c>
      <c r="DW41">
        <v>0</v>
      </c>
      <c r="DX41">
        <v>0</v>
      </c>
      <c r="DY41">
        <v>0</v>
      </c>
      <c r="DZ41">
        <v>0</v>
      </c>
      <c r="EA41" t="str">
        <v>SA: {report uncertainty or other specifics here} MB:</v>
      </c>
      <c r="EB41" t="str">
        <v>{report uncertainty or other specifics here}</v>
      </c>
      <c r="EC41" t="str">
        <v>SA: {report uncertainty or other specifics here} MB: Only those in computer science.</v>
      </c>
      <c r="ED41" t="str">
        <v>{report uncertainty or other specifics here}</v>
      </c>
      <c r="EE41" t="str">
        <v>{report uncertainty or other specifics here}</v>
      </c>
      <c r="EF41" t="str">
        <v>SA: {report uncertainty or other specifics here} MB: most cited conference paper from computer sciences</v>
      </c>
      <c r="EG41">
        <v>0</v>
      </c>
      <c r="EH41">
        <v>0</v>
      </c>
      <c r="EI41" s="155" t="str">
        <v>SA: For one of the two search strings a time range is disclosed. But as we do not know which results where used in the article. We cannot be sure that this was acutally a criteria. MB:</v>
      </c>
      <c r="EJ41" s="155" t="str">
        <v>SA: {feel free to report the given reason here, if it was given} MB:</v>
      </c>
      <c r="EK41">
        <v>0</v>
      </c>
      <c r="EL41">
        <v>0</v>
      </c>
      <c r="EM41" t="str">
        <v>SA: Seems like only HIJ was responsible for the selection process. But not disclosed explicitly. MB:</v>
      </c>
      <c r="EN41" s="155">
        <v>0</v>
      </c>
      <c r="EO41">
        <v>0</v>
      </c>
      <c r="EP41" t="str">
        <v>SA: {Use this cell for general comments on the reviews ability of theory development} MB:</v>
      </c>
      <c r="EQ41" t="str">
        <v>SA: But can hardly be called a sampling process. Every step is very vague and ambigious, if disclosed at all. MB:</v>
      </c>
      <c r="ER41" s="154">
        <v>0</v>
      </c>
      <c r="ES41">
        <v>0</v>
      </c>
      <c r="ET41">
        <v>0</v>
      </c>
      <c r="EU41">
        <v>0</v>
      </c>
      <c r="EV41">
        <v>0</v>
      </c>
      <c r="EW41">
        <v>0</v>
      </c>
      <c r="EX41">
        <v>0</v>
      </c>
      <c r="EY41">
        <v>0</v>
      </c>
      <c r="EZ41" t="str">
        <v>SA: MB: but included among the other references.</v>
      </c>
      <c r="FA41">
        <v>0</v>
      </c>
      <c r="FB41" t="str">
        <v>SA: Two search strings let to 54 and "just below 200" articles. Which of these are included is unclear. MB:</v>
      </c>
      <c r="FC41">
        <v>0</v>
      </c>
      <c r="FD41" t="str">
        <v>{Use this cell for general comments on the reviews ability of theory development}</v>
      </c>
      <c r="FE41" t="str">
        <v>Add: [yellow] cover mechanisms of flow regimes, of fish movement and habitats and those that play a role to understand conservation biology of rare fishes. Describe used mechanisms in a rather implicit and narrative way in close alignment with the individual papers reviewed. However, that's a good example of how this topic can be addressed as a section of many others in an ABM review.</v>
      </c>
      <c r="FF41" t="str">
        <v>Add: [green] describe central model elements in a rather implicit and narrative way in close alignment with the individual papers reviewed, as is the case for the mechanism description in this review (see section “research to understand species interaction” on p.346-357). Instead of introducing a comprehensive list of model elements, few central model elements are discussed, seemingly those that cause major changes in outcomes, insights, or assumptions.</v>
      </c>
      <c r="FG41">
        <v>0</v>
      </c>
      <c r="FH41">
        <v>0</v>
      </c>
      <c r="FI41">
        <v>0</v>
      </c>
      <c r="FJ41">
        <v>0</v>
      </c>
      <c r="FK41" t="str">
        <v>SA: It is not, but the way the results are presented pushes towards theory development. Although never made explicit. However, this could be an example what theory development is for ABM, as they compare the insights and advances of IBMs in light of groups of research questions adressed by the field. Assuming RQ strive for theoretical developement we must assume that this is an implicit objective of the paper. MB:</v>
      </c>
      <c r="FL41">
        <v>0</v>
      </c>
      <c r="FM41">
        <v>0</v>
      </c>
      <c r="FN41" t="str">
        <v xml:space="preserve">Add: [green] review ABMs of riverine fishes. Design aspects in chapter 2 before more focus on contributions and insights through this model in chapter 3. </v>
      </c>
      <c r="FO41" t="str">
        <v xml:space="preserve">Add: [green] review ABMs of riverine fishes. Design aspects in chapter 2 before more focus on contributions and insights through this model in chapter 3. </v>
      </c>
      <c r="FP41">
        <v>0</v>
      </c>
      <c r="FQ41">
        <v>0</v>
      </c>
      <c r="FR41" s="154">
        <v>0</v>
      </c>
      <c r="FS41">
        <v>0</v>
      </c>
      <c r="FT41">
        <v>0</v>
      </c>
      <c r="FU41">
        <v>0</v>
      </c>
      <c r="FV41">
        <v>0</v>
      </c>
      <c r="FW41">
        <v>0</v>
      </c>
      <c r="FX41">
        <v>0</v>
      </c>
      <c r="FY41">
        <v>0</v>
      </c>
      <c r="FZ41" t="str">
        <v>SA: MB:</v>
      </c>
      <c r="GA41" t="str">
        <v>{We do not expect this to be done often. We start with only yes/no assessment and come back to it}</v>
      </c>
      <c r="GB41" t="str">
        <v>SA: MB:</v>
      </c>
      <c r="GC41">
        <v>0</v>
      </c>
      <c r="GD41">
        <v>0</v>
      </c>
      <c r="GE41">
        <v>0</v>
      </c>
      <c r="GF41" t="str">
        <v>SA: Not in terms of its structure, but in terms of the content adressed. MB:</v>
      </c>
      <c r="GG41">
        <v>0</v>
      </c>
      <c r="GH41">
        <v>0</v>
      </c>
    </row>
    <row r="42" spans="2:190" ht="15" customHeight="1" outlineLevel="1" x14ac:dyDescent="0.3">
      <c r="B42" s="42" t="s">
        <v>219</v>
      </c>
      <c r="C42" s="172" t="s">
        <v>241</v>
      </c>
      <c r="D42" s="39">
        <v>2020</v>
      </c>
      <c r="E42" s="40" t="s">
        <v>173</v>
      </c>
      <c r="F42" s="169" t="s">
        <v>10</v>
      </c>
      <c r="G42" s="165" t="s">
        <v>586</v>
      </c>
      <c r="H42" t="str">
        <v>No</v>
      </c>
      <c r="I42" s="154">
        <v>0</v>
      </c>
      <c r="J42" t="str">
        <v>Not as questions, but explicit aim or obejective</v>
      </c>
      <c r="K42" t="str">
        <v>No</v>
      </c>
      <c r="L42" s="154">
        <v>0</v>
      </c>
      <c r="M42" s="154">
        <v>0</v>
      </c>
      <c r="N42">
        <v>0</v>
      </c>
      <c r="O42" s="155" t="str">
        <v>No</v>
      </c>
      <c r="P42" t="str">
        <v>Yes</v>
      </c>
      <c r="Q42" t="str">
        <v>No</v>
      </c>
      <c r="R42" t="str">
        <v>No</v>
      </c>
      <c r="S42" s="155" t="str">
        <v>No</v>
      </c>
      <c r="T42">
        <v>0</v>
      </c>
      <c r="U42" t="str">
        <v>Yes</v>
      </c>
      <c r="V42" t="str">
        <v>Yes</v>
      </c>
      <c r="W42" t="str">
        <v>No</v>
      </c>
      <c r="X42">
        <v>0</v>
      </c>
      <c r="Y42" t="str">
        <v>No</v>
      </c>
      <c r="Z42" t="str">
        <v>Yes</v>
      </c>
      <c r="AA42" t="str">
        <v>No</v>
      </c>
      <c r="AB42">
        <v>2</v>
      </c>
      <c r="AC42">
        <v>0</v>
      </c>
      <c r="AD42" t="str">
        <v>No</v>
      </c>
      <c r="AE42" s="155" t="str">
        <v>Yes</v>
      </c>
      <c r="AF42" s="155" t="str">
        <v>No</v>
      </c>
      <c r="AG42" t="str">
        <v>Yes</v>
      </c>
      <c r="AH42" t="str">
        <v>No</v>
      </c>
      <c r="AI42" t="str">
        <v>No</v>
      </c>
      <c r="AJ42" t="str">
        <v>Yes</v>
      </c>
      <c r="AK42">
        <v>0</v>
      </c>
      <c r="AL42">
        <v>0</v>
      </c>
      <c r="AM42" t="str">
        <v>Yes</v>
      </c>
      <c r="AN42" t="str">
        <v>No</v>
      </c>
      <c r="AO42" t="str">
        <v>No</v>
      </c>
      <c r="AP42" t="str">
        <v>No</v>
      </c>
      <c r="AQ42" t="str">
        <v>No</v>
      </c>
      <c r="AR42" t="str">
        <v>No</v>
      </c>
      <c r="AS42" t="str">
        <v>No</v>
      </c>
      <c r="AT42" t="str">
        <v>No</v>
      </c>
      <c r="AU42" s="155" t="str">
        <v>No</v>
      </c>
      <c r="AV42" s="155" t="str">
        <v>No</v>
      </c>
      <c r="AW42" t="str">
        <v>N/A</v>
      </c>
      <c r="AX42" t="str">
        <v>"scanned many Google Scholar pages for titles to see if the respective studies addressed the themes, offered a concrete and innovative model, and were relevant for climate policy—until the success rate dropped to zero, that is, the next and various subsequent Google Scholar pages did not return any relevant ABM studies of climate policy. Of the thus obtained set, we read the abstracts, which further reduced the number of relevant studies significantly"</v>
      </c>
      <c r="AY42" t="str">
        <v>Seems so, but not explicitly disclosed</v>
      </c>
      <c r="AZ42" s="155">
        <v>0</v>
      </c>
      <c r="BA42">
        <v>0</v>
      </c>
      <c r="BB42" t="str">
        <v>Main text (method section)</v>
      </c>
      <c r="BC42" t="str">
        <v>Yes</v>
      </c>
      <c r="BD42" s="154" t="str">
        <v>No</v>
      </c>
      <c r="BE42" t="str">
        <v>No</v>
      </c>
      <c r="BF42" t="str">
        <v>No</v>
      </c>
      <c r="BG42" t="str">
        <v>No</v>
      </c>
      <c r="BH42" t="str">
        <v>No</v>
      </c>
      <c r="BI42" t="str">
        <v>Yes</v>
      </c>
      <c r="BJ42" t="str">
        <v>No, not explicitly considered</v>
      </c>
      <c r="BK42">
        <v>0</v>
      </c>
      <c r="BL42" t="str">
        <v>Yes</v>
      </c>
      <c r="BM42" t="str">
        <v>No</v>
      </c>
      <c r="BN42">
        <v>61</v>
      </c>
      <c r="BO42">
        <v>0</v>
      </c>
      <c r="BP42">
        <v>0</v>
      </c>
      <c r="BQ42" t="str">
        <v>Yes</v>
      </c>
      <c r="BR42" t="str">
        <v>Yes</v>
      </c>
      <c r="BS42" t="str">
        <v>No</v>
      </c>
      <c r="BT42" t="str">
        <v>Yes</v>
      </c>
      <c r="BU42" t="str">
        <v>No</v>
      </c>
      <c r="BV42" t="str">
        <v>No</v>
      </c>
      <c r="BW42" t="str">
        <v>No</v>
      </c>
      <c r="BX42" t="str">
        <v>No</v>
      </c>
      <c r="BY42">
        <v>0</v>
      </c>
      <c r="BZ42" t="str">
        <v>Yes</v>
      </c>
      <c r="CA42" t="str">
        <v>Yes</v>
      </c>
      <c r="CB42" t="str">
        <v>No</v>
      </c>
      <c r="CC42" t="str">
        <v>No</v>
      </c>
      <c r="CD42" s="154" t="str">
        <v>No</v>
      </c>
      <c r="CE42">
        <v>0</v>
      </c>
      <c r="CF42" t="str">
        <v>No</v>
      </c>
      <c r="CG42" t="str">
        <v>No</v>
      </c>
      <c r="CH42" t="str">
        <v>No</v>
      </c>
      <c r="CI42" t="str">
        <v>Yes</v>
      </c>
      <c r="CJ42" t="str">
        <v>No</v>
      </c>
      <c r="CK42" t="str">
        <v>No</v>
      </c>
      <c r="CL42" t="str">
        <v>Use several categories/segmentations (see tables) to quantify the results on which basis they are discussed in depth.</v>
      </c>
      <c r="CM42" t="str">
        <v>No</v>
      </c>
      <c r="CN42" t="str">
        <v>N/A</v>
      </c>
      <c r="CO42">
        <v>0</v>
      </c>
      <c r="CP42" t="str">
        <v>fully disagree</v>
      </c>
      <c r="CQ42" t="str">
        <v>mainly disagree</v>
      </c>
      <c r="CR42" t="str">
        <v>mainly agree</v>
      </c>
      <c r="CS42" t="str">
        <v>mainly agree</v>
      </c>
      <c r="CT42" t="str">
        <v>neutral</v>
      </c>
      <c r="CU42" s="61" t="s">
        <v>32</v>
      </c>
      <c r="CV42" t="str">
        <v>SA: See chapter 3. They actually call it "selective rather then a systematic literature review", although I think that does not make sense MB: "we offer aselective rather than a systematic literature review. "</v>
      </c>
      <c r="CW42" s="154">
        <v>0</v>
      </c>
      <c r="CX42" t="str">
        <v>"we aim to clarify core features of ABMs of climate-energy policy, such as application types, empirical basis, market designs, agent behaviors, and social network
structures. This is relevant as it shows the combinations of choices already studied, allowing model developers to iden-
tify gaps and opportunities for further work. Second, we identify policy dimensions, including problems addressed, pol-
icy objectives, instruments, scenarios, and insights. From this, we derive a set of topics for future research."</v>
      </c>
      <c r="CY42" t="str">
        <v>SA: {if yes, please reference and note down your thoughts} MB:</v>
      </c>
      <c r="CZ42" s="154">
        <v>0</v>
      </c>
      <c r="DA42" s="154">
        <v>0</v>
      </c>
      <c r="DB42" t="str">
        <v>{if "Others", please add your remark here}</v>
      </c>
      <c r="DC42" s="155">
        <v>0</v>
      </c>
      <c r="DD42">
        <v>0</v>
      </c>
      <c r="DE42">
        <v>0</v>
      </c>
      <c r="DF42" t="str">
        <v>{Please remark here which "Other"}</v>
      </c>
      <c r="DG42" s="155">
        <v>0</v>
      </c>
      <c r="DH42">
        <v>0</v>
      </c>
      <c r="DI42" t="str">
        <v>SA: But without search operators. MB:</v>
      </c>
      <c r="DJ42">
        <v>0</v>
      </c>
      <c r="DK42">
        <v>0</v>
      </c>
      <c r="DL42">
        <v>0</v>
      </c>
      <c r="DM42">
        <v>0</v>
      </c>
      <c r="DN42">
        <v>0</v>
      </c>
      <c r="DO42">
        <v>0</v>
      </c>
      <c r="DP42">
        <v>0</v>
      </c>
      <c r="DQ42">
        <v>0</v>
      </c>
      <c r="DR42">
        <v>0</v>
      </c>
      <c r="DS42" s="155">
        <v>0</v>
      </c>
      <c r="DT42" s="155">
        <v>0</v>
      </c>
      <c r="DU42">
        <v>0</v>
      </c>
      <c r="DV42">
        <v>0</v>
      </c>
      <c r="DW42">
        <v>0</v>
      </c>
      <c r="DX42" t="str">
        <v>SA: MB: September 2018 and finished in January 2019.</v>
      </c>
      <c r="DY42">
        <v>0</v>
      </c>
      <c r="DZ42">
        <v>0</v>
      </c>
      <c r="EA42" t="str">
        <v>{report uncertainty or other specifics here}</v>
      </c>
      <c r="EB42" t="str">
        <v>{report uncertainty or other specifics here}</v>
      </c>
      <c r="EC42" t="str">
        <v>{report uncertainty or other specifics here}</v>
      </c>
      <c r="ED42" t="str">
        <v>{report uncertainty or other specifics here}</v>
      </c>
      <c r="EE42" t="str">
        <v>{report uncertainty or other specifics here}</v>
      </c>
      <c r="EF42" t="str">
        <v>{report uncertainty or other specifics here}</v>
      </c>
      <c r="EG42">
        <v>0</v>
      </c>
      <c r="EH42" t="str">
        <v>SA: They report a time range in which they searched for articles. So the endpoint is not exactly clear. MB:</v>
      </c>
      <c r="EI42" s="155">
        <v>0</v>
      </c>
      <c r="EJ42" s="155" t="str">
        <v>{feel free to report the given reason here, if it was given}</v>
      </c>
      <c r="EK42">
        <v>0</v>
      </c>
      <c r="EL42" t="str">
        <v>SA: Very vague criteria MB:</v>
      </c>
      <c r="EM42" t="str">
        <v>SA: MB: {add which intercoder-rater measure was used}</v>
      </c>
      <c r="EN42" s="155">
        <v>0</v>
      </c>
      <c r="EO42">
        <v>0</v>
      </c>
      <c r="EP42" t="str">
        <v>SA: MB: {Use this cell for general comments on the reviews ability of theory development}</v>
      </c>
      <c r="EQ42">
        <v>0</v>
      </c>
      <c r="ER42" s="154">
        <v>0</v>
      </c>
      <c r="ES42">
        <v>0</v>
      </c>
      <c r="ET42">
        <v>0</v>
      </c>
      <c r="EU42">
        <v>0</v>
      </c>
      <c r="EV42">
        <v>0</v>
      </c>
      <c r="EW42">
        <v>0</v>
      </c>
      <c r="EX42">
        <v>0</v>
      </c>
      <c r="EY42">
        <v>0</v>
      </c>
      <c r="EZ42" t="str">
        <v>SA: MB: In a table in the methods section.</v>
      </c>
      <c r="FA42">
        <v>0</v>
      </c>
      <c r="FB42">
        <v>0</v>
      </c>
      <c r="FC42">
        <v>0</v>
      </c>
      <c r="FD42" t="str">
        <v>{Use this cell for general comments on the reviews ability of theory development}</v>
      </c>
      <c r="FE42" t="str">
        <v>SA: See p.12 MB:
Add: [yellow] review ABMs of climate-energy policy. In three paragraphs of a subsection, they describe different mechanisms to model interactions in these models (p.12). Here, mechanisms only play a smaller part in the review.</v>
      </c>
      <c r="FF42" t="str">
        <v xml:space="preserve">SA: See highlighting in document. Mainly chapter 5 (p.8) MB:
Add: [yellow] review ABMs of climate-energy policy. A comparison of the agent types is conducted in section 5.1. But as with the description of mechanisms, the comparison of model elements is rather short and implicit in the text.  </v>
      </c>
      <c r="FG42">
        <v>0</v>
      </c>
      <c r="FH42" t="str">
        <v>SA: See p.21 MB:</v>
      </c>
      <c r="FI42">
        <v>0</v>
      </c>
      <c r="FJ42" t="str">
        <v>SA: Chapter 5.2 (p.9) MB:</v>
      </c>
      <c r="FK42">
        <v>0</v>
      </c>
      <c r="FL42">
        <v>0</v>
      </c>
      <c r="FM42">
        <v>0</v>
      </c>
      <c r="FN42" t="str">
        <v>Add: [green] review ABMs of climate-energy policy. Chapter 5 and chapter 6.1 from design perspective. The rest of chapter 6 are insight perspective.</v>
      </c>
      <c r="FO42" t="str">
        <v>SA: Chapter 6.2 is good example for insight perspective MB:
Add: [green] review ABMs of climate-energy policy. Chapter 5 and chapter 6.1 from design perspective. The rest of chapter 6 are insight perspective.</v>
      </c>
      <c r="FP42">
        <v>0</v>
      </c>
      <c r="FQ42">
        <v>0</v>
      </c>
      <c r="FR42" s="154">
        <v>0</v>
      </c>
      <c r="FS42">
        <v>0</v>
      </c>
      <c r="FT42">
        <v>0</v>
      </c>
      <c r="FU42">
        <v>0</v>
      </c>
      <c r="FV42">
        <v>0</v>
      </c>
      <c r="FW42">
        <v>0</v>
      </c>
      <c r="FX42">
        <v>0</v>
      </c>
      <c r="FY42">
        <v>0</v>
      </c>
      <c r="FZ42" t="str">
        <v>SA: MB:</v>
      </c>
      <c r="GA42" t="str">
        <v>{We do not expect this to be done often. We start with only yes/no assessment and come back to it}</v>
      </c>
      <c r="GB42">
        <v>0</v>
      </c>
      <c r="GC42">
        <v>0</v>
      </c>
      <c r="GD42">
        <v>0</v>
      </c>
      <c r="GE42">
        <v>0</v>
      </c>
      <c r="GF42" t="str">
        <v>SA: MB: See sections 4, 5, 6, and 7.</v>
      </c>
      <c r="GG42">
        <v>0</v>
      </c>
      <c r="GH42">
        <v>0</v>
      </c>
    </row>
    <row r="43" spans="2:190" ht="15" customHeight="1" outlineLevel="1" x14ac:dyDescent="0.3">
      <c r="B43" s="42" t="s">
        <v>220</v>
      </c>
      <c r="C43" s="171" t="s">
        <v>242</v>
      </c>
      <c r="D43" s="39">
        <v>2021</v>
      </c>
      <c r="E43" s="40" t="s">
        <v>243</v>
      </c>
      <c r="F43" s="169" t="s">
        <v>10</v>
      </c>
      <c r="G43" s="165" t="s">
        <v>586</v>
      </c>
      <c r="H43" t="str">
        <v>No</v>
      </c>
      <c r="I43" s="154">
        <v>0</v>
      </c>
      <c r="J43" t="str">
        <v>No</v>
      </c>
      <c r="K43" t="str">
        <v>No research question</v>
      </c>
      <c r="L43" s="154">
        <v>0</v>
      </c>
      <c r="M43" s="154">
        <v>0</v>
      </c>
      <c r="N43">
        <v>0</v>
      </c>
      <c r="O43" s="155" t="str">
        <v>No</v>
      </c>
      <c r="P43" t="str">
        <v>No</v>
      </c>
      <c r="Q43" t="str">
        <v>No</v>
      </c>
      <c r="R43" t="str">
        <v>No</v>
      </c>
      <c r="S43" s="155" t="str">
        <v>Yes</v>
      </c>
      <c r="T43">
        <v>0</v>
      </c>
      <c r="U43" t="str">
        <v>No keyword search applied</v>
      </c>
      <c r="V43" t="str">
        <v>No keyword search applied</v>
      </c>
      <c r="W43" t="str">
        <v>No keyword search applied</v>
      </c>
      <c r="X43">
        <v>0</v>
      </c>
      <c r="Y43" t="str">
        <v>No</v>
      </c>
      <c r="Z43" t="str">
        <v>No</v>
      </c>
      <c r="AA43" t="str">
        <v>No</v>
      </c>
      <c r="AB43" t="str">
        <v>N/A</v>
      </c>
      <c r="AC43">
        <v>0</v>
      </c>
      <c r="AD43" t="str">
        <v>No</v>
      </c>
      <c r="AE43" s="155" t="str">
        <v>No</v>
      </c>
      <c r="AF43" s="155" t="str">
        <v>No</v>
      </c>
      <c r="AG43" t="str">
        <v>No</v>
      </c>
      <c r="AH43" t="str">
        <v>No</v>
      </c>
      <c r="AI43" t="str">
        <v>No</v>
      </c>
      <c r="AJ43" t="str">
        <v>No</v>
      </c>
      <c r="AK43">
        <v>0</v>
      </c>
      <c r="AL43">
        <v>0</v>
      </c>
      <c r="AM43" t="str">
        <v>No</v>
      </c>
      <c r="AN43" t="str">
        <v>No</v>
      </c>
      <c r="AO43" t="str">
        <v>No</v>
      </c>
      <c r="AP43" t="str">
        <v>No</v>
      </c>
      <c r="AQ43" t="str">
        <v>No</v>
      </c>
      <c r="AR43" t="str">
        <v>No</v>
      </c>
      <c r="AS43" t="str">
        <v>No</v>
      </c>
      <c r="AT43" t="str">
        <v>No</v>
      </c>
      <c r="AU43" s="155" t="str">
        <v>No</v>
      </c>
      <c r="AV43" s="155" t="str">
        <v>No</v>
      </c>
      <c r="AW43" t="str">
        <v>N/A</v>
      </c>
      <c r="AX43" t="str">
        <v>No</v>
      </c>
      <c r="AY43" t="str">
        <v>Seems so, but not explicitly disclosed</v>
      </c>
      <c r="AZ43" s="155">
        <v>0</v>
      </c>
      <c r="BA43">
        <v>0</v>
      </c>
      <c r="BB43">
        <v>0</v>
      </c>
      <c r="BC43" t="str">
        <v>No</v>
      </c>
      <c r="BD43" s="154" t="str">
        <v>No</v>
      </c>
      <c r="BE43" t="str">
        <v>No</v>
      </c>
      <c r="BF43" t="str">
        <v>No</v>
      </c>
      <c r="BG43" t="str">
        <v>Yes</v>
      </c>
      <c r="BH43" t="str">
        <v>No</v>
      </c>
      <c r="BI43" t="str">
        <v>No</v>
      </c>
      <c r="BJ43" t="str">
        <v>No, not explicitly considered</v>
      </c>
      <c r="BK43">
        <v>0</v>
      </c>
      <c r="BL43" t="str">
        <v>No</v>
      </c>
      <c r="BM43" t="str">
        <v>No</v>
      </c>
      <c r="BN43">
        <v>5</v>
      </c>
      <c r="BO43">
        <v>0</v>
      </c>
      <c r="BP43">
        <v>0</v>
      </c>
      <c r="BQ43" t="str">
        <v>Yes</v>
      </c>
      <c r="BR43" t="str">
        <v>Yes</v>
      </c>
      <c r="BS43" t="str">
        <v>Yes</v>
      </c>
      <c r="BT43" t="str">
        <v>No</v>
      </c>
      <c r="BU43" t="str">
        <v>No</v>
      </c>
      <c r="BV43" t="str">
        <v>No</v>
      </c>
      <c r="BW43" t="str">
        <v>No</v>
      </c>
      <c r="BX43" t="str">
        <v>No</v>
      </c>
      <c r="BY43">
        <v>0</v>
      </c>
      <c r="BZ43" t="str">
        <v>Yes</v>
      </c>
      <c r="CA43" t="str">
        <v>No</v>
      </c>
      <c r="CB43" t="str">
        <v>No</v>
      </c>
      <c r="CC43" t="str">
        <v>No</v>
      </c>
      <c r="CD43" s="154" t="str">
        <v>No</v>
      </c>
      <c r="CE43">
        <v>0</v>
      </c>
      <c r="CF43" t="str">
        <v>No</v>
      </c>
      <c r="CG43" t="str">
        <v>No</v>
      </c>
      <c r="CH43" t="str">
        <v>No</v>
      </c>
      <c r="CI43" t="str">
        <v>No</v>
      </c>
      <c r="CJ43" t="str">
        <v>Yes</v>
      </c>
      <c r="CK43" t="str">
        <v>No</v>
      </c>
      <c r="CL43" t="str">
        <v>N/A</v>
      </c>
      <c r="CM43" t="str">
        <v>No</v>
      </c>
      <c r="CN43" t="str">
        <v>N/A</v>
      </c>
      <c r="CO43">
        <v>0</v>
      </c>
      <c r="CP43" t="str">
        <v>fully disagree</v>
      </c>
      <c r="CQ43" t="str">
        <v>fully disagree</v>
      </c>
      <c r="CR43" t="str">
        <v>neutral</v>
      </c>
      <c r="CS43" t="str">
        <v>fully disagree</v>
      </c>
      <c r="CT43" t="str">
        <v>mainly disagree</v>
      </c>
      <c r="CU43" s="61" t="s">
        <v>32</v>
      </c>
      <c r="CV43">
        <v>0</v>
      </c>
      <c r="CW43" s="154">
        <v>0</v>
      </c>
      <c r="CX43" t="str">
        <v>SA: Formulate a aim but not in our understanding of it. ( Formlated aim has an outside instead of an insides perspective to guide the review process. We should clearify this difference in the text if we decide to keep it.) MB:</v>
      </c>
      <c r="CY43" t="str">
        <v>SA: {if yes, please reference and note down your thoughts} MB:</v>
      </c>
      <c r="CZ43" s="154">
        <v>0</v>
      </c>
      <c r="DA43" s="154">
        <v>0</v>
      </c>
      <c r="DB43">
        <v>0</v>
      </c>
      <c r="DC43" s="155">
        <v>0</v>
      </c>
      <c r="DD43">
        <v>0</v>
      </c>
      <c r="DE43">
        <v>0</v>
      </c>
      <c r="DF43" t="str">
        <v>SA: MB: {Please remark here which "Other"}</v>
      </c>
      <c r="DG43" s="155" t="str">
        <v>SA: Could also be "others" but not sure how to call that. But where they are selected from is unclear. Therefore I think this class is correct. MB:</v>
      </c>
      <c r="DH43">
        <v>0</v>
      </c>
      <c r="DI43">
        <v>0</v>
      </c>
      <c r="DJ43">
        <v>0</v>
      </c>
      <c r="DK43">
        <v>0</v>
      </c>
      <c r="DL43">
        <v>0</v>
      </c>
      <c r="DM43">
        <v>0</v>
      </c>
      <c r="DN43">
        <v>0</v>
      </c>
      <c r="DO43">
        <v>0</v>
      </c>
      <c r="DP43">
        <v>0</v>
      </c>
      <c r="DQ43">
        <v>0</v>
      </c>
      <c r="DR43">
        <v>0</v>
      </c>
      <c r="DS43" s="155">
        <v>0</v>
      </c>
      <c r="DT43" s="155">
        <v>0</v>
      </c>
      <c r="DU43">
        <v>0</v>
      </c>
      <c r="DV43">
        <v>0</v>
      </c>
      <c r="DW43">
        <v>0</v>
      </c>
      <c r="DX43">
        <v>0</v>
      </c>
      <c r="DY43">
        <v>0</v>
      </c>
      <c r="DZ43">
        <v>0</v>
      </c>
      <c r="EA43" t="str">
        <v>SA: {report uncertainty or other specifics here} MB:</v>
      </c>
      <c r="EB43" t="str">
        <v>{report uncertainty or other specifics here}</v>
      </c>
      <c r="EC43" t="str">
        <v>SA: {report uncertainty or other specifics here} MB: Only those in computer science.</v>
      </c>
      <c r="ED43" t="str">
        <v>{report uncertainty or other specifics here}</v>
      </c>
      <c r="EE43" t="str">
        <v>{report uncertainty or other specifics here}</v>
      </c>
      <c r="EF43" t="str">
        <v>SA: {report uncertainty or other specifics here} MB: most cited conference paper from computer sciences</v>
      </c>
      <c r="EG43">
        <v>0</v>
      </c>
      <c r="EH43">
        <v>0</v>
      </c>
      <c r="EI43" s="155">
        <v>0</v>
      </c>
      <c r="EJ43" s="155" t="str">
        <v>SA: {feel free to report the given reason here, if it was given} MB:</v>
      </c>
      <c r="EK43">
        <v>0</v>
      </c>
      <c r="EL43">
        <v>0</v>
      </c>
      <c r="EM43" t="str">
        <v>SA: {add which intercoder-rater measure was used} MB:</v>
      </c>
      <c r="EN43" s="155">
        <v>0</v>
      </c>
      <c r="EO43">
        <v>0</v>
      </c>
      <c r="EP43" t="str">
        <v>SA: {Use this cell for general comments on the reviews ability of theory development} MB:</v>
      </c>
      <c r="EQ43">
        <v>0</v>
      </c>
      <c r="ER43" s="154">
        <v>0</v>
      </c>
      <c r="ES43">
        <v>0</v>
      </c>
      <c r="ET43">
        <v>0</v>
      </c>
      <c r="EU43" t="str">
        <v>SA: Only stat that they selected five to highlight extended levels of complexity. That can hardly be called a sampling process. MB:</v>
      </c>
      <c r="EV43">
        <v>0</v>
      </c>
      <c r="EW43">
        <v>0</v>
      </c>
      <c r="EX43">
        <v>0</v>
      </c>
      <c r="EY43">
        <v>0</v>
      </c>
      <c r="EZ43">
        <v>0</v>
      </c>
      <c r="FA43">
        <v>0</v>
      </c>
      <c r="FB43">
        <v>0</v>
      </c>
      <c r="FC43">
        <v>0</v>
      </c>
      <c r="FD43" t="str">
        <v>{Use this cell for general comments on the reviews ability of theory development}</v>
      </c>
      <c r="FE43" t="str">
        <v xml:space="preserve">SA: How the sounds are modeled and influence the fish could be called a description of mechanisms, exspecially as this is seen as a "newish" causal relationship (see our current definition. MB:
Add: [yellow] describe how sounds are modeled and influence marine animals. Although they never use the term mechanism, they introduce the consideration of sound in marine animal ABMs as a "newish" causal relationship. More of implicit commenting on mechanisms, therefore maybe not the best example. Could be used as an example for a review that proposes a new component of the phenomenon so far rarely considered in models, but that would add a new mechanism to be considered in future models. That could actually be a good example for theoretical development. </v>
      </c>
      <c r="FF43" t="str">
        <v>Add: [yellow] compare the similarities of sound and species mapping approaches. Rather short description in two paragraphs but utilize a table (p.1082) to illustrate which elements are included in the small sample of 5 ABMs. It is ok and well visualized with the table, but very short.</v>
      </c>
      <c r="FG43" t="str">
        <v>SA: Fit PCAD framework and ABM to derive population level insights. MB:
Add: [yellow] review ABMs that incorporate sound impact on marine animals. Furthermore, since these ABMs have a spatial component, they assess the impact of such a spatial component in the context of the PCAD-framework (Population Consequences of Acoustic Disturbance), which is a “stepwise approach, starting with the level of exposure and scale of the potential effects”. Incorporating the findings of their review to improve an existing framework by considering spatial effects is a generalization of the ABM results as they add to the (theoretical?!) PCAD-framework. I do not think that “generalization” is the best term for that, but it fits our definition. It is an interesting research procedure and worth mentioning.</v>
      </c>
      <c r="FH43">
        <v>0</v>
      </c>
      <c r="FI43">
        <v>0</v>
      </c>
      <c r="FJ43">
        <v>0</v>
      </c>
      <c r="FK43">
        <v>0</v>
      </c>
      <c r="FL43">
        <v>0</v>
      </c>
      <c r="FM43">
        <v>0</v>
      </c>
      <c r="FN43" t="str">
        <v xml:space="preserve">Add: [yellow] how to integrate noise pollution in ABMs of marine animals. Exemplary on five ABMs. </v>
      </c>
      <c r="FO43" t="str">
        <v>SA: Is also mentioned about the 5 models but their main goal is to show examples on how something can be modeled. MB:</v>
      </c>
      <c r="FP43">
        <v>0</v>
      </c>
      <c r="FQ43">
        <v>0</v>
      </c>
      <c r="FR43" s="154">
        <v>0</v>
      </c>
      <c r="FS43">
        <v>0</v>
      </c>
      <c r="FT43">
        <v>0</v>
      </c>
      <c r="FU43">
        <v>0</v>
      </c>
      <c r="FV43">
        <v>0</v>
      </c>
      <c r="FW43">
        <v>0</v>
      </c>
      <c r="FX43">
        <v>0</v>
      </c>
      <c r="FY43">
        <v>0</v>
      </c>
      <c r="FZ43">
        <v>0</v>
      </c>
      <c r="GA43" t="str">
        <v>{We do not expect this to be done often. We start with only yes/no assessment and come back to it}</v>
      </c>
      <c r="GB43">
        <v>0</v>
      </c>
      <c r="GC43">
        <v>0</v>
      </c>
      <c r="GD43">
        <v>0</v>
      </c>
      <c r="GE43">
        <v>0</v>
      </c>
      <c r="GF43" t="str">
        <v>SA: Could just be interesting to show a review with only small sample set and to explain how that can also be used for insightful reviews if done right. Not really on this example though. MB:</v>
      </c>
      <c r="GG43">
        <v>0</v>
      </c>
      <c r="GH43" t="str">
        <v>SA: MB: figure 1 is interesting</v>
      </c>
    </row>
    <row r="44" spans="2:190" ht="15" customHeight="1" outlineLevel="1" x14ac:dyDescent="0.3">
      <c r="B44" s="42" t="s">
        <v>221</v>
      </c>
      <c r="C44" s="172" t="s">
        <v>245</v>
      </c>
      <c r="D44" s="39">
        <v>2021</v>
      </c>
      <c r="E44" s="40" t="s">
        <v>246</v>
      </c>
      <c r="F44" s="169" t="s">
        <v>10</v>
      </c>
      <c r="G44" s="165" t="s">
        <v>586</v>
      </c>
      <c r="H44" t="str">
        <v>No</v>
      </c>
      <c r="I44" s="154">
        <v>0</v>
      </c>
      <c r="J44" t="str">
        <v>Not as questions, but explicit aim or obejective</v>
      </c>
      <c r="K44" t="str">
        <v>No</v>
      </c>
      <c r="L44" s="154">
        <v>0</v>
      </c>
      <c r="M44" s="154">
        <v>0</v>
      </c>
      <c r="N44">
        <v>0</v>
      </c>
      <c r="O44" s="155" t="str">
        <v>No</v>
      </c>
      <c r="P44" t="str">
        <v>Yes</v>
      </c>
      <c r="Q44" t="str">
        <v>No</v>
      </c>
      <c r="R44" t="str">
        <v>No</v>
      </c>
      <c r="S44" s="155" t="str">
        <v>No</v>
      </c>
      <c r="T44">
        <v>0</v>
      </c>
      <c r="U44" t="str">
        <v>Yes</v>
      </c>
      <c r="V44" t="str">
        <v>Yes</v>
      </c>
      <c r="W44" t="str">
        <v>No</v>
      </c>
      <c r="X44">
        <v>0</v>
      </c>
      <c r="Y44" t="str">
        <v>No</v>
      </c>
      <c r="Z44" t="str">
        <v>No</v>
      </c>
      <c r="AA44" t="str">
        <v>No</v>
      </c>
      <c r="AB44">
        <v>1</v>
      </c>
      <c r="AC44">
        <v>0</v>
      </c>
      <c r="AD44" t="str">
        <v>No</v>
      </c>
      <c r="AE44" s="155" t="str">
        <v>No</v>
      </c>
      <c r="AF44" s="155" t="str">
        <v>Yes</v>
      </c>
      <c r="AG44" t="str">
        <v>No</v>
      </c>
      <c r="AH44" t="str">
        <v>No</v>
      </c>
      <c r="AI44" t="str">
        <v>No</v>
      </c>
      <c r="AJ44" t="str">
        <v>No</v>
      </c>
      <c r="AK44">
        <v>0</v>
      </c>
      <c r="AL44">
        <v>0</v>
      </c>
      <c r="AM44" t="str">
        <v>No</v>
      </c>
      <c r="AN44" t="str">
        <v>No</v>
      </c>
      <c r="AO44" t="str">
        <v>No</v>
      </c>
      <c r="AP44" t="str">
        <v>No</v>
      </c>
      <c r="AQ44" t="str">
        <v>No</v>
      </c>
      <c r="AR44" t="str">
        <v>No</v>
      </c>
      <c r="AS44" t="str">
        <v>No</v>
      </c>
      <c r="AT44" t="str">
        <v>Yes</v>
      </c>
      <c r="AU44" s="155" t="str">
        <v>Yes</v>
      </c>
      <c r="AV44" s="155" t="str">
        <v>No</v>
      </c>
      <c r="AW44" t="str">
        <v>1991-2019</v>
      </c>
      <c r="AX44" t="str">
        <v>excluded reviews</v>
      </c>
      <c r="AY44" t="str">
        <v>Seems so, but not explicitly disclosed</v>
      </c>
      <c r="AZ44" s="155">
        <v>0</v>
      </c>
      <c r="BA44">
        <v>0</v>
      </c>
      <c r="BB44">
        <v>0</v>
      </c>
      <c r="BC44" t="str">
        <v>Yes</v>
      </c>
      <c r="BD44" s="154" t="str">
        <v>No</v>
      </c>
      <c r="BE44" t="str">
        <v>No</v>
      </c>
      <c r="BF44" t="str">
        <v>Yes</v>
      </c>
      <c r="BG44" t="str">
        <v>No</v>
      </c>
      <c r="BH44" t="str">
        <v>No</v>
      </c>
      <c r="BI44" t="str">
        <v>No</v>
      </c>
      <c r="BJ44" t="str">
        <v>No, not explicitly considered</v>
      </c>
      <c r="BK44">
        <v>0</v>
      </c>
      <c r="BL44" t="str">
        <v>Yes</v>
      </c>
      <c r="BM44" t="str">
        <v>No</v>
      </c>
      <c r="BN44">
        <v>87</v>
      </c>
      <c r="BO44">
        <v>0</v>
      </c>
      <c r="BP44">
        <v>0</v>
      </c>
      <c r="BQ44" t="str">
        <v>Yes</v>
      </c>
      <c r="BR44" t="str">
        <v>Yes</v>
      </c>
      <c r="BS44" t="str">
        <v>Yes</v>
      </c>
      <c r="BT44" t="str">
        <v>Yes</v>
      </c>
      <c r="BU44" t="str">
        <v>No</v>
      </c>
      <c r="BV44" t="str">
        <v>No</v>
      </c>
      <c r="BW44" t="str">
        <v>No</v>
      </c>
      <c r="BX44" t="str">
        <v>No</v>
      </c>
      <c r="BY44">
        <v>0</v>
      </c>
      <c r="BZ44" t="str">
        <v>Yes</v>
      </c>
      <c r="CA44" t="str">
        <v>No</v>
      </c>
      <c r="CB44" t="str">
        <v>No</v>
      </c>
      <c r="CC44" t="str">
        <v>No</v>
      </c>
      <c r="CD44" s="154" t="str">
        <v>No</v>
      </c>
      <c r="CE44">
        <v>0</v>
      </c>
      <c r="CF44" t="str">
        <v>No</v>
      </c>
      <c r="CG44" t="str">
        <v>No</v>
      </c>
      <c r="CH44" t="str">
        <v>No</v>
      </c>
      <c r="CI44" t="str">
        <v>No</v>
      </c>
      <c r="CJ44" t="str">
        <v>Yes</v>
      </c>
      <c r="CK44" t="str">
        <v>No</v>
      </c>
      <c r="CL44" t="str">
        <v>N/A</v>
      </c>
      <c r="CM44" t="str">
        <v>No</v>
      </c>
      <c r="CN44" t="str">
        <v>N/A</v>
      </c>
      <c r="CO44">
        <v>0</v>
      </c>
      <c r="CP44" t="str">
        <v>neutral</v>
      </c>
      <c r="CQ44" t="str">
        <v>mainly disagree</v>
      </c>
      <c r="CR44" t="str">
        <v>mainly disagree</v>
      </c>
      <c r="CS44" t="str">
        <v>mainly disagree</v>
      </c>
      <c r="CT44" t="str">
        <v>mainly agree</v>
      </c>
      <c r="CU44" s="61" t="s">
        <v>32</v>
      </c>
      <c r="CV44">
        <v>0</v>
      </c>
      <c r="CW44" s="154">
        <v>0</v>
      </c>
      <c r="CX44" t="str">
        <v>SA: MB:</v>
      </c>
      <c r="CY44" t="str">
        <v>SA: {if yes, please reference and note down your thoughts} MB:</v>
      </c>
      <c r="CZ44" s="154">
        <v>0</v>
      </c>
      <c r="DA44" s="154">
        <v>0</v>
      </c>
      <c r="DB44">
        <v>0</v>
      </c>
      <c r="DC44" s="155">
        <v>0</v>
      </c>
      <c r="DD44">
        <v>0</v>
      </c>
      <c r="DE44">
        <v>0</v>
      </c>
      <c r="DF44" t="str">
        <v>{Please remark here which "Other"}</v>
      </c>
      <c r="DG44" s="155">
        <v>0</v>
      </c>
      <c r="DH44">
        <v>0</v>
      </c>
      <c r="DI44">
        <v>0</v>
      </c>
      <c r="DJ44">
        <v>0</v>
      </c>
      <c r="DK44">
        <v>0</v>
      </c>
      <c r="DL44">
        <v>0</v>
      </c>
      <c r="DM44">
        <v>0</v>
      </c>
      <c r="DN44">
        <v>0</v>
      </c>
      <c r="DO44">
        <v>0</v>
      </c>
      <c r="DP44">
        <v>0</v>
      </c>
      <c r="DQ44">
        <v>0</v>
      </c>
      <c r="DR44">
        <v>0</v>
      </c>
      <c r="DS44" s="155">
        <v>0</v>
      </c>
      <c r="DT44" s="155">
        <v>0</v>
      </c>
      <c r="DU44">
        <v>0</v>
      </c>
      <c r="DV44">
        <v>0</v>
      </c>
      <c r="DW44">
        <v>0</v>
      </c>
      <c r="DX44">
        <v>0</v>
      </c>
      <c r="DY44">
        <v>0</v>
      </c>
      <c r="DZ44">
        <v>0</v>
      </c>
      <c r="EA44" t="str">
        <v>SA: {report uncertainty or other specifics here} MB:</v>
      </c>
      <c r="EB44" t="str">
        <v>{report uncertainty or other specifics here}</v>
      </c>
      <c r="EC44" t="str">
        <v>SA: {report uncertainty or other specifics here} MB: Only those in computer science.</v>
      </c>
      <c r="ED44" t="str">
        <v>{report uncertainty or other specifics here}</v>
      </c>
      <c r="EE44" t="str">
        <v>{report uncertainty or other specifics here}</v>
      </c>
      <c r="EF44" t="str">
        <v>SA: {report uncertainty or other specifics here} MB: most cited conference paper from computer sciences</v>
      </c>
      <c r="EG44">
        <v>0</v>
      </c>
      <c r="EH44">
        <v>0</v>
      </c>
      <c r="EI44" s="155">
        <v>0</v>
      </c>
      <c r="EJ44" s="155" t="str">
        <v>SA: {feel free to report the given reason here, if it was given} MB:</v>
      </c>
      <c r="EK44">
        <v>0</v>
      </c>
      <c r="EL44">
        <v>0</v>
      </c>
      <c r="EM44" t="str">
        <v>SA: {add which intercoder-rater measure was used} MB:</v>
      </c>
      <c r="EN44" s="155">
        <v>0</v>
      </c>
      <c r="EO44">
        <v>0</v>
      </c>
      <c r="EP44" t="str">
        <v>SA: {Use this cell for general comments on the reviews ability of theory development} MB:</v>
      </c>
      <c r="EQ44">
        <v>0</v>
      </c>
      <c r="ER44" s="154">
        <v>0</v>
      </c>
      <c r="ES44">
        <v>0</v>
      </c>
      <c r="ET44">
        <v>0</v>
      </c>
      <c r="EU44">
        <v>0</v>
      </c>
      <c r="EV44">
        <v>0</v>
      </c>
      <c r="EW44">
        <v>0</v>
      </c>
      <c r="EX44">
        <v>0</v>
      </c>
      <c r="EY44">
        <v>0</v>
      </c>
      <c r="EZ44">
        <v>0</v>
      </c>
      <c r="FA44">
        <v>0</v>
      </c>
      <c r="FB44" t="str">
        <v>SA: This is not clear from the text but only by counting the articles in table 1 MB:</v>
      </c>
      <c r="FC44">
        <v>0</v>
      </c>
      <c r="FD44" t="str">
        <v>{Use this cell for general comments on the reviews ability of theory development}</v>
      </c>
      <c r="FE44" t="str">
        <v xml:space="preserve">SA: The paper in sections 2 - 5 is mainly about integrating energetics into mechanisms to improve the models. MB:
Add: [green] review ABMs of animal movement with a specific focus on how energetic mechanisms (metabolism in the wider sense) are integrated in the models as connectors for multiple model elements and scales. They use the term “mechanism” and “mechanistic” extensively and although their descriptions of the mechanism are rather narrative and conceptual, it appears to be a good example with a strong motivation for theoretical development. </v>
      </c>
      <c r="FF44" t="str">
        <v>SA: At the same time the used components of the models are compared. MB:
Add: [green] review ABMs of animal movement with a specific focus on how energetic mechanisms (metabolism in the wider sense) are integrated in the models as connectors for multiple model elements and scales. They describe and compare the design of the ABMs around three themes: foraging and local habitat selection, memory and cognition, and home range occupancy and dispersal potential. Within these themes the comparison of model elements is done rather implicitly and in a narrative approach. However, in a comprehensive table (p.3-10) they also compare certain model elements explicitly through all reviewed articles. The table is a nice example how the comparison can be visualized systematically, and then more detailed and more narrative descriptions follow in the text. However, in this example the step between table and text might be too big.</v>
      </c>
      <c r="FG44" t="str">
        <v xml:space="preserve">SA: Fig 1. if we unerstand the understanding of movement as general theory development. I think for ecology it is fair to say that its interpreted that way. MB:
Add: [green] conceptualize the animal movement as incorporated in ABMs in a hierarchical structure see p.10, Fig.1). That is the figure we also use in our Table 2 for Dim-3. </v>
      </c>
      <c r="FH44" t="str">
        <v>SA: Last section MB:</v>
      </c>
      <c r="FI44">
        <v>0</v>
      </c>
      <c r="FJ44">
        <v>0</v>
      </c>
      <c r="FK44">
        <v>0</v>
      </c>
      <c r="FL44">
        <v>0</v>
      </c>
      <c r="FM44">
        <v>0</v>
      </c>
      <c r="FN44" t="str">
        <v>Add: [green] how to integrate energy budgets into ABMs modelling animal movement. Consider it for (1) foraging and local habitat selection, (2) memory and cognition, (3) home range occupancy and dispersal potential, and (4) migration and geographic distribution. Sections are always subdivided into challenges and design &amp; performance. Both with focus on the model design.</v>
      </c>
      <c r="FO44">
        <v>0</v>
      </c>
      <c r="FP44">
        <v>0</v>
      </c>
      <c r="FQ44">
        <v>0</v>
      </c>
      <c r="FR44" s="154">
        <v>0</v>
      </c>
      <c r="FS44">
        <v>0</v>
      </c>
      <c r="FT44">
        <v>0</v>
      </c>
      <c r="FU44">
        <v>0</v>
      </c>
      <c r="FV44">
        <v>0</v>
      </c>
      <c r="FW44">
        <v>0</v>
      </c>
      <c r="FX44">
        <v>0</v>
      </c>
      <c r="FY44">
        <v>0</v>
      </c>
      <c r="FZ44">
        <v>0</v>
      </c>
      <c r="GA44" t="str">
        <v>{We do not expect this to be done often. We start with only yes/no assessment and come back to it}</v>
      </c>
      <c r="GB44">
        <v>0</v>
      </c>
      <c r="GC44">
        <v>0</v>
      </c>
      <c r="GD44">
        <v>0</v>
      </c>
      <c r="GE44">
        <v>0</v>
      </c>
      <c r="GF44">
        <v>0</v>
      </c>
      <c r="GG44">
        <v>0</v>
      </c>
      <c r="GH44">
        <v>0</v>
      </c>
    </row>
    <row r="45" spans="2:190" ht="15" customHeight="1" x14ac:dyDescent="0.3">
      <c r="B45" s="42" t="s">
        <v>222</v>
      </c>
      <c r="C45" s="171" t="s">
        <v>247</v>
      </c>
      <c r="D45" s="39">
        <v>1993</v>
      </c>
      <c r="E45" s="40"/>
      <c r="F45" s="169" t="s">
        <v>10</v>
      </c>
      <c r="G45" s="165" t="s">
        <v>586</v>
      </c>
      <c r="H45" t="str">
        <v>No</v>
      </c>
      <c r="I45" s="154">
        <v>0</v>
      </c>
      <c r="J45" t="str">
        <v>No</v>
      </c>
      <c r="K45" t="str">
        <v>No research question</v>
      </c>
      <c r="L45" s="154">
        <v>0</v>
      </c>
      <c r="M45" s="154">
        <v>0</v>
      </c>
      <c r="N45">
        <v>0</v>
      </c>
      <c r="O45" s="155" t="str">
        <v>No</v>
      </c>
      <c r="P45" t="str">
        <v>No</v>
      </c>
      <c r="Q45" t="str">
        <v>No</v>
      </c>
      <c r="R45" t="str">
        <v>Yes</v>
      </c>
      <c r="S45" s="155" t="str">
        <v>No</v>
      </c>
      <c r="T45">
        <v>0</v>
      </c>
      <c r="U45" t="str">
        <v>No keyword search applied</v>
      </c>
      <c r="V45" t="str">
        <v>No keyword search applied</v>
      </c>
      <c r="W45" t="str">
        <v>No keyword search applied</v>
      </c>
      <c r="X45">
        <v>0</v>
      </c>
      <c r="Y45" t="str">
        <v>No</v>
      </c>
      <c r="Z45" t="str">
        <v>No</v>
      </c>
      <c r="AA45" t="str">
        <v>No</v>
      </c>
      <c r="AB45" t="str">
        <v>N/A</v>
      </c>
      <c r="AC45">
        <v>0</v>
      </c>
      <c r="AD45" t="str">
        <v>No</v>
      </c>
      <c r="AE45" s="155" t="str">
        <v>No</v>
      </c>
      <c r="AF45" s="155" t="str">
        <v>No</v>
      </c>
      <c r="AG45" t="str">
        <v>No</v>
      </c>
      <c r="AH45" t="str">
        <v>No</v>
      </c>
      <c r="AI45" t="str">
        <v>No</v>
      </c>
      <c r="AJ45" t="str">
        <v>No</v>
      </c>
      <c r="AK45">
        <v>0</v>
      </c>
      <c r="AL45">
        <v>0</v>
      </c>
      <c r="AM45" t="str">
        <v>No</v>
      </c>
      <c r="AN45" t="str">
        <v>No</v>
      </c>
      <c r="AO45" t="str">
        <v>No</v>
      </c>
      <c r="AP45" t="str">
        <v>No</v>
      </c>
      <c r="AQ45" t="str">
        <v>No</v>
      </c>
      <c r="AR45" t="str">
        <v>No</v>
      </c>
      <c r="AS45" t="str">
        <v>No</v>
      </c>
      <c r="AT45" t="str">
        <v>No</v>
      </c>
      <c r="AU45" s="155" t="str">
        <v>No</v>
      </c>
      <c r="AV45" s="155" t="str">
        <v>No</v>
      </c>
      <c r="AW45" t="str">
        <v>N/A</v>
      </c>
      <c r="AX45" t="str">
        <v>Only paper from one symposium</v>
      </c>
      <c r="AY45" t="str">
        <v>Seems so, but not explicitly disclosed</v>
      </c>
      <c r="AZ45" s="155">
        <v>0</v>
      </c>
      <c r="BA45">
        <v>0</v>
      </c>
      <c r="BB45">
        <v>0</v>
      </c>
      <c r="BC45" t="str">
        <v>Yes</v>
      </c>
      <c r="BD45" s="154" t="str">
        <v>No</v>
      </c>
      <c r="BE45" t="str">
        <v>No</v>
      </c>
      <c r="BF45" t="str">
        <v>No</v>
      </c>
      <c r="BG45" t="str">
        <v>No</v>
      </c>
      <c r="BH45" t="str">
        <v>No</v>
      </c>
      <c r="BI45" t="str">
        <v>No</v>
      </c>
      <c r="BJ45" t="str">
        <v>No, not explicitly considered</v>
      </c>
      <c r="BK45">
        <v>0</v>
      </c>
      <c r="BL45" t="str">
        <v>Yes</v>
      </c>
      <c r="BM45" t="str">
        <v>No</v>
      </c>
      <c r="BN45">
        <v>8</v>
      </c>
      <c r="BO45">
        <v>0</v>
      </c>
      <c r="BP45">
        <v>0</v>
      </c>
      <c r="BQ45" t="str">
        <v>Yes</v>
      </c>
      <c r="BR45" t="str">
        <v>Yes</v>
      </c>
      <c r="BS45" t="str">
        <v>No</v>
      </c>
      <c r="BT45" t="str">
        <v>Yes</v>
      </c>
      <c r="BU45" t="str">
        <v>No</v>
      </c>
      <c r="BV45" t="str">
        <v>No</v>
      </c>
      <c r="BW45" t="str">
        <v>No</v>
      </c>
      <c r="BX45" t="str">
        <v>No</v>
      </c>
      <c r="BY45">
        <v>0</v>
      </c>
      <c r="BZ45" t="str">
        <v>Yes</v>
      </c>
      <c r="CA45" t="str">
        <v>No</v>
      </c>
      <c r="CB45" t="str">
        <v>No</v>
      </c>
      <c r="CC45" t="str">
        <v>No</v>
      </c>
      <c r="CD45" s="154" t="str">
        <v>No</v>
      </c>
      <c r="CE45">
        <v>0</v>
      </c>
      <c r="CF45" t="str">
        <v>No</v>
      </c>
      <c r="CG45" t="str">
        <v>No</v>
      </c>
      <c r="CH45" t="str">
        <v>No</v>
      </c>
      <c r="CI45" t="str">
        <v>Yes</v>
      </c>
      <c r="CJ45" t="str">
        <v>No</v>
      </c>
      <c r="CK45" t="str">
        <v>No</v>
      </c>
      <c r="CL45" t="str">
        <v>a priori strucutre related to the topic of the paper</v>
      </c>
      <c r="CM45" t="str">
        <v>No</v>
      </c>
      <c r="CN45" t="str">
        <v>N/A</v>
      </c>
      <c r="CO45">
        <v>0</v>
      </c>
      <c r="CP45" t="str">
        <v>mainly disagree</v>
      </c>
      <c r="CQ45" t="str">
        <v>neutral</v>
      </c>
      <c r="CR45" t="str">
        <v>fully disagree</v>
      </c>
      <c r="CS45" t="str">
        <v>fully disagree</v>
      </c>
      <c r="CT45" t="str">
        <v>mainly disagree</v>
      </c>
      <c r="CU45" s="61" t="s">
        <v>32</v>
      </c>
      <c r="CV45">
        <v>0</v>
      </c>
      <c r="CW45" s="154">
        <v>0</v>
      </c>
      <c r="CX45">
        <v>0</v>
      </c>
      <c r="CY45" t="str">
        <v>SA: {if yes, please reference and note down your thoughts} MB:</v>
      </c>
      <c r="CZ45" s="154">
        <v>0</v>
      </c>
      <c r="DA45" s="154">
        <v>0</v>
      </c>
      <c r="DB45">
        <v>0</v>
      </c>
      <c r="DC45" s="155">
        <v>0</v>
      </c>
      <c r="DD45">
        <v>0</v>
      </c>
      <c r="DE45">
        <v>0</v>
      </c>
      <c r="DF45" t="str">
        <v>SA: Syposium driven MB: {Please remark here which "Other"}</v>
      </c>
      <c r="DG45" s="155">
        <v>0</v>
      </c>
      <c r="DH45">
        <v>0</v>
      </c>
      <c r="DI45">
        <v>0</v>
      </c>
      <c r="DJ45">
        <v>0</v>
      </c>
      <c r="DK45">
        <v>0</v>
      </c>
      <c r="DL45">
        <v>0</v>
      </c>
      <c r="DM45">
        <v>0</v>
      </c>
      <c r="DN45">
        <v>0</v>
      </c>
      <c r="DO45">
        <v>0</v>
      </c>
      <c r="DP45">
        <v>0</v>
      </c>
      <c r="DQ45">
        <v>0</v>
      </c>
      <c r="DR45">
        <v>0</v>
      </c>
      <c r="DS45" s="155">
        <v>0</v>
      </c>
      <c r="DT45" s="155">
        <v>0</v>
      </c>
      <c r="DU45">
        <v>0</v>
      </c>
      <c r="DV45" t="str">
        <v>SA: MB: papers from a symposium</v>
      </c>
      <c r="DW45">
        <v>0</v>
      </c>
      <c r="DX45">
        <v>0</v>
      </c>
      <c r="DY45">
        <v>0</v>
      </c>
      <c r="DZ45">
        <v>0</v>
      </c>
      <c r="EA45" t="str">
        <v>SA: {report uncertainty or other specifics here} MB:</v>
      </c>
      <c r="EB45" t="str">
        <v>{report uncertainty or other specifics here}</v>
      </c>
      <c r="EC45" t="str">
        <v>SA: {report uncertainty or other specifics here} MB: Only those in computer science.</v>
      </c>
      <c r="ED45" t="str">
        <v>{report uncertainty or other specifics here}</v>
      </c>
      <c r="EE45" t="str">
        <v>{report uncertainty or other specifics here}</v>
      </c>
      <c r="EF45" t="str">
        <v>SA: {report uncertainty or other specifics here} MB: most cited conference paper from computer sciences</v>
      </c>
      <c r="EG45">
        <v>0</v>
      </c>
      <c r="EH45">
        <v>0</v>
      </c>
      <c r="EI45" s="155">
        <v>0</v>
      </c>
      <c r="EJ45" s="155" t="str">
        <v>SA: {feel free to report the given reason here, if it was given} MB:</v>
      </c>
      <c r="EK45">
        <v>0</v>
      </c>
      <c r="EL45">
        <v>0</v>
      </c>
      <c r="EM45" t="str">
        <v>SA: {add which intercoder-rater measure was used} MB:</v>
      </c>
      <c r="EN45" s="155">
        <v>0</v>
      </c>
      <c r="EO45">
        <v>0</v>
      </c>
      <c r="EP45" t="str">
        <v>SA: {Use this cell for general comments on the reviews ability of theory development} MB:</v>
      </c>
      <c r="EQ45" t="str">
        <v>SA: If you can call that a sampling process. Its just stating that they review the paper from one specific symposium. MB:</v>
      </c>
      <c r="ER45" s="154">
        <v>0</v>
      </c>
      <c r="ES45">
        <v>0</v>
      </c>
      <c r="ET45">
        <v>0</v>
      </c>
      <c r="EU45">
        <v>0</v>
      </c>
      <c r="EV45">
        <v>0</v>
      </c>
      <c r="EW45">
        <v>0</v>
      </c>
      <c r="EX45">
        <v>0</v>
      </c>
      <c r="EY45">
        <v>0</v>
      </c>
      <c r="EZ45" t="str">
        <v>SA: MB: Table in main text.</v>
      </c>
      <c r="FA45">
        <v>0</v>
      </c>
      <c r="FB45">
        <v>0</v>
      </c>
      <c r="FC45">
        <v>0</v>
      </c>
      <c r="FD45" t="str">
        <v>{Use this cell for general comments on the reviews ability of theory development}</v>
      </c>
      <c r="FE45" t="str">
        <v>Add: [red] compare how growth in ABMs of fish populations is modeled in mechanistic and non-mechanistic (probabilistic). Just in one paragraph, therefore not the best example.</v>
      </c>
      <c r="FF45" t="str">
        <v xml:space="preserve">Add: [red] compare in each one short paragraph to which life stages of fish populations ABMs are applied and which treatments are used in the simulation experiments (p.399-400). Very short and superficial, therefore not a good example. </v>
      </c>
      <c r="FG45">
        <v>0</v>
      </c>
      <c r="FH45" t="str">
        <v>SA: Challenges. Again, as in many of the older papers, adressing the method in general rather then the specific research field/questions. MB:</v>
      </c>
      <c r="FI45">
        <v>0</v>
      </c>
      <c r="FJ45">
        <v>0</v>
      </c>
      <c r="FK45">
        <v>0</v>
      </c>
      <c r="FL45">
        <v>0</v>
      </c>
      <c r="FM45">
        <v>0</v>
      </c>
      <c r="FN45" t="str">
        <v>Add: [yellow] Compare how some of the first fish population dynamics are modelled. Article from 1993. Short review where they only look at 8 ABMs.</v>
      </c>
      <c r="FO45">
        <v>0</v>
      </c>
      <c r="FP45">
        <v>0</v>
      </c>
      <c r="FQ45">
        <v>0</v>
      </c>
      <c r="FR45" s="154">
        <v>0</v>
      </c>
      <c r="FS45">
        <v>0</v>
      </c>
      <c r="FT45">
        <v>0</v>
      </c>
      <c r="FU45">
        <v>0</v>
      </c>
      <c r="FV45">
        <v>0</v>
      </c>
      <c r="FW45" t="str">
        <v>"Next we discuss the eight papers by
focusing on the species, life stages, processes,
treatments, and response variables selected by the
authors." Also see table 1</v>
      </c>
      <c r="FX45">
        <v>0</v>
      </c>
      <c r="FY45">
        <v>0</v>
      </c>
      <c r="FZ45" t="str">
        <v>Next we discuss the eight papers by
focusing on the species, life stages, processes,
treatments, and response variables selected by the
authors.</v>
      </c>
      <c r="GA45" t="str">
        <v>{We do not expect this to be done often. We start with only yes/no assessment and come back to it}</v>
      </c>
      <c r="GB45">
        <v>0</v>
      </c>
      <c r="GC45">
        <v>0</v>
      </c>
      <c r="GD45">
        <v>0</v>
      </c>
      <c r="GE45" t="str">
        <v>SA: It just a very different type that is interessting to present. MB:</v>
      </c>
      <c r="GF45">
        <v>0</v>
      </c>
      <c r="GG45">
        <v>0</v>
      </c>
      <c r="GH45">
        <v>0</v>
      </c>
    </row>
    <row r="46" spans="2:190" x14ac:dyDescent="0.3">
      <c r="I46" s="50"/>
      <c r="L46" s="50"/>
      <c r="M46" s="51"/>
      <c r="O46" s="52"/>
      <c r="S46" s="52"/>
      <c r="AE46" s="53"/>
      <c r="AF46" s="52"/>
      <c r="AU46" s="53"/>
      <c r="AV46" s="52"/>
      <c r="AZ46" s="52"/>
      <c r="BD46" s="50"/>
      <c r="CD46" s="50"/>
      <c r="CU46" s="61" t="s">
        <v>32</v>
      </c>
      <c r="CW46" s="154"/>
      <c r="CZ46" s="154"/>
      <c r="DA46" s="154"/>
      <c r="DC46" s="155"/>
      <c r="DG46" s="155"/>
      <c r="DS46" s="155"/>
      <c r="DT46" s="155"/>
      <c r="EI46" s="155"/>
      <c r="EJ46" s="155"/>
      <c r="EN46" s="155"/>
      <c r="ER46" s="154"/>
      <c r="FR46" s="154"/>
    </row>
  </sheetData>
  <autoFilter ref="B3:GI46" xr:uid="{73F0F1AE-2E3E-471D-A0EE-DA60F7DD41B3}"/>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6200C-5B58-434B-BC3C-32AE6479EB68}">
  <sheetPr>
    <tabColor theme="3"/>
  </sheetPr>
  <dimension ref="A1"/>
  <sheetViews>
    <sheetView workbookViewId="0">
      <selection activeCell="M23" sqref="M23"/>
    </sheetView>
  </sheetViews>
  <sheetFormatPr defaultColWidth="11.44140625" defaultRowHeight="14.4" x14ac:dyDescent="0.3"/>
  <sheetData>
    <row r="1" spans="1:1" x14ac:dyDescent="0.3">
      <c r="A1" s="62" t="s">
        <v>320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AA8B0-C9B5-472C-BB30-302467079572}">
  <dimension ref="B2:U26"/>
  <sheetViews>
    <sheetView zoomScaleNormal="100" workbookViewId="0">
      <selection activeCell="C3" sqref="C3"/>
    </sheetView>
  </sheetViews>
  <sheetFormatPr defaultColWidth="11.44140625" defaultRowHeight="14.4" x14ac:dyDescent="0.3"/>
  <cols>
    <col min="3" max="3" width="13.44140625" bestFit="1" customWidth="1"/>
    <col min="4" max="4" width="9.44140625" bestFit="1" customWidth="1"/>
  </cols>
  <sheetData>
    <row r="2" spans="3:5" x14ac:dyDescent="0.3">
      <c r="C2" t="s">
        <v>283</v>
      </c>
    </row>
    <row r="3" spans="3:5" x14ac:dyDescent="0.3">
      <c r="C3" s="63" t="s">
        <v>318</v>
      </c>
      <c r="D3" s="63" t="s">
        <v>319</v>
      </c>
      <c r="E3" s="63" t="s">
        <v>749</v>
      </c>
    </row>
    <row r="4" spans="3:5" x14ac:dyDescent="0.3">
      <c r="C4">
        <v>134</v>
      </c>
      <c r="D4">
        <v>105</v>
      </c>
      <c r="E4" t="s">
        <v>586</v>
      </c>
    </row>
    <row r="5" spans="3:5" x14ac:dyDescent="0.3">
      <c r="C5">
        <v>121</v>
      </c>
      <c r="D5" t="s">
        <v>174</v>
      </c>
    </row>
    <row r="6" spans="3:5" x14ac:dyDescent="0.3">
      <c r="C6">
        <v>87</v>
      </c>
      <c r="D6" t="s">
        <v>221</v>
      </c>
    </row>
    <row r="7" spans="3:5" x14ac:dyDescent="0.3">
      <c r="C7">
        <v>65</v>
      </c>
      <c r="D7" t="s">
        <v>218</v>
      </c>
    </row>
    <row r="8" spans="3:5" x14ac:dyDescent="0.3">
      <c r="C8">
        <v>62</v>
      </c>
      <c r="D8" t="s">
        <v>183</v>
      </c>
    </row>
    <row r="9" spans="3:5" x14ac:dyDescent="0.3">
      <c r="C9">
        <v>61</v>
      </c>
      <c r="D9" t="s">
        <v>219</v>
      </c>
    </row>
    <row r="10" spans="3:5" x14ac:dyDescent="0.3">
      <c r="C10">
        <v>51</v>
      </c>
      <c r="D10" t="s">
        <v>217</v>
      </c>
    </row>
    <row r="11" spans="3:5" x14ac:dyDescent="0.3">
      <c r="C11">
        <v>50</v>
      </c>
      <c r="D11" t="s">
        <v>170</v>
      </c>
    </row>
    <row r="12" spans="3:5" x14ac:dyDescent="0.3">
      <c r="C12">
        <v>46</v>
      </c>
      <c r="D12" t="s">
        <v>179</v>
      </c>
    </row>
    <row r="13" spans="3:5" x14ac:dyDescent="0.3">
      <c r="C13">
        <v>45</v>
      </c>
      <c r="D13" t="s">
        <v>194</v>
      </c>
    </row>
    <row r="14" spans="3:5" x14ac:dyDescent="0.3">
      <c r="C14">
        <v>29</v>
      </c>
      <c r="D14" t="s">
        <v>191</v>
      </c>
    </row>
    <row r="15" spans="3:5" x14ac:dyDescent="0.3">
      <c r="C15">
        <v>21</v>
      </c>
      <c r="D15" t="s">
        <v>215</v>
      </c>
    </row>
    <row r="16" spans="3:5" x14ac:dyDescent="0.3">
      <c r="C16">
        <v>8</v>
      </c>
      <c r="D16" t="s">
        <v>222</v>
      </c>
    </row>
    <row r="17" spans="2:21" x14ac:dyDescent="0.3">
      <c r="C17">
        <v>5</v>
      </c>
      <c r="D17" t="s">
        <v>220</v>
      </c>
    </row>
    <row r="18" spans="2:21" x14ac:dyDescent="0.3">
      <c r="C18">
        <v>126</v>
      </c>
      <c r="D18" t="s">
        <v>673</v>
      </c>
      <c r="E18" t="s">
        <v>609</v>
      </c>
    </row>
    <row r="19" spans="2:21" x14ac:dyDescent="0.3">
      <c r="C19">
        <v>58</v>
      </c>
      <c r="D19" t="s">
        <v>606</v>
      </c>
    </row>
    <row r="20" spans="2:21" x14ac:dyDescent="0.3">
      <c r="C20">
        <v>35</v>
      </c>
      <c r="D20" t="s">
        <v>634</v>
      </c>
    </row>
    <row r="21" spans="2:21" x14ac:dyDescent="0.3">
      <c r="C21">
        <v>28</v>
      </c>
      <c r="D21" t="s">
        <v>659</v>
      </c>
    </row>
    <row r="22" spans="2:21" x14ac:dyDescent="0.3">
      <c r="C22">
        <v>23</v>
      </c>
      <c r="D22" t="s">
        <v>645</v>
      </c>
    </row>
    <row r="24" spans="2:21" x14ac:dyDescent="0.3">
      <c r="C24" t="s">
        <v>586</v>
      </c>
      <c r="Q24" t="s">
        <v>609</v>
      </c>
    </row>
    <row r="25" spans="2:21" x14ac:dyDescent="0.3">
      <c r="B25" t="s">
        <v>750</v>
      </c>
      <c r="C25">
        <v>105</v>
      </c>
      <c r="D25" t="s">
        <v>174</v>
      </c>
      <c r="E25" t="s">
        <v>221</v>
      </c>
      <c r="F25" t="s">
        <v>218</v>
      </c>
      <c r="G25" t="s">
        <v>183</v>
      </c>
      <c r="H25" t="s">
        <v>219</v>
      </c>
      <c r="I25" t="s">
        <v>217</v>
      </c>
      <c r="J25" t="s">
        <v>170</v>
      </c>
      <c r="K25" t="s">
        <v>179</v>
      </c>
      <c r="L25" t="s">
        <v>194</v>
      </c>
      <c r="M25" t="s">
        <v>191</v>
      </c>
      <c r="N25" t="s">
        <v>215</v>
      </c>
      <c r="O25" t="s">
        <v>222</v>
      </c>
      <c r="P25" t="s">
        <v>220</v>
      </c>
      <c r="Q25" t="s">
        <v>673</v>
      </c>
      <c r="R25" t="s">
        <v>606</v>
      </c>
      <c r="S25" t="s">
        <v>634</v>
      </c>
      <c r="T25" t="s">
        <v>659</v>
      </c>
      <c r="U25" t="s">
        <v>645</v>
      </c>
    </row>
    <row r="26" spans="2:21" x14ac:dyDescent="0.3">
      <c r="B26" t="s">
        <v>751</v>
      </c>
      <c r="C26">
        <v>134</v>
      </c>
      <c r="D26">
        <v>121</v>
      </c>
      <c r="E26">
        <v>87</v>
      </c>
      <c r="F26">
        <v>65</v>
      </c>
      <c r="G26">
        <v>62</v>
      </c>
      <c r="H26">
        <v>61</v>
      </c>
      <c r="I26">
        <v>51</v>
      </c>
      <c r="J26">
        <v>50</v>
      </c>
      <c r="K26">
        <v>46</v>
      </c>
      <c r="L26">
        <v>45</v>
      </c>
      <c r="M26">
        <v>29</v>
      </c>
      <c r="N26">
        <v>21</v>
      </c>
      <c r="O26">
        <v>8</v>
      </c>
      <c r="P26">
        <v>5</v>
      </c>
      <c r="Q26">
        <v>126</v>
      </c>
      <c r="R26">
        <v>58</v>
      </c>
      <c r="S26">
        <v>35</v>
      </c>
      <c r="T26">
        <v>28</v>
      </c>
      <c r="U26">
        <v>23</v>
      </c>
    </row>
  </sheetData>
  <autoFilter ref="C3:E3" xr:uid="{C2FAA8B0-C9B5-472C-BB30-302467079572}">
    <sortState xmlns:xlrd2="http://schemas.microsoft.com/office/spreadsheetml/2017/richdata2" ref="C4:E22">
      <sortCondition ref="E3"/>
    </sortState>
  </autoFilter>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11BAB-E84A-4A2E-A7D7-A9C6435FDEE8}">
  <dimension ref="B3:Q26"/>
  <sheetViews>
    <sheetView topLeftCell="B1" workbookViewId="0">
      <selection activeCell="P11" sqref="P11"/>
    </sheetView>
  </sheetViews>
  <sheetFormatPr defaultColWidth="11.44140625" defaultRowHeight="14.4" x14ac:dyDescent="0.3"/>
  <cols>
    <col min="3" max="3" width="13.44140625" bestFit="1" customWidth="1"/>
    <col min="4" max="4" width="9.44140625" bestFit="1" customWidth="1"/>
  </cols>
  <sheetData>
    <row r="3" spans="3:5" x14ac:dyDescent="0.3">
      <c r="C3" s="63" t="s">
        <v>318</v>
      </c>
      <c r="D3" s="63" t="s">
        <v>319</v>
      </c>
      <c r="E3" s="63" t="s">
        <v>749</v>
      </c>
    </row>
    <row r="4" spans="3:5" x14ac:dyDescent="0.3">
      <c r="C4">
        <v>1</v>
      </c>
      <c r="D4" t="s">
        <v>174</v>
      </c>
      <c r="E4" t="s">
        <v>586</v>
      </c>
    </row>
    <row r="5" spans="3:5" x14ac:dyDescent="0.3">
      <c r="C5">
        <v>3</v>
      </c>
      <c r="D5" t="s">
        <v>183</v>
      </c>
    </row>
    <row r="6" spans="3:5" x14ac:dyDescent="0.3">
      <c r="C6">
        <v>3</v>
      </c>
      <c r="D6" t="s">
        <v>191</v>
      </c>
    </row>
    <row r="7" spans="3:5" x14ac:dyDescent="0.3">
      <c r="C7">
        <v>1</v>
      </c>
      <c r="D7" t="s">
        <v>194</v>
      </c>
    </row>
    <row r="8" spans="3:5" x14ac:dyDescent="0.3">
      <c r="C8">
        <v>1</v>
      </c>
      <c r="D8" t="s">
        <v>199</v>
      </c>
    </row>
    <row r="9" spans="3:5" x14ac:dyDescent="0.3">
      <c r="C9">
        <v>1</v>
      </c>
      <c r="D9" t="s">
        <v>212</v>
      </c>
    </row>
    <row r="10" spans="3:5" x14ac:dyDescent="0.3">
      <c r="C10">
        <v>1</v>
      </c>
      <c r="D10" t="s">
        <v>214</v>
      </c>
    </row>
    <row r="11" spans="3:5" x14ac:dyDescent="0.3">
      <c r="C11">
        <v>1</v>
      </c>
      <c r="D11" t="s">
        <v>217</v>
      </c>
    </row>
    <row r="12" spans="3:5" x14ac:dyDescent="0.3">
      <c r="C12">
        <v>1</v>
      </c>
      <c r="D12" t="s">
        <v>218</v>
      </c>
    </row>
    <row r="13" spans="3:5" x14ac:dyDescent="0.3">
      <c r="C13">
        <v>2</v>
      </c>
      <c r="D13" t="s">
        <v>219</v>
      </c>
    </row>
    <row r="14" spans="3:5" x14ac:dyDescent="0.3">
      <c r="C14">
        <v>1</v>
      </c>
      <c r="D14" t="s">
        <v>221</v>
      </c>
    </row>
    <row r="15" spans="3:5" x14ac:dyDescent="0.3">
      <c r="C15">
        <v>5</v>
      </c>
      <c r="D15" t="s">
        <v>606</v>
      </c>
      <c r="E15" t="s">
        <v>609</v>
      </c>
    </row>
    <row r="16" spans="3:5" x14ac:dyDescent="0.3">
      <c r="C16">
        <v>14</v>
      </c>
      <c r="D16" t="s">
        <v>634</v>
      </c>
    </row>
    <row r="17" spans="2:17" x14ac:dyDescent="0.3">
      <c r="C17">
        <v>5</v>
      </c>
      <c r="D17" t="s">
        <v>659</v>
      </c>
    </row>
    <row r="18" spans="2:17" x14ac:dyDescent="0.3">
      <c r="C18">
        <v>20</v>
      </c>
      <c r="D18" t="s">
        <v>673</v>
      </c>
    </row>
    <row r="24" spans="2:17" x14ac:dyDescent="0.3">
      <c r="C24" t="s">
        <v>586</v>
      </c>
      <c r="N24" t="s">
        <v>609</v>
      </c>
    </row>
    <row r="25" spans="2:17" x14ac:dyDescent="0.3">
      <c r="B25" t="s">
        <v>750</v>
      </c>
      <c r="C25" t="s">
        <v>174</v>
      </c>
      <c r="D25" t="s">
        <v>183</v>
      </c>
      <c r="E25" t="s">
        <v>191</v>
      </c>
      <c r="F25" t="s">
        <v>194</v>
      </c>
      <c r="G25" t="s">
        <v>199</v>
      </c>
      <c r="H25" t="s">
        <v>212</v>
      </c>
      <c r="I25" t="s">
        <v>214</v>
      </c>
      <c r="J25" t="s">
        <v>217</v>
      </c>
      <c r="K25" t="s">
        <v>218</v>
      </c>
      <c r="L25" t="s">
        <v>219</v>
      </c>
      <c r="M25" t="s">
        <v>221</v>
      </c>
      <c r="N25" t="s">
        <v>606</v>
      </c>
      <c r="O25" t="s">
        <v>634</v>
      </c>
      <c r="P25" t="s">
        <v>659</v>
      </c>
      <c r="Q25" t="s">
        <v>673</v>
      </c>
    </row>
    <row r="26" spans="2:17" x14ac:dyDescent="0.3">
      <c r="B26" t="s">
        <v>751</v>
      </c>
      <c r="C26">
        <v>1</v>
      </c>
      <c r="D26">
        <v>3</v>
      </c>
      <c r="E26">
        <v>3</v>
      </c>
      <c r="F26">
        <v>1</v>
      </c>
      <c r="G26">
        <v>1</v>
      </c>
      <c r="H26">
        <v>1</v>
      </c>
      <c r="I26">
        <v>1</v>
      </c>
      <c r="J26">
        <v>1</v>
      </c>
      <c r="K26">
        <v>1</v>
      </c>
      <c r="L26">
        <v>2</v>
      </c>
      <c r="M26">
        <v>1</v>
      </c>
      <c r="N26">
        <v>5</v>
      </c>
      <c r="O26">
        <v>14</v>
      </c>
      <c r="P26">
        <v>5</v>
      </c>
      <c r="Q26">
        <v>20</v>
      </c>
    </row>
  </sheetData>
  <autoFilter ref="C3:E3" xr:uid="{5DA11BAB-E84A-4A2E-A7D7-A9C6435FDEE8}">
    <sortState xmlns:xlrd2="http://schemas.microsoft.com/office/spreadsheetml/2017/richdata2" ref="C4:E18">
      <sortCondition ref="E3"/>
    </sortState>
  </autoFilter>
  <pageMargins left="0.7" right="0.7" top="0.78740157499999996" bottom="0.78740157499999996"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F16CA-A442-4826-B02E-259E86960D52}">
  <dimension ref="B2:AR35"/>
  <sheetViews>
    <sheetView zoomScale="70" zoomScaleNormal="70" workbookViewId="0">
      <selection activeCell="Y44" sqref="Y44"/>
    </sheetView>
  </sheetViews>
  <sheetFormatPr defaultColWidth="8.6640625" defaultRowHeight="14.4" x14ac:dyDescent="0.3"/>
  <cols>
    <col min="17" max="17" width="2.6640625" customWidth="1"/>
    <col min="29" max="29" width="2.6640625" customWidth="1"/>
    <col min="38" max="38" width="2.6640625" customWidth="1"/>
  </cols>
  <sheetData>
    <row r="2" spans="2:44" x14ac:dyDescent="0.3">
      <c r="E2" t="s">
        <v>761</v>
      </c>
      <c r="F2">
        <f>AVERAGE(B6:B30)</f>
        <v>2012.6</v>
      </c>
      <c r="G2">
        <f>AVERAGE(C6:C30)</f>
        <v>2015.2941176470588</v>
      </c>
    </row>
    <row r="3" spans="2:44" x14ac:dyDescent="0.3">
      <c r="E3" t="s">
        <v>762</v>
      </c>
      <c r="F3">
        <f>_xlfn.STDEV.S(B6:B30)</f>
        <v>5.5452682532047088</v>
      </c>
      <c r="G3">
        <f>_xlfn.STDEV.S(C6:C30)</f>
        <v>8.1145294524879343</v>
      </c>
    </row>
    <row r="4" spans="2:44" x14ac:dyDescent="0.3">
      <c r="Y4" t="s">
        <v>780</v>
      </c>
      <c r="AD4" t="s">
        <v>781</v>
      </c>
    </row>
    <row r="5" spans="2:44" x14ac:dyDescent="0.3">
      <c r="B5" t="s">
        <v>759</v>
      </c>
      <c r="C5" t="s">
        <v>760</v>
      </c>
      <c r="F5" t="s">
        <v>759</v>
      </c>
      <c r="G5" t="s">
        <v>760</v>
      </c>
      <c r="R5" t="s">
        <v>759</v>
      </c>
      <c r="S5" t="s">
        <v>760</v>
      </c>
      <c r="T5" s="176" t="s">
        <v>766</v>
      </c>
      <c r="Z5" s="176" t="s">
        <v>773</v>
      </c>
      <c r="AA5" s="176" t="s">
        <v>772</v>
      </c>
      <c r="AE5" t="s">
        <v>773</v>
      </c>
      <c r="AF5" t="s">
        <v>772</v>
      </c>
      <c r="AM5" s="176" t="s">
        <v>766</v>
      </c>
      <c r="AN5" t="s">
        <v>759</v>
      </c>
      <c r="AO5" s="176" t="s">
        <v>764</v>
      </c>
      <c r="AP5" t="s">
        <v>760</v>
      </c>
      <c r="AQ5" s="176" t="s">
        <v>765</v>
      </c>
      <c r="AR5" s="176"/>
    </row>
    <row r="6" spans="2:44" x14ac:dyDescent="0.3">
      <c r="B6">
        <v>2011</v>
      </c>
      <c r="C6">
        <v>1999</v>
      </c>
      <c r="E6">
        <v>1993</v>
      </c>
      <c r="F6">
        <f>_xlfn.NORM.DIST(E6,$F$2,$F$3,FALSE)</f>
        <v>1.3936870323247812E-4</v>
      </c>
      <c r="G6">
        <f t="shared" ref="G6:G11" si="0">_xlfn.NORM.DIST(E6,$G$2,$G$3,FALSE)</f>
        <v>1.1285902797708272E-3</v>
      </c>
      <c r="R6">
        <v>2001</v>
      </c>
      <c r="S6">
        <v>1993</v>
      </c>
      <c r="T6">
        <v>1993</v>
      </c>
      <c r="U6" s="176" t="s">
        <v>767</v>
      </c>
      <c r="V6">
        <v>1993</v>
      </c>
      <c r="W6">
        <v>1995</v>
      </c>
      <c r="X6" t="s">
        <v>771</v>
      </c>
      <c r="Y6" s="178" t="s">
        <v>767</v>
      </c>
      <c r="Z6">
        <v>0</v>
      </c>
      <c r="AA6">
        <v>1</v>
      </c>
      <c r="AD6" t="s">
        <v>767</v>
      </c>
      <c r="AE6" s="179">
        <f>Z6/COUNT($R$6:$R$30)</f>
        <v>0</v>
      </c>
      <c r="AF6" s="179">
        <f>AA6/COUNT($S$6:$S$22)</f>
        <v>5.8823529411764705E-2</v>
      </c>
      <c r="AM6">
        <v>1993</v>
      </c>
      <c r="AN6">
        <v>2011</v>
      </c>
      <c r="AO6">
        <f t="shared" ref="AO6:AO25" si="1">COUNTIF($AN$6:$AN$30,$AM6)</f>
        <v>0</v>
      </c>
      <c r="AP6">
        <v>1999</v>
      </c>
      <c r="AQ6">
        <f t="shared" ref="AQ6:AQ25" si="2">COUNTIF($AP$6:$AP$22,$AM6)</f>
        <v>1</v>
      </c>
    </row>
    <row r="7" spans="2:44" x14ac:dyDescent="0.3">
      <c r="B7">
        <v>2009</v>
      </c>
      <c r="C7">
        <v>2012</v>
      </c>
      <c r="E7">
        <v>1994</v>
      </c>
      <c r="F7">
        <f t="shared" ref="F7:F11" si="3">_xlfn.NORM.DIST(E7,$F$2,$F$3,FALSE)</f>
        <v>2.5937144217490519E-4</v>
      </c>
      <c r="G7">
        <f t="shared" si="0"/>
        <v>1.5713853024814386E-3</v>
      </c>
      <c r="R7">
        <v>2003</v>
      </c>
      <c r="S7">
        <v>1999</v>
      </c>
      <c r="T7">
        <v>1999</v>
      </c>
      <c r="U7" s="176" t="s">
        <v>768</v>
      </c>
      <c r="V7">
        <v>1996</v>
      </c>
      <c r="W7">
        <v>1998</v>
      </c>
      <c r="X7" t="s">
        <v>771</v>
      </c>
      <c r="Y7" s="177" t="s">
        <v>768</v>
      </c>
      <c r="Z7">
        <v>0</v>
      </c>
      <c r="AA7">
        <v>0</v>
      </c>
      <c r="AD7" t="s">
        <v>768</v>
      </c>
      <c r="AE7" s="179">
        <f t="shared" ref="AE7:AE15" si="4">Z7/COUNT($R$6:$R$30)</f>
        <v>0</v>
      </c>
      <c r="AF7" s="179">
        <f t="shared" ref="AF7:AF15" si="5">AA7/COUNT($S$6:$S$22)</f>
        <v>0</v>
      </c>
      <c r="AM7">
        <v>1999</v>
      </c>
      <c r="AN7">
        <v>2009</v>
      </c>
      <c r="AO7">
        <f t="shared" si="1"/>
        <v>0</v>
      </c>
      <c r="AP7">
        <v>2012</v>
      </c>
      <c r="AQ7">
        <f t="shared" si="2"/>
        <v>1</v>
      </c>
    </row>
    <row r="8" spans="2:44" x14ac:dyDescent="0.3">
      <c r="B8">
        <v>2010</v>
      </c>
      <c r="C8">
        <v>2018</v>
      </c>
      <c r="E8">
        <v>1995</v>
      </c>
      <c r="F8">
        <f t="shared" si="3"/>
        <v>4.6725682835637464E-4</v>
      </c>
      <c r="G8">
        <f t="shared" si="0"/>
        <v>2.1549312423475415E-3</v>
      </c>
      <c r="R8">
        <v>2005</v>
      </c>
      <c r="S8">
        <v>2008</v>
      </c>
      <c r="T8">
        <v>2001</v>
      </c>
      <c r="U8" s="176" t="s">
        <v>769</v>
      </c>
      <c r="V8">
        <v>1999</v>
      </c>
      <c r="W8">
        <v>2001</v>
      </c>
      <c r="X8" t="s">
        <v>771</v>
      </c>
      <c r="Y8" s="177" t="s">
        <v>769</v>
      </c>
      <c r="Z8">
        <v>1</v>
      </c>
      <c r="AA8">
        <v>0</v>
      </c>
      <c r="AD8" t="s">
        <v>769</v>
      </c>
      <c r="AE8" s="179">
        <f t="shared" si="4"/>
        <v>0.04</v>
      </c>
      <c r="AF8" s="179">
        <f t="shared" si="5"/>
        <v>0</v>
      </c>
      <c r="AM8">
        <v>2001</v>
      </c>
      <c r="AN8">
        <v>2010</v>
      </c>
      <c r="AO8">
        <f t="shared" si="1"/>
        <v>1</v>
      </c>
      <c r="AP8">
        <v>2018</v>
      </c>
      <c r="AQ8">
        <f t="shared" si="2"/>
        <v>0</v>
      </c>
    </row>
    <row r="9" spans="2:44" x14ac:dyDescent="0.3">
      <c r="B9">
        <v>2017</v>
      </c>
      <c r="C9">
        <v>2019</v>
      </c>
      <c r="E9">
        <v>1996</v>
      </c>
      <c r="F9">
        <f t="shared" si="3"/>
        <v>8.1482765215484224E-4</v>
      </c>
      <c r="G9">
        <f t="shared" si="0"/>
        <v>2.9106400311180777E-3</v>
      </c>
      <c r="R9">
        <v>2005</v>
      </c>
      <c r="S9">
        <v>2012</v>
      </c>
      <c r="T9">
        <v>2003</v>
      </c>
      <c r="U9" s="176" t="s">
        <v>770</v>
      </c>
      <c r="V9">
        <v>2002</v>
      </c>
      <c r="W9">
        <v>2004</v>
      </c>
      <c r="X9" t="s">
        <v>771</v>
      </c>
      <c r="Y9" s="177" t="s">
        <v>770</v>
      </c>
      <c r="Z9">
        <v>1</v>
      </c>
      <c r="AA9">
        <v>0</v>
      </c>
      <c r="AD9" t="s">
        <v>770</v>
      </c>
      <c r="AE9" s="179">
        <f t="shared" si="4"/>
        <v>0.04</v>
      </c>
      <c r="AF9" s="179">
        <f t="shared" si="5"/>
        <v>0</v>
      </c>
      <c r="AM9">
        <v>2003</v>
      </c>
      <c r="AN9">
        <v>2017</v>
      </c>
      <c r="AO9">
        <f t="shared" si="1"/>
        <v>1</v>
      </c>
      <c r="AP9">
        <v>2019</v>
      </c>
      <c r="AQ9">
        <f t="shared" si="2"/>
        <v>0</v>
      </c>
    </row>
    <row r="10" spans="2:44" x14ac:dyDescent="0.3">
      <c r="B10">
        <v>2017</v>
      </c>
      <c r="C10">
        <v>2015</v>
      </c>
      <c r="E10">
        <v>1997</v>
      </c>
      <c r="F10">
        <f t="shared" si="3"/>
        <v>1.3754742461178113E-3</v>
      </c>
      <c r="G10">
        <f t="shared" si="0"/>
        <v>3.8721121549900026E-3</v>
      </c>
      <c r="R10">
        <v>2007</v>
      </c>
      <c r="S10">
        <v>2015</v>
      </c>
      <c r="T10">
        <v>2005</v>
      </c>
      <c r="V10">
        <v>2005</v>
      </c>
      <c r="W10">
        <v>2007</v>
      </c>
      <c r="X10" t="s">
        <v>771</v>
      </c>
      <c r="Y10" s="177" t="s">
        <v>774</v>
      </c>
      <c r="Z10">
        <v>3</v>
      </c>
      <c r="AA10">
        <v>0</v>
      </c>
      <c r="AD10" t="s">
        <v>774</v>
      </c>
      <c r="AE10" s="179">
        <f t="shared" si="4"/>
        <v>0.12</v>
      </c>
      <c r="AF10" s="179">
        <f t="shared" si="5"/>
        <v>0</v>
      </c>
      <c r="AM10">
        <v>2005</v>
      </c>
      <c r="AN10">
        <v>2017</v>
      </c>
      <c r="AO10">
        <f t="shared" si="1"/>
        <v>2</v>
      </c>
      <c r="AP10">
        <v>2015</v>
      </c>
      <c r="AQ10">
        <f t="shared" si="2"/>
        <v>0</v>
      </c>
    </row>
    <row r="11" spans="2:44" x14ac:dyDescent="0.3">
      <c r="B11">
        <v>2018</v>
      </c>
      <c r="C11">
        <v>2020</v>
      </c>
      <c r="E11">
        <v>1998</v>
      </c>
      <c r="F11">
        <f t="shared" si="3"/>
        <v>2.2475831615669743E-3</v>
      </c>
      <c r="G11">
        <f t="shared" si="0"/>
        <v>5.073547230657326E-3</v>
      </c>
      <c r="R11">
        <v>2009</v>
      </c>
      <c r="S11">
        <v>2017</v>
      </c>
      <c r="T11">
        <v>2007</v>
      </c>
      <c r="V11">
        <v>2008</v>
      </c>
      <c r="W11">
        <v>2010</v>
      </c>
      <c r="X11" t="s">
        <v>771</v>
      </c>
      <c r="Y11" s="177" t="s">
        <v>775</v>
      </c>
      <c r="Z11">
        <v>4</v>
      </c>
      <c r="AA11">
        <v>1</v>
      </c>
      <c r="AD11" t="s">
        <v>775</v>
      </c>
      <c r="AE11" s="179">
        <f t="shared" si="4"/>
        <v>0.16</v>
      </c>
      <c r="AF11" s="179">
        <f t="shared" si="5"/>
        <v>5.8823529411764705E-2</v>
      </c>
      <c r="AM11">
        <v>2007</v>
      </c>
      <c r="AN11">
        <v>2018</v>
      </c>
      <c r="AO11">
        <f t="shared" si="1"/>
        <v>1</v>
      </c>
      <c r="AP11">
        <v>2020</v>
      </c>
      <c r="AQ11">
        <f t="shared" si="2"/>
        <v>0</v>
      </c>
    </row>
    <row r="12" spans="2:44" x14ac:dyDescent="0.3">
      <c r="B12">
        <v>2017</v>
      </c>
      <c r="C12">
        <v>2021</v>
      </c>
      <c r="E12">
        <v>1999</v>
      </c>
      <c r="F12">
        <f>_xlfn.NORM.DIST(E12,$F$2,$F$3,FALSE)</f>
        <v>3.555131575115297E-3</v>
      </c>
      <c r="G12">
        <f>_xlfn.NORM.DIST(E12,$G$2,$G$3,FALSE)</f>
        <v>6.5475652760958033E-3</v>
      </c>
      <c r="R12">
        <v>2010</v>
      </c>
      <c r="S12">
        <v>2018</v>
      </c>
      <c r="T12">
        <v>2008</v>
      </c>
      <c r="V12">
        <v>2011</v>
      </c>
      <c r="W12">
        <v>2013</v>
      </c>
      <c r="X12" t="s">
        <v>771</v>
      </c>
      <c r="Y12" s="177" t="s">
        <v>776</v>
      </c>
      <c r="Z12">
        <v>5</v>
      </c>
      <c r="AA12">
        <v>1</v>
      </c>
      <c r="AD12" t="s">
        <v>776</v>
      </c>
      <c r="AE12" s="179">
        <f t="shared" si="4"/>
        <v>0.2</v>
      </c>
      <c r="AF12" s="179">
        <f t="shared" si="5"/>
        <v>5.8823529411764705E-2</v>
      </c>
      <c r="AM12">
        <v>2008</v>
      </c>
      <c r="AN12">
        <v>2017</v>
      </c>
      <c r="AO12">
        <f t="shared" si="1"/>
        <v>0</v>
      </c>
      <c r="AP12">
        <v>2021</v>
      </c>
      <c r="AQ12">
        <f t="shared" si="2"/>
        <v>1</v>
      </c>
    </row>
    <row r="13" spans="2:44" x14ac:dyDescent="0.3">
      <c r="B13">
        <v>2005</v>
      </c>
      <c r="C13">
        <v>2021</v>
      </c>
      <c r="E13">
        <v>2000</v>
      </c>
      <c r="F13">
        <f t="shared" ref="F13:F35" si="6">_xlfn.NORM.DIST(E13,$F$2,$F$3,FALSE)</f>
        <v>5.4434243232362057E-3</v>
      </c>
      <c r="G13">
        <f t="shared" ref="G13:G35" si="7">_xlfn.NORM.DIST(E13,$G$2,$G$3,FALSE)</f>
        <v>8.3224714801251841E-3</v>
      </c>
      <c r="R13">
        <v>2010</v>
      </c>
      <c r="S13">
        <v>2018</v>
      </c>
      <c r="T13">
        <v>2009</v>
      </c>
      <c r="V13">
        <v>2014</v>
      </c>
      <c r="W13">
        <v>2016</v>
      </c>
      <c r="X13" t="s">
        <v>771</v>
      </c>
      <c r="Y13" s="177" t="s">
        <v>777</v>
      </c>
      <c r="Z13">
        <v>2</v>
      </c>
      <c r="AA13">
        <v>1</v>
      </c>
      <c r="AD13" t="s">
        <v>777</v>
      </c>
      <c r="AE13" s="179">
        <f t="shared" si="4"/>
        <v>0.08</v>
      </c>
      <c r="AF13" s="179">
        <f t="shared" si="5"/>
        <v>5.8823529411764705E-2</v>
      </c>
      <c r="AM13">
        <v>2009</v>
      </c>
      <c r="AN13">
        <v>2005</v>
      </c>
      <c r="AO13">
        <f t="shared" si="1"/>
        <v>1</v>
      </c>
      <c r="AP13">
        <v>2021</v>
      </c>
      <c r="AQ13">
        <f t="shared" si="2"/>
        <v>0</v>
      </c>
    </row>
    <row r="14" spans="2:44" x14ac:dyDescent="0.3">
      <c r="B14">
        <v>2010</v>
      </c>
      <c r="C14">
        <v>2021</v>
      </c>
      <c r="E14">
        <v>2001</v>
      </c>
      <c r="F14">
        <f t="shared" si="6"/>
        <v>8.067989099207298E-3</v>
      </c>
      <c r="G14">
        <f t="shared" si="7"/>
        <v>1.0419074511727694E-2</v>
      </c>
      <c r="R14">
        <v>2010</v>
      </c>
      <c r="S14">
        <v>2018</v>
      </c>
      <c r="T14">
        <v>2010</v>
      </c>
      <c r="V14">
        <v>2017</v>
      </c>
      <c r="W14">
        <v>2019</v>
      </c>
      <c r="X14" t="s">
        <v>771</v>
      </c>
      <c r="Y14" s="177" t="s">
        <v>778</v>
      </c>
      <c r="Z14">
        <v>7</v>
      </c>
      <c r="AA14">
        <v>6</v>
      </c>
      <c r="AD14" t="s">
        <v>778</v>
      </c>
      <c r="AE14" s="179">
        <f t="shared" si="4"/>
        <v>0.28000000000000003</v>
      </c>
      <c r="AF14" s="179">
        <f t="shared" si="5"/>
        <v>0.35294117647058826</v>
      </c>
      <c r="AM14">
        <v>2010</v>
      </c>
      <c r="AN14">
        <v>2010</v>
      </c>
      <c r="AO14">
        <f t="shared" si="1"/>
        <v>3</v>
      </c>
      <c r="AP14">
        <v>2021</v>
      </c>
      <c r="AQ14">
        <f t="shared" si="2"/>
        <v>0</v>
      </c>
    </row>
    <row r="15" spans="2:44" x14ac:dyDescent="0.3">
      <c r="B15">
        <v>2010</v>
      </c>
      <c r="C15">
        <v>2008</v>
      </c>
      <c r="E15">
        <v>2002</v>
      </c>
      <c r="F15">
        <f t="shared" si="6"/>
        <v>1.1575373632679894E-2</v>
      </c>
      <c r="G15">
        <f t="shared" si="7"/>
        <v>1.2847254332561873E-2</v>
      </c>
      <c r="R15">
        <v>2011</v>
      </c>
      <c r="S15">
        <v>2019</v>
      </c>
      <c r="T15">
        <v>2011</v>
      </c>
      <c r="V15">
        <v>2020</v>
      </c>
      <c r="W15">
        <v>2022</v>
      </c>
      <c r="X15" t="s">
        <v>771</v>
      </c>
      <c r="Y15" s="177" t="s">
        <v>779</v>
      </c>
      <c r="Z15">
        <v>2</v>
      </c>
      <c r="AA15">
        <v>6</v>
      </c>
      <c r="AD15" t="s">
        <v>779</v>
      </c>
      <c r="AE15" s="179">
        <f t="shared" si="4"/>
        <v>0.08</v>
      </c>
      <c r="AF15" s="179">
        <f t="shared" si="5"/>
        <v>0.35294117647058826</v>
      </c>
      <c r="AM15">
        <v>2011</v>
      </c>
      <c r="AN15">
        <v>2010</v>
      </c>
      <c r="AO15">
        <f t="shared" si="1"/>
        <v>2</v>
      </c>
      <c r="AP15">
        <v>2008</v>
      </c>
      <c r="AQ15">
        <f t="shared" si="2"/>
        <v>0</v>
      </c>
    </row>
    <row r="16" spans="2:44" x14ac:dyDescent="0.3">
      <c r="B16">
        <v>2011</v>
      </c>
      <c r="C16">
        <v>2018</v>
      </c>
      <c r="E16">
        <v>2003</v>
      </c>
      <c r="F16">
        <f t="shared" si="6"/>
        <v>1.6076123571838748E-2</v>
      </c>
      <c r="G16">
        <f t="shared" si="7"/>
        <v>1.5602559565591281E-2</v>
      </c>
      <c r="R16">
        <v>2011</v>
      </c>
      <c r="S16">
        <v>2019</v>
      </c>
      <c r="T16">
        <v>2012</v>
      </c>
      <c r="AM16">
        <v>2012</v>
      </c>
      <c r="AN16">
        <v>2011</v>
      </c>
      <c r="AO16">
        <f t="shared" si="1"/>
        <v>1</v>
      </c>
      <c r="AP16">
        <v>2018</v>
      </c>
      <c r="AQ16">
        <f t="shared" si="2"/>
        <v>1</v>
      </c>
    </row>
    <row r="17" spans="2:43" x14ac:dyDescent="0.3">
      <c r="B17">
        <v>2020</v>
      </c>
      <c r="C17">
        <v>2017</v>
      </c>
      <c r="E17">
        <v>2004</v>
      </c>
      <c r="F17">
        <f t="shared" si="6"/>
        <v>2.1612462645539645E-2</v>
      </c>
      <c r="G17">
        <f t="shared" si="7"/>
        <v>1.8663183506561421E-2</v>
      </c>
      <c r="R17">
        <v>2012</v>
      </c>
      <c r="S17">
        <v>2020</v>
      </c>
      <c r="T17">
        <v>2013</v>
      </c>
      <c r="AM17">
        <v>2013</v>
      </c>
      <c r="AN17">
        <v>2020</v>
      </c>
      <c r="AO17">
        <f t="shared" si="1"/>
        <v>2</v>
      </c>
      <c r="AP17">
        <v>2017</v>
      </c>
      <c r="AQ17">
        <f t="shared" si="2"/>
        <v>0</v>
      </c>
    </row>
    <row r="18" spans="2:43" x14ac:dyDescent="0.3">
      <c r="B18">
        <v>2005</v>
      </c>
      <c r="C18">
        <v>2018</v>
      </c>
      <c r="E18">
        <v>2005</v>
      </c>
      <c r="F18">
        <f t="shared" si="6"/>
        <v>2.8125728341650884E-2</v>
      </c>
      <c r="G18">
        <f t="shared" si="7"/>
        <v>2.198770759958537E-2</v>
      </c>
      <c r="R18">
        <v>2013</v>
      </c>
      <c r="S18">
        <v>2020</v>
      </c>
      <c r="T18">
        <v>2014</v>
      </c>
      <c r="AM18">
        <v>2014</v>
      </c>
      <c r="AN18">
        <v>2005</v>
      </c>
      <c r="AO18">
        <f t="shared" si="1"/>
        <v>1</v>
      </c>
      <c r="AP18">
        <v>2018</v>
      </c>
      <c r="AQ18">
        <f t="shared" si="2"/>
        <v>0</v>
      </c>
    </row>
    <row r="19" spans="2:43" x14ac:dyDescent="0.3">
      <c r="B19">
        <v>2013</v>
      </c>
      <c r="C19">
        <v>2019</v>
      </c>
      <c r="E19">
        <v>2006</v>
      </c>
      <c r="F19">
        <f t="shared" si="6"/>
        <v>3.5430713809980072E-2</v>
      </c>
      <c r="G19">
        <f t="shared" si="7"/>
        <v>2.5513998704025761E-2</v>
      </c>
      <c r="R19">
        <v>2013</v>
      </c>
      <c r="S19">
        <v>2021</v>
      </c>
      <c r="T19">
        <v>2015</v>
      </c>
      <c r="AM19">
        <v>2015</v>
      </c>
      <c r="AN19">
        <v>2013</v>
      </c>
      <c r="AO19">
        <f t="shared" si="1"/>
        <v>0</v>
      </c>
      <c r="AP19">
        <v>2019</v>
      </c>
      <c r="AQ19">
        <f t="shared" si="2"/>
        <v>1</v>
      </c>
    </row>
    <row r="20" spans="2:43" x14ac:dyDescent="0.3">
      <c r="B20">
        <v>2013</v>
      </c>
      <c r="C20">
        <v>2020</v>
      </c>
      <c r="E20">
        <v>2007</v>
      </c>
      <c r="F20">
        <f t="shared" si="6"/>
        <v>4.3204862615700571E-2</v>
      </c>
      <c r="G20">
        <f t="shared" si="7"/>
        <v>2.9159592796015453E-2</v>
      </c>
      <c r="R20">
        <v>2014</v>
      </c>
      <c r="S20">
        <v>2021</v>
      </c>
      <c r="T20">
        <v>2016</v>
      </c>
      <c r="AM20">
        <v>2016</v>
      </c>
      <c r="AN20">
        <v>2013</v>
      </c>
      <c r="AO20">
        <f t="shared" si="1"/>
        <v>1</v>
      </c>
      <c r="AP20">
        <v>2020</v>
      </c>
      <c r="AQ20">
        <f t="shared" si="2"/>
        <v>0</v>
      </c>
    </row>
    <row r="21" spans="2:43" x14ac:dyDescent="0.3">
      <c r="B21">
        <v>2018</v>
      </c>
      <c r="C21">
        <v>2021</v>
      </c>
      <c r="E21">
        <v>2008</v>
      </c>
      <c r="F21">
        <f t="shared" si="6"/>
        <v>5.0999034848233246E-2</v>
      </c>
      <c r="G21">
        <f t="shared" si="7"/>
        <v>3.2823790364909844E-2</v>
      </c>
      <c r="R21">
        <v>2016</v>
      </c>
      <c r="S21">
        <v>2021</v>
      </c>
      <c r="T21">
        <v>2017</v>
      </c>
      <c r="AM21">
        <v>2017</v>
      </c>
      <c r="AN21">
        <v>2018</v>
      </c>
      <c r="AO21">
        <f t="shared" si="1"/>
        <v>3</v>
      </c>
      <c r="AP21">
        <v>2021</v>
      </c>
      <c r="AQ21">
        <f t="shared" si="2"/>
        <v>1</v>
      </c>
    </row>
    <row r="22" spans="2:43" x14ac:dyDescent="0.3">
      <c r="B22">
        <v>2016</v>
      </c>
      <c r="C22">
        <v>1993</v>
      </c>
      <c r="E22">
        <v>2009</v>
      </c>
      <c r="F22">
        <f t="shared" si="6"/>
        <v>5.8273068589434922E-2</v>
      </c>
      <c r="G22">
        <f t="shared" si="7"/>
        <v>3.6391533376604973E-2</v>
      </c>
      <c r="R22">
        <v>2017</v>
      </c>
      <c r="S22">
        <v>2021</v>
      </c>
      <c r="T22">
        <v>2018</v>
      </c>
      <c r="AM22">
        <v>2018</v>
      </c>
      <c r="AN22">
        <v>2016</v>
      </c>
      <c r="AO22">
        <f t="shared" si="1"/>
        <v>3</v>
      </c>
      <c r="AP22">
        <v>1993</v>
      </c>
      <c r="AQ22">
        <f t="shared" si="2"/>
        <v>3</v>
      </c>
    </row>
    <row r="23" spans="2:43" x14ac:dyDescent="0.3">
      <c r="B23">
        <v>2001</v>
      </c>
      <c r="E23">
        <v>2010</v>
      </c>
      <c r="F23">
        <f t="shared" si="6"/>
        <v>6.4454081108299546E-2</v>
      </c>
      <c r="G23">
        <f t="shared" si="7"/>
        <v>3.9738944684191653E-2</v>
      </c>
      <c r="R23">
        <v>2017</v>
      </c>
      <c r="T23">
        <v>2019</v>
      </c>
      <c r="AM23">
        <v>2019</v>
      </c>
      <c r="AN23">
        <v>2001</v>
      </c>
      <c r="AO23">
        <f t="shared" si="1"/>
        <v>1</v>
      </c>
      <c r="AQ23">
        <f t="shared" si="2"/>
        <v>2</v>
      </c>
    </row>
    <row r="24" spans="2:43" x14ac:dyDescent="0.3">
      <c r="B24">
        <v>2012</v>
      </c>
      <c r="E24">
        <v>2011</v>
      </c>
      <c r="F24">
        <f t="shared" si="6"/>
        <v>6.9009607386563171E-2</v>
      </c>
      <c r="G24">
        <f t="shared" si="7"/>
        <v>4.2740210206646118E-2</v>
      </c>
      <c r="R24">
        <v>2017</v>
      </c>
      <c r="T24">
        <v>2020</v>
      </c>
      <c r="AM24">
        <v>2020</v>
      </c>
      <c r="AN24">
        <v>2012</v>
      </c>
      <c r="AO24">
        <f t="shared" si="1"/>
        <v>1</v>
      </c>
      <c r="AQ24">
        <f t="shared" si="2"/>
        <v>2</v>
      </c>
    </row>
    <row r="25" spans="2:43" x14ac:dyDescent="0.3">
      <c r="B25">
        <v>2003</v>
      </c>
      <c r="E25">
        <v>2012</v>
      </c>
      <c r="F25">
        <f t="shared" si="6"/>
        <v>7.1522929465508062E-2</v>
      </c>
      <c r="G25">
        <f t="shared" si="7"/>
        <v>4.5275299038307869E-2</v>
      </c>
      <c r="R25">
        <v>2018</v>
      </c>
      <c r="T25">
        <v>2021</v>
      </c>
      <c r="AM25">
        <v>2021</v>
      </c>
      <c r="AN25">
        <v>2003</v>
      </c>
      <c r="AO25">
        <f t="shared" si="1"/>
        <v>1</v>
      </c>
      <c r="AQ25">
        <f t="shared" si="2"/>
        <v>4</v>
      </c>
    </row>
    <row r="26" spans="2:43" x14ac:dyDescent="0.3">
      <c r="B26">
        <v>2007</v>
      </c>
      <c r="E26">
        <v>2013</v>
      </c>
      <c r="F26">
        <f t="shared" si="6"/>
        <v>7.1755902971465738E-2</v>
      </c>
      <c r="G26">
        <f t="shared" si="7"/>
        <v>4.7237874793141267E-2</v>
      </c>
      <c r="R26">
        <v>2018</v>
      </c>
      <c r="AN26">
        <v>2007</v>
      </c>
    </row>
    <row r="27" spans="2:43" x14ac:dyDescent="0.3">
      <c r="B27">
        <v>2019</v>
      </c>
      <c r="E27">
        <v>2014</v>
      </c>
      <c r="F27">
        <f t="shared" si="6"/>
        <v>6.9686166772240529E-2</v>
      </c>
      <c r="G27">
        <f t="shared" si="7"/>
        <v>4.8542677075450458E-2</v>
      </c>
      <c r="R27">
        <v>2018</v>
      </c>
      <c r="AN27">
        <v>2019</v>
      </c>
    </row>
    <row r="28" spans="2:43" x14ac:dyDescent="0.3">
      <c r="B28">
        <v>2014</v>
      </c>
      <c r="E28">
        <v>2015</v>
      </c>
      <c r="F28">
        <f t="shared" si="6"/>
        <v>6.5510681918236183E-2</v>
      </c>
      <c r="G28">
        <f t="shared" si="7"/>
        <v>4.9131660919333027E-2</v>
      </c>
      <c r="R28">
        <v>2019</v>
      </c>
      <c r="AN28">
        <v>2014</v>
      </c>
    </row>
    <row r="29" spans="2:43" x14ac:dyDescent="0.3">
      <c r="B29">
        <v>2018</v>
      </c>
      <c r="E29">
        <v>2016</v>
      </c>
      <c r="F29">
        <f t="shared" si="6"/>
        <v>5.9614824059601008E-2</v>
      </c>
      <c r="G29">
        <f t="shared" si="7"/>
        <v>4.8978278670843214E-2</v>
      </c>
      <c r="R29">
        <v>2020</v>
      </c>
      <c r="AN29">
        <v>2018</v>
      </c>
    </row>
    <row r="30" spans="2:43" x14ac:dyDescent="0.3">
      <c r="B30">
        <v>2021</v>
      </c>
      <c r="E30">
        <v>2017</v>
      </c>
      <c r="F30">
        <f t="shared" si="6"/>
        <v>5.2513747931761237E-2</v>
      </c>
      <c r="G30">
        <f t="shared" si="7"/>
        <v>4.8089464325012633E-2</v>
      </c>
      <c r="R30">
        <v>2021</v>
      </c>
      <c r="AN30">
        <v>2021</v>
      </c>
    </row>
    <row r="31" spans="2:43" x14ac:dyDescent="0.3">
      <c r="E31">
        <v>2018</v>
      </c>
      <c r="F31">
        <f t="shared" si="6"/>
        <v>4.477837881499535E-2</v>
      </c>
      <c r="G31">
        <f t="shared" si="7"/>
        <v>4.6505113704968022E-2</v>
      </c>
    </row>
    <row r="32" spans="2:43" x14ac:dyDescent="0.3">
      <c r="E32">
        <v>2019</v>
      </c>
      <c r="F32">
        <f t="shared" si="6"/>
        <v>3.6960711180632128E-2</v>
      </c>
      <c r="G32">
        <f t="shared" si="7"/>
        <v>4.4295114767116429E-2</v>
      </c>
    </row>
    <row r="33" spans="5:7" x14ac:dyDescent="0.3">
      <c r="E33">
        <v>2020</v>
      </c>
      <c r="F33">
        <f t="shared" si="6"/>
        <v>2.9531728997573871E-2</v>
      </c>
      <c r="G33">
        <f t="shared" si="7"/>
        <v>4.155423596105811E-2</v>
      </c>
    </row>
    <row r="34" spans="5:7" x14ac:dyDescent="0.3">
      <c r="E34">
        <v>2021</v>
      </c>
      <c r="F34">
        <f t="shared" si="6"/>
        <v>2.2840943098890249E-2</v>
      </c>
      <c r="G34">
        <f t="shared" si="7"/>
        <v>3.8395393370093303E-2</v>
      </c>
    </row>
    <row r="35" spans="5:7" x14ac:dyDescent="0.3">
      <c r="E35">
        <v>2022</v>
      </c>
      <c r="F35">
        <f t="shared" si="6"/>
        <v>1.7100774949594642E-2</v>
      </c>
      <c r="G35">
        <f t="shared" si="7"/>
        <v>3.4941962302228909E-2</v>
      </c>
    </row>
  </sheetData>
  <sortState xmlns:xlrd2="http://schemas.microsoft.com/office/spreadsheetml/2017/richdata2" ref="S6:S22">
    <sortCondition ref="S6:S22"/>
  </sortState>
  <phoneticPr fontId="3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7480B-BBEC-4749-A58F-8F5D39AD770A}">
  <dimension ref="B2:BD52"/>
  <sheetViews>
    <sheetView zoomScale="55" zoomScaleNormal="55" workbookViewId="0">
      <selection activeCell="D3" sqref="D3"/>
    </sheetView>
  </sheetViews>
  <sheetFormatPr defaultRowHeight="14.4" x14ac:dyDescent="0.3"/>
  <cols>
    <col min="13" max="13" width="2.6640625" customWidth="1"/>
  </cols>
  <sheetData>
    <row r="2" spans="2:56" x14ac:dyDescent="0.3">
      <c r="D2" s="182" t="s">
        <v>284</v>
      </c>
      <c r="E2" s="182"/>
      <c r="F2" s="182"/>
      <c r="G2" s="182"/>
      <c r="H2" s="182"/>
      <c r="I2" s="182"/>
      <c r="J2" s="182"/>
      <c r="K2" s="182"/>
      <c r="N2" t="s">
        <v>752</v>
      </c>
      <c r="O2" t="s">
        <v>586</v>
      </c>
      <c r="AR2" t="s">
        <v>609</v>
      </c>
    </row>
    <row r="3" spans="2:56" x14ac:dyDescent="0.3">
      <c r="B3" t="s">
        <v>750</v>
      </c>
      <c r="C3" t="s">
        <v>752</v>
      </c>
      <c r="D3" t="s">
        <v>902</v>
      </c>
      <c r="E3" t="s">
        <v>903</v>
      </c>
      <c r="F3" t="s">
        <v>904</v>
      </c>
      <c r="G3" t="s">
        <v>905</v>
      </c>
      <c r="H3" t="s">
        <v>906</v>
      </c>
      <c r="I3" t="s">
        <v>908</v>
      </c>
      <c r="J3" t="s">
        <v>907</v>
      </c>
      <c r="K3" t="s">
        <v>331</v>
      </c>
      <c r="L3" s="54" t="s">
        <v>909</v>
      </c>
      <c r="N3" t="s">
        <v>750</v>
      </c>
      <c r="O3" t="s">
        <v>170</v>
      </c>
      <c r="P3" t="s">
        <v>174</v>
      </c>
      <c r="Q3" t="s">
        <v>177</v>
      </c>
      <c r="R3" t="s">
        <v>179</v>
      </c>
      <c r="S3" t="s">
        <v>180</v>
      </c>
      <c r="T3" t="s">
        <v>183</v>
      </c>
      <c r="U3" t="s">
        <v>186</v>
      </c>
      <c r="V3" t="s">
        <v>191</v>
      </c>
      <c r="W3" t="s">
        <v>194</v>
      </c>
      <c r="X3" t="s">
        <v>199</v>
      </c>
      <c r="Y3" t="s">
        <v>198</v>
      </c>
      <c r="Z3" t="s">
        <v>202</v>
      </c>
      <c r="AA3" t="s">
        <v>204</v>
      </c>
      <c r="AB3" t="s">
        <v>206</v>
      </c>
      <c r="AC3" t="s">
        <v>209</v>
      </c>
      <c r="AD3" t="s">
        <v>593</v>
      </c>
      <c r="AE3" t="s">
        <v>210</v>
      </c>
      <c r="AF3" t="s">
        <v>211</v>
      </c>
      <c r="AG3" t="s">
        <v>212</v>
      </c>
      <c r="AH3" t="s">
        <v>213</v>
      </c>
      <c r="AI3" t="s">
        <v>214</v>
      </c>
      <c r="AJ3" t="s">
        <v>215</v>
      </c>
      <c r="AK3" t="s">
        <v>216</v>
      </c>
      <c r="AL3" t="s">
        <v>217</v>
      </c>
      <c r="AM3" t="s">
        <v>218</v>
      </c>
      <c r="AN3" t="s">
        <v>219</v>
      </c>
      <c r="AO3" t="s">
        <v>220</v>
      </c>
      <c r="AP3" t="s">
        <v>221</v>
      </c>
      <c r="AQ3" t="s">
        <v>222</v>
      </c>
      <c r="AR3" t="s">
        <v>606</v>
      </c>
      <c r="AS3" t="s">
        <v>628</v>
      </c>
      <c r="AT3" t="s">
        <v>634</v>
      </c>
      <c r="AU3" t="s">
        <v>645</v>
      </c>
      <c r="AV3" t="s">
        <v>659</v>
      </c>
      <c r="AW3" t="s">
        <v>673</v>
      </c>
      <c r="AX3" t="s">
        <v>695</v>
      </c>
      <c r="AY3" t="s">
        <v>704</v>
      </c>
      <c r="AZ3" t="s">
        <v>718</v>
      </c>
      <c r="BA3" t="s">
        <v>728</v>
      </c>
      <c r="BB3" t="s">
        <v>732</v>
      </c>
      <c r="BC3" t="s">
        <v>738</v>
      </c>
      <c r="BD3" t="s">
        <v>747</v>
      </c>
    </row>
    <row r="4" spans="2:56" x14ac:dyDescent="0.3">
      <c r="B4" t="s">
        <v>170</v>
      </c>
      <c r="C4" t="s">
        <v>586</v>
      </c>
      <c r="D4" t="s">
        <v>10</v>
      </c>
      <c r="E4" t="s">
        <v>10</v>
      </c>
      <c r="F4" t="s">
        <v>6</v>
      </c>
      <c r="G4" t="s">
        <v>10</v>
      </c>
      <c r="H4" t="s">
        <v>10</v>
      </c>
      <c r="I4" t="s">
        <v>10</v>
      </c>
      <c r="J4" t="s">
        <v>6</v>
      </c>
      <c r="K4" t="s">
        <v>10</v>
      </c>
      <c r="L4">
        <v>2</v>
      </c>
      <c r="N4" t="s">
        <v>902</v>
      </c>
      <c r="O4">
        <v>0</v>
      </c>
      <c r="P4">
        <v>0</v>
      </c>
      <c r="Q4">
        <v>1</v>
      </c>
      <c r="R4">
        <v>1</v>
      </c>
      <c r="S4">
        <v>1</v>
      </c>
      <c r="T4">
        <v>1</v>
      </c>
      <c r="U4">
        <v>0</v>
      </c>
      <c r="V4">
        <v>0</v>
      </c>
      <c r="W4">
        <v>1</v>
      </c>
      <c r="X4">
        <v>1</v>
      </c>
      <c r="Y4">
        <v>0</v>
      </c>
      <c r="Z4">
        <v>0</v>
      </c>
      <c r="AA4">
        <v>0</v>
      </c>
      <c r="AB4">
        <v>1</v>
      </c>
      <c r="AC4">
        <v>0</v>
      </c>
      <c r="AD4">
        <v>1</v>
      </c>
      <c r="AE4">
        <v>0</v>
      </c>
      <c r="AF4">
        <v>0</v>
      </c>
      <c r="AG4">
        <v>0</v>
      </c>
      <c r="AH4">
        <v>0</v>
      </c>
      <c r="AI4">
        <v>1</v>
      </c>
      <c r="AJ4">
        <v>1</v>
      </c>
      <c r="AK4">
        <v>0</v>
      </c>
      <c r="AL4">
        <v>1</v>
      </c>
      <c r="AM4">
        <v>1</v>
      </c>
      <c r="AN4">
        <v>1</v>
      </c>
      <c r="AO4">
        <v>1</v>
      </c>
      <c r="AP4">
        <v>1</v>
      </c>
      <c r="AQ4">
        <v>1</v>
      </c>
      <c r="AR4">
        <v>0</v>
      </c>
      <c r="AS4">
        <v>0</v>
      </c>
      <c r="AT4">
        <v>0</v>
      </c>
      <c r="AU4">
        <v>1</v>
      </c>
      <c r="AV4">
        <v>0</v>
      </c>
      <c r="AW4">
        <v>1</v>
      </c>
      <c r="AX4">
        <v>1</v>
      </c>
      <c r="AY4">
        <v>1</v>
      </c>
      <c r="AZ4">
        <v>0</v>
      </c>
      <c r="BA4">
        <v>1</v>
      </c>
      <c r="BB4">
        <v>0</v>
      </c>
      <c r="BC4">
        <v>0</v>
      </c>
      <c r="BD4">
        <v>0</v>
      </c>
    </row>
    <row r="5" spans="2:56" x14ac:dyDescent="0.3">
      <c r="B5" t="s">
        <v>174</v>
      </c>
      <c r="C5" t="s">
        <v>586</v>
      </c>
      <c r="D5" t="s">
        <v>10</v>
      </c>
      <c r="E5" t="s">
        <v>10</v>
      </c>
      <c r="F5" t="s">
        <v>10</v>
      </c>
      <c r="G5" t="s">
        <v>10</v>
      </c>
      <c r="H5" t="s">
        <v>10</v>
      </c>
      <c r="I5" t="s">
        <v>6</v>
      </c>
      <c r="J5" t="s">
        <v>10</v>
      </c>
      <c r="K5" t="s">
        <v>10</v>
      </c>
      <c r="L5">
        <v>1</v>
      </c>
      <c r="N5" t="s">
        <v>903</v>
      </c>
      <c r="O5">
        <v>0</v>
      </c>
      <c r="P5">
        <v>0</v>
      </c>
      <c r="Q5">
        <v>1</v>
      </c>
      <c r="R5">
        <v>1</v>
      </c>
      <c r="S5">
        <v>1</v>
      </c>
      <c r="T5">
        <v>1</v>
      </c>
      <c r="U5">
        <v>1</v>
      </c>
      <c r="V5">
        <v>1</v>
      </c>
      <c r="W5">
        <v>1</v>
      </c>
      <c r="X5">
        <v>0</v>
      </c>
      <c r="Y5">
        <v>1</v>
      </c>
      <c r="Z5">
        <v>0</v>
      </c>
      <c r="AA5">
        <v>0</v>
      </c>
      <c r="AB5">
        <v>0</v>
      </c>
      <c r="AC5">
        <v>1</v>
      </c>
      <c r="AD5">
        <v>0</v>
      </c>
      <c r="AE5">
        <v>1</v>
      </c>
      <c r="AF5">
        <v>0</v>
      </c>
      <c r="AG5">
        <v>0</v>
      </c>
      <c r="AH5">
        <v>0</v>
      </c>
      <c r="AI5">
        <v>1</v>
      </c>
      <c r="AJ5">
        <v>1</v>
      </c>
      <c r="AK5">
        <v>1</v>
      </c>
      <c r="AL5">
        <v>0</v>
      </c>
      <c r="AM5">
        <v>1</v>
      </c>
      <c r="AN5">
        <v>1</v>
      </c>
      <c r="AO5">
        <v>1</v>
      </c>
      <c r="AP5">
        <v>1</v>
      </c>
      <c r="AQ5">
        <v>1</v>
      </c>
      <c r="AR5">
        <v>1</v>
      </c>
      <c r="AS5">
        <v>1</v>
      </c>
      <c r="AT5">
        <v>0</v>
      </c>
      <c r="AU5">
        <v>1</v>
      </c>
      <c r="AV5">
        <v>1</v>
      </c>
      <c r="AW5">
        <v>1</v>
      </c>
      <c r="AX5">
        <v>0</v>
      </c>
      <c r="AY5">
        <v>1</v>
      </c>
      <c r="AZ5">
        <v>1</v>
      </c>
      <c r="BA5">
        <v>1</v>
      </c>
      <c r="BB5">
        <v>1</v>
      </c>
      <c r="BC5">
        <v>0</v>
      </c>
      <c r="BD5">
        <v>1</v>
      </c>
    </row>
    <row r="6" spans="2:56" x14ac:dyDescent="0.3">
      <c r="B6" t="s">
        <v>177</v>
      </c>
      <c r="C6" t="s">
        <v>586</v>
      </c>
      <c r="D6" t="s">
        <v>6</v>
      </c>
      <c r="E6" t="s">
        <v>6</v>
      </c>
      <c r="F6" t="s">
        <v>10</v>
      </c>
      <c r="G6" t="s">
        <v>10</v>
      </c>
      <c r="H6" t="s">
        <v>10</v>
      </c>
      <c r="I6" t="s">
        <v>6</v>
      </c>
      <c r="J6" t="s">
        <v>10</v>
      </c>
      <c r="K6" t="s">
        <v>10</v>
      </c>
      <c r="L6">
        <v>3</v>
      </c>
      <c r="N6" t="s">
        <v>904</v>
      </c>
      <c r="O6">
        <v>1</v>
      </c>
      <c r="P6">
        <v>0</v>
      </c>
      <c r="Q6">
        <v>0</v>
      </c>
      <c r="R6">
        <v>0</v>
      </c>
      <c r="S6">
        <v>0</v>
      </c>
      <c r="T6">
        <v>0</v>
      </c>
      <c r="U6">
        <v>0</v>
      </c>
      <c r="V6">
        <v>0</v>
      </c>
      <c r="W6">
        <v>0</v>
      </c>
      <c r="X6">
        <v>0</v>
      </c>
      <c r="Y6">
        <v>0</v>
      </c>
      <c r="Z6">
        <v>0</v>
      </c>
      <c r="AA6">
        <v>0</v>
      </c>
      <c r="AB6">
        <v>0</v>
      </c>
      <c r="AC6">
        <v>0</v>
      </c>
      <c r="AD6">
        <v>1</v>
      </c>
      <c r="AE6">
        <v>0</v>
      </c>
      <c r="AF6">
        <v>1</v>
      </c>
      <c r="AG6">
        <v>0</v>
      </c>
      <c r="AH6">
        <v>0</v>
      </c>
      <c r="AI6">
        <v>0</v>
      </c>
      <c r="AJ6">
        <v>0</v>
      </c>
      <c r="AK6">
        <v>0</v>
      </c>
      <c r="AL6">
        <v>0</v>
      </c>
      <c r="AM6">
        <v>0</v>
      </c>
      <c r="AN6">
        <v>0</v>
      </c>
      <c r="AO6">
        <v>1</v>
      </c>
      <c r="AP6">
        <v>1</v>
      </c>
      <c r="AQ6">
        <v>0</v>
      </c>
      <c r="AR6">
        <v>0</v>
      </c>
      <c r="AS6">
        <v>0</v>
      </c>
      <c r="AT6">
        <v>0</v>
      </c>
      <c r="AU6">
        <v>0</v>
      </c>
      <c r="AV6">
        <v>0</v>
      </c>
      <c r="AW6">
        <v>0</v>
      </c>
      <c r="AX6">
        <v>1</v>
      </c>
      <c r="AY6">
        <v>0</v>
      </c>
      <c r="AZ6">
        <v>0</v>
      </c>
      <c r="BA6">
        <v>0</v>
      </c>
      <c r="BB6">
        <v>0</v>
      </c>
      <c r="BC6">
        <v>0</v>
      </c>
      <c r="BD6">
        <v>0</v>
      </c>
    </row>
    <row r="7" spans="2:56" x14ac:dyDescent="0.3">
      <c r="B7" t="s">
        <v>179</v>
      </c>
      <c r="C7" t="s">
        <v>586</v>
      </c>
      <c r="D7" t="s">
        <v>6</v>
      </c>
      <c r="E7" t="s">
        <v>6</v>
      </c>
      <c r="F7" t="s">
        <v>10</v>
      </c>
      <c r="G7" t="s">
        <v>6</v>
      </c>
      <c r="H7" t="s">
        <v>10</v>
      </c>
      <c r="I7" t="s">
        <v>10</v>
      </c>
      <c r="J7" t="s">
        <v>10</v>
      </c>
      <c r="K7" t="s">
        <v>10</v>
      </c>
      <c r="L7">
        <v>3</v>
      </c>
      <c r="N7" t="s">
        <v>905</v>
      </c>
      <c r="O7">
        <v>0</v>
      </c>
      <c r="P7">
        <v>0</v>
      </c>
      <c r="Q7">
        <v>0</v>
      </c>
      <c r="R7">
        <v>1</v>
      </c>
      <c r="S7">
        <v>1</v>
      </c>
      <c r="T7">
        <v>1</v>
      </c>
      <c r="U7">
        <v>1</v>
      </c>
      <c r="V7">
        <v>1</v>
      </c>
      <c r="W7">
        <v>1</v>
      </c>
      <c r="X7">
        <v>1</v>
      </c>
      <c r="Y7">
        <v>0</v>
      </c>
      <c r="Z7">
        <v>1</v>
      </c>
      <c r="AA7">
        <v>1</v>
      </c>
      <c r="AB7">
        <v>1</v>
      </c>
      <c r="AC7">
        <v>1</v>
      </c>
      <c r="AD7">
        <v>1</v>
      </c>
      <c r="AE7">
        <v>1</v>
      </c>
      <c r="AF7">
        <v>1</v>
      </c>
      <c r="AG7">
        <v>1</v>
      </c>
      <c r="AH7">
        <v>1</v>
      </c>
      <c r="AI7">
        <v>1</v>
      </c>
      <c r="AJ7">
        <v>1</v>
      </c>
      <c r="AK7">
        <v>1</v>
      </c>
      <c r="AL7">
        <v>1</v>
      </c>
      <c r="AM7">
        <v>0</v>
      </c>
      <c r="AN7">
        <v>1</v>
      </c>
      <c r="AO7">
        <v>0</v>
      </c>
      <c r="AP7">
        <v>1</v>
      </c>
      <c r="AQ7">
        <v>1</v>
      </c>
      <c r="AR7">
        <v>1</v>
      </c>
      <c r="AS7">
        <v>0</v>
      </c>
      <c r="AT7">
        <v>1</v>
      </c>
      <c r="AU7">
        <v>0</v>
      </c>
      <c r="AV7">
        <v>1</v>
      </c>
      <c r="AW7">
        <v>1</v>
      </c>
      <c r="AX7">
        <v>1</v>
      </c>
      <c r="AY7">
        <v>1</v>
      </c>
      <c r="AZ7">
        <v>1</v>
      </c>
      <c r="BA7">
        <v>1</v>
      </c>
      <c r="BB7">
        <v>0</v>
      </c>
      <c r="BC7">
        <v>1</v>
      </c>
      <c r="BD7">
        <v>0</v>
      </c>
    </row>
    <row r="8" spans="2:56" x14ac:dyDescent="0.3">
      <c r="B8" t="s">
        <v>180</v>
      </c>
      <c r="C8" t="s">
        <v>586</v>
      </c>
      <c r="D8" t="s">
        <v>6</v>
      </c>
      <c r="E8" t="s">
        <v>6</v>
      </c>
      <c r="F8" t="s">
        <v>10</v>
      </c>
      <c r="G8" t="s">
        <v>6</v>
      </c>
      <c r="H8" t="s">
        <v>10</v>
      </c>
      <c r="I8" t="s">
        <v>10</v>
      </c>
      <c r="J8" t="s">
        <v>10</v>
      </c>
      <c r="K8" t="s">
        <v>10</v>
      </c>
      <c r="L8">
        <v>3</v>
      </c>
      <c r="N8" t="s">
        <v>906</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1</v>
      </c>
      <c r="AY8">
        <v>0</v>
      </c>
      <c r="AZ8">
        <v>0</v>
      </c>
      <c r="BA8">
        <v>0</v>
      </c>
      <c r="BB8">
        <v>0</v>
      </c>
      <c r="BC8">
        <v>0</v>
      </c>
      <c r="BD8">
        <v>0</v>
      </c>
    </row>
    <row r="9" spans="2:56" x14ac:dyDescent="0.3">
      <c r="B9" t="s">
        <v>183</v>
      </c>
      <c r="C9" t="s">
        <v>586</v>
      </c>
      <c r="D9" t="s">
        <v>6</v>
      </c>
      <c r="E9" t="s">
        <v>6</v>
      </c>
      <c r="F9" t="s">
        <v>10</v>
      </c>
      <c r="G9" t="s">
        <v>6</v>
      </c>
      <c r="H9" t="s">
        <v>10</v>
      </c>
      <c r="I9" t="s">
        <v>10</v>
      </c>
      <c r="J9" t="s">
        <v>10</v>
      </c>
      <c r="K9" t="s">
        <v>10</v>
      </c>
      <c r="L9">
        <v>3</v>
      </c>
      <c r="N9" t="s">
        <v>908</v>
      </c>
      <c r="O9">
        <v>0</v>
      </c>
      <c r="P9">
        <v>1</v>
      </c>
      <c r="Q9">
        <v>1</v>
      </c>
      <c r="R9">
        <v>0</v>
      </c>
      <c r="S9">
        <v>0</v>
      </c>
      <c r="T9">
        <v>0</v>
      </c>
      <c r="U9">
        <v>0</v>
      </c>
      <c r="V9">
        <v>0</v>
      </c>
      <c r="W9">
        <v>1</v>
      </c>
      <c r="X9">
        <v>1</v>
      </c>
      <c r="Y9">
        <v>0</v>
      </c>
      <c r="Z9">
        <v>0</v>
      </c>
      <c r="AA9">
        <v>0</v>
      </c>
      <c r="AB9">
        <v>0</v>
      </c>
      <c r="AC9">
        <v>1</v>
      </c>
      <c r="AD9">
        <v>0</v>
      </c>
      <c r="AE9">
        <v>0</v>
      </c>
      <c r="AF9">
        <v>0</v>
      </c>
      <c r="AG9">
        <v>1</v>
      </c>
      <c r="AH9">
        <v>0</v>
      </c>
      <c r="AI9">
        <v>0</v>
      </c>
      <c r="AJ9">
        <v>0</v>
      </c>
      <c r="AK9">
        <v>0</v>
      </c>
      <c r="AL9">
        <v>0</v>
      </c>
      <c r="AM9">
        <v>0</v>
      </c>
      <c r="AN9">
        <v>0</v>
      </c>
      <c r="AO9">
        <v>0</v>
      </c>
      <c r="AP9">
        <v>0</v>
      </c>
      <c r="AQ9">
        <v>0</v>
      </c>
      <c r="AR9">
        <v>0</v>
      </c>
      <c r="AS9">
        <v>0</v>
      </c>
      <c r="AT9">
        <v>0</v>
      </c>
      <c r="AU9">
        <v>0</v>
      </c>
      <c r="AV9">
        <v>1</v>
      </c>
      <c r="AW9">
        <v>0</v>
      </c>
      <c r="AX9">
        <v>1</v>
      </c>
      <c r="AY9">
        <v>0</v>
      </c>
      <c r="AZ9">
        <v>0</v>
      </c>
      <c r="BA9">
        <v>0</v>
      </c>
      <c r="BB9">
        <v>0</v>
      </c>
      <c r="BC9">
        <v>0</v>
      </c>
      <c r="BD9">
        <v>0</v>
      </c>
    </row>
    <row r="10" spans="2:56" x14ac:dyDescent="0.3">
      <c r="B10" t="s">
        <v>186</v>
      </c>
      <c r="C10" t="s">
        <v>586</v>
      </c>
      <c r="D10" t="s">
        <v>10</v>
      </c>
      <c r="E10" t="s">
        <v>6</v>
      </c>
      <c r="F10" t="s">
        <v>10</v>
      </c>
      <c r="G10" t="s">
        <v>6</v>
      </c>
      <c r="H10" t="s">
        <v>10</v>
      </c>
      <c r="I10" t="s">
        <v>10</v>
      </c>
      <c r="J10" t="s">
        <v>6</v>
      </c>
      <c r="K10" t="s">
        <v>10</v>
      </c>
      <c r="L10">
        <v>3</v>
      </c>
      <c r="N10" t="s">
        <v>907</v>
      </c>
      <c r="O10">
        <v>1</v>
      </c>
      <c r="P10">
        <v>0</v>
      </c>
      <c r="Q10">
        <v>0</v>
      </c>
      <c r="R10">
        <v>0</v>
      </c>
      <c r="S10">
        <v>0</v>
      </c>
      <c r="T10">
        <v>0</v>
      </c>
      <c r="U10">
        <v>1</v>
      </c>
      <c r="V10">
        <v>0</v>
      </c>
      <c r="W10">
        <v>0</v>
      </c>
      <c r="X10">
        <v>1</v>
      </c>
      <c r="Y10">
        <v>1</v>
      </c>
      <c r="Z10">
        <v>0</v>
      </c>
      <c r="AA10">
        <v>0</v>
      </c>
      <c r="AB10">
        <v>0</v>
      </c>
      <c r="AC10">
        <v>0</v>
      </c>
      <c r="AD10">
        <v>0</v>
      </c>
      <c r="AE10">
        <v>0</v>
      </c>
      <c r="AF10">
        <v>1</v>
      </c>
      <c r="AG10">
        <v>0</v>
      </c>
      <c r="AH10">
        <v>0</v>
      </c>
      <c r="AI10">
        <v>0</v>
      </c>
      <c r="AJ10">
        <v>0</v>
      </c>
      <c r="AK10">
        <v>0</v>
      </c>
      <c r="AL10">
        <v>0</v>
      </c>
      <c r="AM10">
        <v>0</v>
      </c>
      <c r="AN10">
        <v>0</v>
      </c>
      <c r="AO10">
        <v>0</v>
      </c>
      <c r="AP10">
        <v>0</v>
      </c>
      <c r="AQ10">
        <v>0</v>
      </c>
      <c r="AR10">
        <v>0</v>
      </c>
      <c r="AS10">
        <v>0</v>
      </c>
      <c r="AT10">
        <v>0</v>
      </c>
      <c r="AU10">
        <v>0</v>
      </c>
      <c r="AV10">
        <v>0</v>
      </c>
      <c r="AW10">
        <v>0</v>
      </c>
      <c r="AX10">
        <v>1</v>
      </c>
      <c r="AY10">
        <v>0</v>
      </c>
      <c r="AZ10">
        <v>0</v>
      </c>
      <c r="BA10">
        <v>0</v>
      </c>
      <c r="BB10">
        <v>0</v>
      </c>
      <c r="BC10">
        <v>0</v>
      </c>
      <c r="BD10">
        <v>0</v>
      </c>
    </row>
    <row r="11" spans="2:56" x14ac:dyDescent="0.3">
      <c r="B11" t="s">
        <v>191</v>
      </c>
      <c r="C11" t="s">
        <v>586</v>
      </c>
      <c r="D11" t="s">
        <v>10</v>
      </c>
      <c r="E11" t="s">
        <v>6</v>
      </c>
      <c r="F11" t="s">
        <v>10</v>
      </c>
      <c r="G11" t="s">
        <v>6</v>
      </c>
      <c r="H11" t="s">
        <v>10</v>
      </c>
      <c r="I11" t="s">
        <v>10</v>
      </c>
      <c r="J11" t="s">
        <v>10</v>
      </c>
      <c r="K11" t="s">
        <v>10</v>
      </c>
      <c r="L11">
        <v>2</v>
      </c>
      <c r="N11" t="s">
        <v>331</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row>
    <row r="12" spans="2:56" x14ac:dyDescent="0.3">
      <c r="B12" t="s">
        <v>194</v>
      </c>
      <c r="C12" t="s">
        <v>586</v>
      </c>
      <c r="D12" t="s">
        <v>6</v>
      </c>
      <c r="E12" t="s">
        <v>6</v>
      </c>
      <c r="F12" t="s">
        <v>10</v>
      </c>
      <c r="G12" t="s">
        <v>6</v>
      </c>
      <c r="H12" t="s">
        <v>10</v>
      </c>
      <c r="I12" t="s">
        <v>6</v>
      </c>
      <c r="J12" t="s">
        <v>10</v>
      </c>
      <c r="K12" t="s">
        <v>10</v>
      </c>
      <c r="L12">
        <v>4</v>
      </c>
      <c r="N12" s="54" t="s">
        <v>909</v>
      </c>
      <c r="O12">
        <v>2</v>
      </c>
      <c r="P12">
        <v>1</v>
      </c>
      <c r="Q12">
        <v>3</v>
      </c>
      <c r="R12">
        <v>3</v>
      </c>
      <c r="S12">
        <v>3</v>
      </c>
      <c r="T12">
        <v>3</v>
      </c>
      <c r="U12">
        <v>3</v>
      </c>
      <c r="V12">
        <v>2</v>
      </c>
      <c r="W12">
        <v>4</v>
      </c>
      <c r="X12">
        <v>4</v>
      </c>
      <c r="Y12">
        <v>2</v>
      </c>
      <c r="Z12">
        <v>1</v>
      </c>
      <c r="AA12">
        <v>1</v>
      </c>
      <c r="AB12">
        <v>2</v>
      </c>
      <c r="AC12">
        <v>3</v>
      </c>
      <c r="AD12">
        <v>3</v>
      </c>
      <c r="AE12">
        <v>2</v>
      </c>
      <c r="AF12">
        <v>3</v>
      </c>
      <c r="AG12">
        <v>2</v>
      </c>
      <c r="AH12">
        <v>1</v>
      </c>
      <c r="AI12">
        <v>3</v>
      </c>
      <c r="AJ12">
        <v>3</v>
      </c>
      <c r="AK12">
        <v>2</v>
      </c>
      <c r="AL12">
        <v>2</v>
      </c>
      <c r="AM12">
        <v>2</v>
      </c>
      <c r="AN12">
        <v>3</v>
      </c>
      <c r="AO12">
        <v>3</v>
      </c>
      <c r="AP12">
        <v>4</v>
      </c>
      <c r="AQ12">
        <v>3</v>
      </c>
      <c r="AR12">
        <v>2</v>
      </c>
      <c r="AS12">
        <v>1</v>
      </c>
      <c r="AT12">
        <v>1</v>
      </c>
      <c r="AU12">
        <v>2</v>
      </c>
      <c r="AV12">
        <v>3</v>
      </c>
      <c r="AW12">
        <v>3</v>
      </c>
      <c r="AX12">
        <v>6</v>
      </c>
      <c r="AY12">
        <v>3</v>
      </c>
      <c r="AZ12">
        <v>2</v>
      </c>
      <c r="BA12">
        <v>3</v>
      </c>
      <c r="BB12">
        <v>1</v>
      </c>
      <c r="BC12">
        <v>1</v>
      </c>
      <c r="BD12">
        <v>1</v>
      </c>
    </row>
    <row r="13" spans="2:56" x14ac:dyDescent="0.3">
      <c r="B13" t="s">
        <v>199</v>
      </c>
      <c r="C13" t="s">
        <v>586</v>
      </c>
      <c r="D13" t="s">
        <v>6</v>
      </c>
      <c r="E13" t="s">
        <v>10</v>
      </c>
      <c r="F13" t="s">
        <v>10</v>
      </c>
      <c r="G13" t="s">
        <v>6</v>
      </c>
      <c r="H13" t="s">
        <v>10</v>
      </c>
      <c r="I13" t="s">
        <v>6</v>
      </c>
      <c r="J13" t="s">
        <v>6</v>
      </c>
      <c r="K13" t="s">
        <v>10</v>
      </c>
      <c r="L13">
        <v>4</v>
      </c>
    </row>
    <row r="14" spans="2:56" x14ac:dyDescent="0.3">
      <c r="B14" t="s">
        <v>198</v>
      </c>
      <c r="C14" t="s">
        <v>586</v>
      </c>
      <c r="D14" t="s">
        <v>10</v>
      </c>
      <c r="E14" t="s">
        <v>6</v>
      </c>
      <c r="F14" t="s">
        <v>10</v>
      </c>
      <c r="G14" t="s">
        <v>10</v>
      </c>
      <c r="H14" t="s">
        <v>10</v>
      </c>
      <c r="I14" t="s">
        <v>10</v>
      </c>
      <c r="J14" t="s">
        <v>6</v>
      </c>
      <c r="K14" t="s">
        <v>10</v>
      </c>
      <c r="L14">
        <v>2</v>
      </c>
    </row>
    <row r="15" spans="2:56" x14ac:dyDescent="0.3">
      <c r="B15" t="s">
        <v>202</v>
      </c>
      <c r="C15" t="s">
        <v>586</v>
      </c>
      <c r="D15" t="s">
        <v>10</v>
      </c>
      <c r="E15" t="s">
        <v>10</v>
      </c>
      <c r="F15" t="s">
        <v>10</v>
      </c>
      <c r="G15" t="s">
        <v>6</v>
      </c>
      <c r="H15" t="s">
        <v>10</v>
      </c>
      <c r="I15" t="s">
        <v>10</v>
      </c>
      <c r="J15" t="s">
        <v>10</v>
      </c>
      <c r="K15" t="s">
        <v>10</v>
      </c>
      <c r="L15">
        <v>1</v>
      </c>
    </row>
    <row r="16" spans="2:56" x14ac:dyDescent="0.3">
      <c r="B16" t="s">
        <v>204</v>
      </c>
      <c r="C16" t="s">
        <v>586</v>
      </c>
      <c r="D16" t="s">
        <v>10</v>
      </c>
      <c r="E16" t="s">
        <v>10</v>
      </c>
      <c r="F16" t="s">
        <v>10</v>
      </c>
      <c r="G16" t="s">
        <v>6</v>
      </c>
      <c r="H16" t="s">
        <v>10</v>
      </c>
      <c r="I16" t="s">
        <v>10</v>
      </c>
      <c r="J16" t="s">
        <v>10</v>
      </c>
      <c r="K16" t="s">
        <v>10</v>
      </c>
      <c r="L16">
        <v>1</v>
      </c>
    </row>
    <row r="17" spans="2:12" x14ac:dyDescent="0.3">
      <c r="B17" t="s">
        <v>206</v>
      </c>
      <c r="C17" t="s">
        <v>586</v>
      </c>
      <c r="D17" t="s">
        <v>6</v>
      </c>
      <c r="E17" t="s">
        <v>10</v>
      </c>
      <c r="F17" t="s">
        <v>10</v>
      </c>
      <c r="G17" t="s">
        <v>6</v>
      </c>
      <c r="H17" t="s">
        <v>10</v>
      </c>
      <c r="I17" t="s">
        <v>10</v>
      </c>
      <c r="J17" t="s">
        <v>10</v>
      </c>
      <c r="K17" t="s">
        <v>10</v>
      </c>
      <c r="L17">
        <v>2</v>
      </c>
    </row>
    <row r="18" spans="2:12" x14ac:dyDescent="0.3">
      <c r="B18" t="s">
        <v>209</v>
      </c>
      <c r="C18" t="s">
        <v>586</v>
      </c>
      <c r="D18" t="s">
        <v>10</v>
      </c>
      <c r="E18" t="s">
        <v>6</v>
      </c>
      <c r="F18" t="s">
        <v>10</v>
      </c>
      <c r="G18" t="s">
        <v>6</v>
      </c>
      <c r="H18" t="s">
        <v>10</v>
      </c>
      <c r="I18" t="s">
        <v>6</v>
      </c>
      <c r="J18" t="s">
        <v>10</v>
      </c>
      <c r="K18" t="s">
        <v>10</v>
      </c>
      <c r="L18">
        <v>3</v>
      </c>
    </row>
    <row r="19" spans="2:12" x14ac:dyDescent="0.3">
      <c r="B19" t="s">
        <v>593</v>
      </c>
      <c r="C19" t="s">
        <v>586</v>
      </c>
      <c r="D19" t="s">
        <v>6</v>
      </c>
      <c r="E19" t="s">
        <v>10</v>
      </c>
      <c r="F19" t="s">
        <v>6</v>
      </c>
      <c r="G19" t="s">
        <v>6</v>
      </c>
      <c r="H19" t="s">
        <v>10</v>
      </c>
      <c r="I19" t="s">
        <v>10</v>
      </c>
      <c r="J19" t="s">
        <v>10</v>
      </c>
      <c r="K19" t="s">
        <v>10</v>
      </c>
      <c r="L19">
        <v>3</v>
      </c>
    </row>
    <row r="20" spans="2:12" x14ac:dyDescent="0.3">
      <c r="B20" t="s">
        <v>210</v>
      </c>
      <c r="C20" t="s">
        <v>586</v>
      </c>
      <c r="D20" t="s">
        <v>10</v>
      </c>
      <c r="E20" t="s">
        <v>6</v>
      </c>
      <c r="F20" t="s">
        <v>10</v>
      </c>
      <c r="G20" t="s">
        <v>6</v>
      </c>
      <c r="H20" t="s">
        <v>10</v>
      </c>
      <c r="I20" t="s">
        <v>10</v>
      </c>
      <c r="J20" t="s">
        <v>10</v>
      </c>
      <c r="K20" t="s">
        <v>10</v>
      </c>
      <c r="L20">
        <v>2</v>
      </c>
    </row>
    <row r="21" spans="2:12" x14ac:dyDescent="0.3">
      <c r="B21" t="s">
        <v>211</v>
      </c>
      <c r="C21" t="s">
        <v>586</v>
      </c>
      <c r="D21" t="s">
        <v>10</v>
      </c>
      <c r="E21" t="s">
        <v>10</v>
      </c>
      <c r="F21" t="s">
        <v>6</v>
      </c>
      <c r="G21" t="s">
        <v>6</v>
      </c>
      <c r="H21" t="s">
        <v>10</v>
      </c>
      <c r="I21" t="s">
        <v>10</v>
      </c>
      <c r="J21" t="s">
        <v>6</v>
      </c>
      <c r="K21" t="s">
        <v>10</v>
      </c>
      <c r="L21">
        <v>3</v>
      </c>
    </row>
    <row r="22" spans="2:12" x14ac:dyDescent="0.3">
      <c r="B22" t="s">
        <v>212</v>
      </c>
      <c r="C22" t="s">
        <v>586</v>
      </c>
      <c r="D22" t="s">
        <v>10</v>
      </c>
      <c r="E22" t="s">
        <v>10</v>
      </c>
      <c r="F22" t="s">
        <v>10</v>
      </c>
      <c r="G22" t="s">
        <v>6</v>
      </c>
      <c r="H22" t="s">
        <v>10</v>
      </c>
      <c r="I22" t="s">
        <v>6</v>
      </c>
      <c r="J22" t="s">
        <v>10</v>
      </c>
      <c r="K22" t="s">
        <v>10</v>
      </c>
      <c r="L22">
        <v>2</v>
      </c>
    </row>
    <row r="23" spans="2:12" x14ac:dyDescent="0.3">
      <c r="B23" t="s">
        <v>213</v>
      </c>
      <c r="C23" t="s">
        <v>586</v>
      </c>
      <c r="D23" t="s">
        <v>10</v>
      </c>
      <c r="E23" t="s">
        <v>10</v>
      </c>
      <c r="F23" t="s">
        <v>10</v>
      </c>
      <c r="G23" t="s">
        <v>6</v>
      </c>
      <c r="H23" t="s">
        <v>10</v>
      </c>
      <c r="I23" t="s">
        <v>10</v>
      </c>
      <c r="J23" t="s">
        <v>10</v>
      </c>
      <c r="K23" t="s">
        <v>10</v>
      </c>
      <c r="L23">
        <v>1</v>
      </c>
    </row>
    <row r="24" spans="2:12" x14ac:dyDescent="0.3">
      <c r="B24" t="s">
        <v>214</v>
      </c>
      <c r="C24" t="s">
        <v>586</v>
      </c>
      <c r="D24" t="s">
        <v>6</v>
      </c>
      <c r="E24" t="s">
        <v>6</v>
      </c>
      <c r="F24" t="s">
        <v>10</v>
      </c>
      <c r="G24" t="s">
        <v>6</v>
      </c>
      <c r="H24" t="s">
        <v>10</v>
      </c>
      <c r="I24" t="s">
        <v>10</v>
      </c>
      <c r="J24" t="s">
        <v>10</v>
      </c>
      <c r="K24" t="s">
        <v>10</v>
      </c>
      <c r="L24">
        <v>3</v>
      </c>
    </row>
    <row r="25" spans="2:12" x14ac:dyDescent="0.3">
      <c r="B25" t="s">
        <v>215</v>
      </c>
      <c r="C25" t="s">
        <v>586</v>
      </c>
      <c r="D25" t="s">
        <v>6</v>
      </c>
      <c r="E25" t="s">
        <v>6</v>
      </c>
      <c r="F25" t="s">
        <v>10</v>
      </c>
      <c r="G25" t="s">
        <v>6</v>
      </c>
      <c r="H25" t="s">
        <v>10</v>
      </c>
      <c r="I25" t="s">
        <v>10</v>
      </c>
      <c r="J25" t="s">
        <v>10</v>
      </c>
      <c r="K25" t="s">
        <v>10</v>
      </c>
      <c r="L25">
        <v>3</v>
      </c>
    </row>
    <row r="26" spans="2:12" x14ac:dyDescent="0.3">
      <c r="B26" t="s">
        <v>216</v>
      </c>
      <c r="C26" t="s">
        <v>586</v>
      </c>
      <c r="D26" t="s">
        <v>10</v>
      </c>
      <c r="E26" t="s">
        <v>6</v>
      </c>
      <c r="F26" t="s">
        <v>10</v>
      </c>
      <c r="G26" t="s">
        <v>6</v>
      </c>
      <c r="H26" t="s">
        <v>10</v>
      </c>
      <c r="I26" t="s">
        <v>10</v>
      </c>
      <c r="J26" t="s">
        <v>10</v>
      </c>
      <c r="K26" t="s">
        <v>10</v>
      </c>
      <c r="L26">
        <v>2</v>
      </c>
    </row>
    <row r="27" spans="2:12" x14ac:dyDescent="0.3">
      <c r="B27" t="s">
        <v>217</v>
      </c>
      <c r="C27" t="s">
        <v>586</v>
      </c>
      <c r="D27" t="s">
        <v>6</v>
      </c>
      <c r="E27" t="s">
        <v>10</v>
      </c>
      <c r="F27" t="s">
        <v>10</v>
      </c>
      <c r="G27" t="s">
        <v>6</v>
      </c>
      <c r="H27" t="s">
        <v>10</v>
      </c>
      <c r="I27" t="s">
        <v>10</v>
      </c>
      <c r="J27" t="s">
        <v>10</v>
      </c>
      <c r="K27" t="s">
        <v>10</v>
      </c>
      <c r="L27">
        <v>2</v>
      </c>
    </row>
    <row r="28" spans="2:12" x14ac:dyDescent="0.3">
      <c r="B28" t="s">
        <v>218</v>
      </c>
      <c r="C28" t="s">
        <v>586</v>
      </c>
      <c r="D28" t="s">
        <v>6</v>
      </c>
      <c r="E28" t="s">
        <v>6</v>
      </c>
      <c r="F28" t="s">
        <v>10</v>
      </c>
      <c r="G28" t="s">
        <v>10</v>
      </c>
      <c r="H28" t="s">
        <v>10</v>
      </c>
      <c r="I28" t="s">
        <v>10</v>
      </c>
      <c r="J28" t="s">
        <v>10</v>
      </c>
      <c r="K28" t="s">
        <v>10</v>
      </c>
      <c r="L28">
        <v>2</v>
      </c>
    </row>
    <row r="29" spans="2:12" x14ac:dyDescent="0.3">
      <c r="B29" t="s">
        <v>219</v>
      </c>
      <c r="C29" t="s">
        <v>586</v>
      </c>
      <c r="D29" t="s">
        <v>6</v>
      </c>
      <c r="E29" t="s">
        <v>6</v>
      </c>
      <c r="F29" t="s">
        <v>10</v>
      </c>
      <c r="G29" t="s">
        <v>6</v>
      </c>
      <c r="H29" t="s">
        <v>10</v>
      </c>
      <c r="I29" t="s">
        <v>10</v>
      </c>
      <c r="J29" t="s">
        <v>10</v>
      </c>
      <c r="K29" t="s">
        <v>10</v>
      </c>
      <c r="L29">
        <v>3</v>
      </c>
    </row>
    <row r="30" spans="2:12" x14ac:dyDescent="0.3">
      <c r="B30" t="s">
        <v>220</v>
      </c>
      <c r="C30" t="s">
        <v>586</v>
      </c>
      <c r="D30" t="s">
        <v>6</v>
      </c>
      <c r="E30" t="s">
        <v>6</v>
      </c>
      <c r="F30" t="s">
        <v>6</v>
      </c>
      <c r="G30" t="s">
        <v>10</v>
      </c>
      <c r="H30" t="s">
        <v>10</v>
      </c>
      <c r="I30" t="s">
        <v>10</v>
      </c>
      <c r="J30" t="s">
        <v>10</v>
      </c>
      <c r="K30" t="s">
        <v>10</v>
      </c>
      <c r="L30">
        <v>3</v>
      </c>
    </row>
    <row r="31" spans="2:12" x14ac:dyDescent="0.3">
      <c r="B31" t="s">
        <v>221</v>
      </c>
      <c r="C31" t="s">
        <v>586</v>
      </c>
      <c r="D31" t="s">
        <v>6</v>
      </c>
      <c r="E31" t="s">
        <v>6</v>
      </c>
      <c r="F31" t="s">
        <v>6</v>
      </c>
      <c r="G31" t="s">
        <v>6</v>
      </c>
      <c r="H31" t="s">
        <v>10</v>
      </c>
      <c r="I31" t="s">
        <v>10</v>
      </c>
      <c r="J31" t="s">
        <v>10</v>
      </c>
      <c r="K31" t="s">
        <v>10</v>
      </c>
      <c r="L31">
        <v>4</v>
      </c>
    </row>
    <row r="32" spans="2:12" x14ac:dyDescent="0.3">
      <c r="B32" t="s">
        <v>222</v>
      </c>
      <c r="C32" t="s">
        <v>586</v>
      </c>
      <c r="D32" t="s">
        <v>6</v>
      </c>
      <c r="E32" t="s">
        <v>6</v>
      </c>
      <c r="F32" t="s">
        <v>10</v>
      </c>
      <c r="G32" t="s">
        <v>6</v>
      </c>
      <c r="H32" t="s">
        <v>10</v>
      </c>
      <c r="I32" t="s">
        <v>10</v>
      </c>
      <c r="J32" t="s">
        <v>10</v>
      </c>
      <c r="K32" t="s">
        <v>10</v>
      </c>
      <c r="L32">
        <v>3</v>
      </c>
    </row>
    <row r="33" spans="2:16" x14ac:dyDescent="0.3">
      <c r="B33" t="s">
        <v>606</v>
      </c>
      <c r="C33" t="s">
        <v>609</v>
      </c>
      <c r="D33" t="s">
        <v>10</v>
      </c>
      <c r="E33" t="s">
        <v>6</v>
      </c>
      <c r="F33" t="s">
        <v>10</v>
      </c>
      <c r="G33" t="s">
        <v>6</v>
      </c>
      <c r="H33" t="s">
        <v>10</v>
      </c>
      <c r="I33" t="s">
        <v>10</v>
      </c>
      <c r="J33" t="s">
        <v>10</v>
      </c>
      <c r="K33" t="s">
        <v>10</v>
      </c>
      <c r="L33">
        <v>2</v>
      </c>
    </row>
    <row r="34" spans="2:16" x14ac:dyDescent="0.3">
      <c r="B34" t="s">
        <v>628</v>
      </c>
      <c r="C34" t="s">
        <v>609</v>
      </c>
      <c r="D34" t="s">
        <v>10</v>
      </c>
      <c r="E34" t="s">
        <v>6</v>
      </c>
      <c r="F34" t="s">
        <v>10</v>
      </c>
      <c r="G34" t="s">
        <v>10</v>
      </c>
      <c r="H34" t="s">
        <v>10</v>
      </c>
      <c r="I34" t="s">
        <v>10</v>
      </c>
      <c r="J34" t="s">
        <v>10</v>
      </c>
      <c r="K34" t="s">
        <v>10</v>
      </c>
      <c r="L34">
        <v>1</v>
      </c>
    </row>
    <row r="35" spans="2:16" x14ac:dyDescent="0.3">
      <c r="B35" t="s">
        <v>634</v>
      </c>
      <c r="C35" t="s">
        <v>609</v>
      </c>
      <c r="D35" t="s">
        <v>10</v>
      </c>
      <c r="E35" t="s">
        <v>10</v>
      </c>
      <c r="F35" t="s">
        <v>10</v>
      </c>
      <c r="G35" t="s">
        <v>6</v>
      </c>
      <c r="H35" t="s">
        <v>10</v>
      </c>
      <c r="I35" t="s">
        <v>10</v>
      </c>
      <c r="J35" t="s">
        <v>10</v>
      </c>
      <c r="K35" t="s">
        <v>10</v>
      </c>
      <c r="L35">
        <v>1</v>
      </c>
    </row>
    <row r="36" spans="2:16" x14ac:dyDescent="0.3">
      <c r="B36" t="s">
        <v>645</v>
      </c>
      <c r="C36" t="s">
        <v>609</v>
      </c>
      <c r="D36" t="s">
        <v>6</v>
      </c>
      <c r="E36" t="s">
        <v>6</v>
      </c>
      <c r="F36" t="s">
        <v>10</v>
      </c>
      <c r="G36" t="s">
        <v>10</v>
      </c>
      <c r="H36" t="s">
        <v>10</v>
      </c>
      <c r="I36" t="s">
        <v>10</v>
      </c>
      <c r="J36" t="s">
        <v>10</v>
      </c>
      <c r="K36" t="s">
        <v>10</v>
      </c>
      <c r="L36">
        <v>2</v>
      </c>
    </row>
    <row r="37" spans="2:16" x14ac:dyDescent="0.3">
      <c r="B37" t="s">
        <v>659</v>
      </c>
      <c r="C37" t="s">
        <v>609</v>
      </c>
      <c r="D37" t="s">
        <v>10</v>
      </c>
      <c r="E37" t="s">
        <v>6</v>
      </c>
      <c r="F37" t="s">
        <v>10</v>
      </c>
      <c r="G37" t="s">
        <v>6</v>
      </c>
      <c r="H37" t="s">
        <v>10</v>
      </c>
      <c r="I37" t="s">
        <v>6</v>
      </c>
      <c r="J37" t="s">
        <v>10</v>
      </c>
      <c r="K37" t="s">
        <v>10</v>
      </c>
      <c r="L37">
        <v>3</v>
      </c>
    </row>
    <row r="38" spans="2:16" x14ac:dyDescent="0.3">
      <c r="B38" t="s">
        <v>673</v>
      </c>
      <c r="C38" t="s">
        <v>609</v>
      </c>
      <c r="D38" t="s">
        <v>6</v>
      </c>
      <c r="E38" t="s">
        <v>6</v>
      </c>
      <c r="F38" t="s">
        <v>10</v>
      </c>
      <c r="G38" t="s">
        <v>6</v>
      </c>
      <c r="H38" t="s">
        <v>10</v>
      </c>
      <c r="I38" t="s">
        <v>10</v>
      </c>
      <c r="J38" t="s">
        <v>10</v>
      </c>
      <c r="K38" t="s">
        <v>10</v>
      </c>
      <c r="L38">
        <v>3</v>
      </c>
    </row>
    <row r="39" spans="2:16" x14ac:dyDescent="0.3">
      <c r="B39" t="s">
        <v>695</v>
      </c>
      <c r="C39" t="s">
        <v>609</v>
      </c>
      <c r="D39" t="s">
        <v>6</v>
      </c>
      <c r="E39" t="s">
        <v>10</v>
      </c>
      <c r="F39" t="s">
        <v>6</v>
      </c>
      <c r="G39" t="s">
        <v>6</v>
      </c>
      <c r="H39" t="s">
        <v>6</v>
      </c>
      <c r="I39" t="s">
        <v>6</v>
      </c>
      <c r="J39" t="s">
        <v>6</v>
      </c>
      <c r="K39" t="s">
        <v>10</v>
      </c>
      <c r="L39">
        <v>6</v>
      </c>
    </row>
    <row r="40" spans="2:16" x14ac:dyDescent="0.3">
      <c r="B40" t="s">
        <v>704</v>
      </c>
      <c r="C40" t="s">
        <v>609</v>
      </c>
      <c r="D40" t="s">
        <v>6</v>
      </c>
      <c r="E40" t="s">
        <v>6</v>
      </c>
      <c r="F40" t="s">
        <v>10</v>
      </c>
      <c r="G40" t="s">
        <v>6</v>
      </c>
      <c r="H40" t="s">
        <v>10</v>
      </c>
      <c r="I40" t="s">
        <v>10</v>
      </c>
      <c r="J40" t="s">
        <v>10</v>
      </c>
      <c r="K40" t="s">
        <v>10</v>
      </c>
      <c r="L40">
        <v>3</v>
      </c>
    </row>
    <row r="41" spans="2:16" x14ac:dyDescent="0.3">
      <c r="B41" t="s">
        <v>718</v>
      </c>
      <c r="C41" t="s">
        <v>609</v>
      </c>
      <c r="D41" t="s">
        <v>10</v>
      </c>
      <c r="E41" t="s">
        <v>6</v>
      </c>
      <c r="F41" t="s">
        <v>10</v>
      </c>
      <c r="G41" t="s">
        <v>6</v>
      </c>
      <c r="H41" t="s">
        <v>10</v>
      </c>
      <c r="I41" t="s">
        <v>10</v>
      </c>
      <c r="J41" t="s">
        <v>10</v>
      </c>
      <c r="K41" t="s">
        <v>10</v>
      </c>
      <c r="L41">
        <v>2</v>
      </c>
    </row>
    <row r="42" spans="2:16" x14ac:dyDescent="0.3">
      <c r="B42" t="s">
        <v>728</v>
      </c>
      <c r="C42" t="s">
        <v>609</v>
      </c>
      <c r="D42" t="s">
        <v>6</v>
      </c>
      <c r="E42" t="s">
        <v>6</v>
      </c>
      <c r="F42" t="s">
        <v>10</v>
      </c>
      <c r="G42" t="s">
        <v>6</v>
      </c>
      <c r="H42" t="s">
        <v>10</v>
      </c>
      <c r="I42" t="s">
        <v>10</v>
      </c>
      <c r="J42" t="s">
        <v>10</v>
      </c>
      <c r="K42" t="s">
        <v>10</v>
      </c>
      <c r="L42">
        <v>3</v>
      </c>
    </row>
    <row r="43" spans="2:16" x14ac:dyDescent="0.3">
      <c r="B43" t="s">
        <v>732</v>
      </c>
      <c r="C43" t="s">
        <v>609</v>
      </c>
      <c r="D43" t="s">
        <v>10</v>
      </c>
      <c r="E43" t="s">
        <v>6</v>
      </c>
      <c r="F43" t="s">
        <v>10</v>
      </c>
      <c r="G43" t="s">
        <v>10</v>
      </c>
      <c r="H43" t="s">
        <v>10</v>
      </c>
      <c r="I43" t="s">
        <v>10</v>
      </c>
      <c r="J43" t="s">
        <v>10</v>
      </c>
      <c r="K43" t="s">
        <v>10</v>
      </c>
      <c r="L43">
        <v>1</v>
      </c>
    </row>
    <row r="44" spans="2:16" x14ac:dyDescent="0.3">
      <c r="B44" t="s">
        <v>738</v>
      </c>
      <c r="C44" t="s">
        <v>609</v>
      </c>
      <c r="D44" t="s">
        <v>10</v>
      </c>
      <c r="E44" t="s">
        <v>10</v>
      </c>
      <c r="F44" t="s">
        <v>10</v>
      </c>
      <c r="G44" t="s">
        <v>6</v>
      </c>
      <c r="H44" t="s">
        <v>10</v>
      </c>
      <c r="I44" t="s">
        <v>10</v>
      </c>
      <c r="J44" t="s">
        <v>10</v>
      </c>
      <c r="K44" t="s">
        <v>10</v>
      </c>
      <c r="L44">
        <v>1</v>
      </c>
    </row>
    <row r="45" spans="2:16" x14ac:dyDescent="0.3">
      <c r="B45" t="s">
        <v>747</v>
      </c>
      <c r="C45" t="s">
        <v>609</v>
      </c>
      <c r="D45" t="s">
        <v>10</v>
      </c>
      <c r="E45" t="s">
        <v>6</v>
      </c>
      <c r="F45" t="s">
        <v>10</v>
      </c>
      <c r="G45" t="s">
        <v>10</v>
      </c>
      <c r="H45" t="s">
        <v>10</v>
      </c>
      <c r="I45" t="s">
        <v>10</v>
      </c>
      <c r="J45" t="s">
        <v>10</v>
      </c>
      <c r="K45" t="s">
        <v>10</v>
      </c>
      <c r="L45">
        <v>1</v>
      </c>
    </row>
    <row r="46" spans="2:16" x14ac:dyDescent="0.3">
      <c r="O46" t="s">
        <v>910</v>
      </c>
      <c r="P46" t="s">
        <v>911</v>
      </c>
    </row>
    <row r="47" spans="2:16" x14ac:dyDescent="0.3">
      <c r="N47">
        <v>1</v>
      </c>
      <c r="O47">
        <f>COUNTIF($O$12:$AQ$12,$N47)</f>
        <v>4</v>
      </c>
      <c r="P47">
        <f>COUNTIF($AR$12:$BD$12,$N47)</f>
        <v>5</v>
      </c>
    </row>
    <row r="48" spans="2:16" x14ac:dyDescent="0.3">
      <c r="N48">
        <v>2</v>
      </c>
      <c r="O48">
        <f t="shared" ref="O48:O52" si="0">COUNTIF($O$12:$AQ$12,$N48)</f>
        <v>9</v>
      </c>
      <c r="P48">
        <f t="shared" ref="P48:P52" si="1">COUNTIF($AR$12:$BD$12,$N48)</f>
        <v>3</v>
      </c>
    </row>
    <row r="49" spans="14:16" x14ac:dyDescent="0.3">
      <c r="N49">
        <v>3</v>
      </c>
      <c r="O49">
        <f t="shared" si="0"/>
        <v>13</v>
      </c>
      <c r="P49">
        <f t="shared" si="1"/>
        <v>4</v>
      </c>
    </row>
    <row r="50" spans="14:16" x14ac:dyDescent="0.3">
      <c r="N50">
        <v>4</v>
      </c>
      <c r="O50">
        <f t="shared" si="0"/>
        <v>3</v>
      </c>
      <c r="P50">
        <f t="shared" si="1"/>
        <v>0</v>
      </c>
    </row>
    <row r="51" spans="14:16" x14ac:dyDescent="0.3">
      <c r="N51">
        <v>5</v>
      </c>
      <c r="O51">
        <f t="shared" si="0"/>
        <v>0</v>
      </c>
      <c r="P51">
        <f t="shared" si="1"/>
        <v>0</v>
      </c>
    </row>
    <row r="52" spans="14:16" x14ac:dyDescent="0.3">
      <c r="N52">
        <v>6</v>
      </c>
      <c r="O52">
        <f t="shared" si="0"/>
        <v>0</v>
      </c>
      <c r="P52">
        <f t="shared" si="1"/>
        <v>1</v>
      </c>
    </row>
  </sheetData>
  <autoFilter ref="B3:L3" xr:uid="{0FB7480B-BBEC-4749-A58F-8F5D39AD770A}">
    <sortState xmlns:xlrd2="http://schemas.microsoft.com/office/spreadsheetml/2017/richdata2" ref="B4:L45">
      <sortCondition ref="C3"/>
    </sortState>
  </autoFilter>
  <mergeCells count="1">
    <mergeCell ref="D2:K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5EEB9-7200-448F-A173-EE2C50571A39}">
  <dimension ref="B2:BD62"/>
  <sheetViews>
    <sheetView zoomScale="70" zoomScaleNormal="70" workbookViewId="0">
      <selection activeCell="D2" sqref="D2:L2"/>
    </sheetView>
  </sheetViews>
  <sheetFormatPr defaultRowHeight="14.4" x14ac:dyDescent="0.3"/>
  <cols>
    <col min="13" max="13" width="2.6640625" customWidth="1"/>
  </cols>
  <sheetData>
    <row r="2" spans="2:56" x14ac:dyDescent="0.3">
      <c r="D2" s="182" t="s">
        <v>284</v>
      </c>
      <c r="E2" s="182"/>
      <c r="F2" s="182"/>
      <c r="G2" s="182"/>
      <c r="H2" s="182"/>
      <c r="I2" s="182"/>
      <c r="J2" s="182"/>
      <c r="K2" s="182"/>
      <c r="L2" s="182"/>
      <c r="N2" t="s">
        <v>752</v>
      </c>
      <c r="O2" s="182" t="s">
        <v>586</v>
      </c>
      <c r="P2" s="182"/>
      <c r="Q2" s="182"/>
      <c r="R2" s="182"/>
      <c r="S2" s="182"/>
      <c r="T2" s="182"/>
      <c r="U2" s="182"/>
      <c r="V2" s="182"/>
      <c r="W2" s="182"/>
      <c r="X2" s="182"/>
      <c r="Y2" s="182"/>
      <c r="Z2" s="182"/>
      <c r="AA2" s="182"/>
      <c r="AB2" s="182"/>
      <c r="AC2" s="182"/>
      <c r="AD2" s="182"/>
      <c r="AE2" s="182"/>
      <c r="AF2" s="182"/>
      <c r="AG2" s="182"/>
      <c r="AH2" s="182"/>
      <c r="AI2" s="182"/>
      <c r="AJ2" s="182"/>
      <c r="AK2" s="182"/>
      <c r="AL2" s="182"/>
      <c r="AM2" s="182"/>
      <c r="AN2" s="182"/>
      <c r="AO2" s="182"/>
      <c r="AP2" s="182"/>
      <c r="AQ2" s="182"/>
      <c r="AR2" s="182" t="s">
        <v>609</v>
      </c>
      <c r="AS2" s="182"/>
      <c r="AT2" s="182"/>
      <c r="AU2" s="182"/>
      <c r="AV2" s="182"/>
      <c r="AW2" s="182"/>
      <c r="AX2" s="182"/>
      <c r="AY2" s="182"/>
      <c r="AZ2" s="182"/>
      <c r="BA2" s="182"/>
      <c r="BB2" s="182"/>
      <c r="BC2" s="182"/>
      <c r="BD2" s="182"/>
    </row>
    <row r="3" spans="2:56" x14ac:dyDescent="0.3">
      <c r="B3" t="s">
        <v>750</v>
      </c>
      <c r="C3" t="s">
        <v>752</v>
      </c>
      <c r="D3" t="s">
        <v>902</v>
      </c>
      <c r="E3" t="s">
        <v>903</v>
      </c>
      <c r="F3" t="s">
        <v>904</v>
      </c>
      <c r="G3" t="s">
        <v>905</v>
      </c>
      <c r="H3" t="s">
        <v>906</v>
      </c>
      <c r="I3" t="s">
        <v>908</v>
      </c>
      <c r="J3" t="s">
        <v>907</v>
      </c>
      <c r="K3" t="s">
        <v>331</v>
      </c>
      <c r="L3" s="54" t="s">
        <v>909</v>
      </c>
      <c r="N3" t="s">
        <v>750</v>
      </c>
      <c r="O3" t="s">
        <v>194</v>
      </c>
      <c r="P3" t="s">
        <v>199</v>
      </c>
      <c r="Q3" t="s">
        <v>221</v>
      </c>
      <c r="R3" t="s">
        <v>177</v>
      </c>
      <c r="S3" t="s">
        <v>179</v>
      </c>
      <c r="T3" t="s">
        <v>180</v>
      </c>
      <c r="U3" t="s">
        <v>183</v>
      </c>
      <c r="V3" t="s">
        <v>186</v>
      </c>
      <c r="W3" t="s">
        <v>209</v>
      </c>
      <c r="X3" t="s">
        <v>593</v>
      </c>
      <c r="Y3" t="s">
        <v>211</v>
      </c>
      <c r="Z3" t="s">
        <v>214</v>
      </c>
      <c r="AA3" t="s">
        <v>215</v>
      </c>
      <c r="AB3" t="s">
        <v>219</v>
      </c>
      <c r="AC3" t="s">
        <v>220</v>
      </c>
      <c r="AD3" t="s">
        <v>222</v>
      </c>
      <c r="AE3" t="s">
        <v>170</v>
      </c>
      <c r="AF3" t="s">
        <v>191</v>
      </c>
      <c r="AG3" t="s">
        <v>198</v>
      </c>
      <c r="AH3" t="s">
        <v>206</v>
      </c>
      <c r="AI3" t="s">
        <v>210</v>
      </c>
      <c r="AJ3" t="s">
        <v>212</v>
      </c>
      <c r="AK3" t="s">
        <v>216</v>
      </c>
      <c r="AL3" t="s">
        <v>217</v>
      </c>
      <c r="AM3" t="s">
        <v>218</v>
      </c>
      <c r="AN3" t="s">
        <v>174</v>
      </c>
      <c r="AO3" t="s">
        <v>202</v>
      </c>
      <c r="AP3" t="s">
        <v>204</v>
      </c>
      <c r="AQ3" t="s">
        <v>213</v>
      </c>
      <c r="AR3" t="s">
        <v>695</v>
      </c>
      <c r="AS3" t="s">
        <v>659</v>
      </c>
      <c r="AT3" t="s">
        <v>673</v>
      </c>
      <c r="AU3" t="s">
        <v>704</v>
      </c>
      <c r="AV3" t="s">
        <v>728</v>
      </c>
      <c r="AW3" t="s">
        <v>606</v>
      </c>
      <c r="AX3" t="s">
        <v>645</v>
      </c>
      <c r="AY3" t="s">
        <v>718</v>
      </c>
      <c r="AZ3" t="s">
        <v>628</v>
      </c>
      <c r="BA3" t="s">
        <v>634</v>
      </c>
      <c r="BB3" t="s">
        <v>732</v>
      </c>
      <c r="BC3" t="s">
        <v>738</v>
      </c>
      <c r="BD3" t="s">
        <v>747</v>
      </c>
    </row>
    <row r="4" spans="2:56" x14ac:dyDescent="0.3">
      <c r="B4" t="s">
        <v>170</v>
      </c>
      <c r="C4" t="s">
        <v>586</v>
      </c>
      <c r="D4" t="s">
        <v>10</v>
      </c>
      <c r="E4" t="s">
        <v>10</v>
      </c>
      <c r="F4" t="s">
        <v>6</v>
      </c>
      <c r="G4" t="s">
        <v>10</v>
      </c>
      <c r="H4" t="s">
        <v>10</v>
      </c>
      <c r="I4" t="s">
        <v>10</v>
      </c>
      <c r="J4" t="s">
        <v>6</v>
      </c>
      <c r="K4" t="s">
        <v>10</v>
      </c>
      <c r="L4">
        <v>2</v>
      </c>
      <c r="N4" t="s">
        <v>902</v>
      </c>
      <c r="O4">
        <v>1</v>
      </c>
      <c r="P4">
        <v>1</v>
      </c>
      <c r="Q4">
        <v>1</v>
      </c>
      <c r="R4">
        <v>1</v>
      </c>
      <c r="S4">
        <v>1</v>
      </c>
      <c r="T4">
        <v>1</v>
      </c>
      <c r="U4">
        <v>1</v>
      </c>
      <c r="V4">
        <v>0</v>
      </c>
      <c r="W4">
        <v>0</v>
      </c>
      <c r="X4">
        <v>1</v>
      </c>
      <c r="Y4">
        <v>0</v>
      </c>
      <c r="Z4">
        <v>1</v>
      </c>
      <c r="AA4">
        <v>1</v>
      </c>
      <c r="AB4">
        <v>1</v>
      </c>
      <c r="AC4">
        <v>1</v>
      </c>
      <c r="AD4">
        <v>1</v>
      </c>
      <c r="AE4">
        <v>0</v>
      </c>
      <c r="AF4">
        <v>0</v>
      </c>
      <c r="AG4">
        <v>0</v>
      </c>
      <c r="AH4">
        <v>1</v>
      </c>
      <c r="AI4">
        <v>0</v>
      </c>
      <c r="AJ4">
        <v>0</v>
      </c>
      <c r="AK4">
        <v>0</v>
      </c>
      <c r="AL4">
        <v>1</v>
      </c>
      <c r="AM4">
        <v>1</v>
      </c>
      <c r="AN4">
        <v>0</v>
      </c>
      <c r="AO4">
        <v>0</v>
      </c>
      <c r="AP4">
        <v>0</v>
      </c>
      <c r="AQ4">
        <v>0</v>
      </c>
      <c r="AR4">
        <v>1</v>
      </c>
      <c r="AS4">
        <v>0</v>
      </c>
      <c r="AT4">
        <v>1</v>
      </c>
      <c r="AU4">
        <v>1</v>
      </c>
      <c r="AV4">
        <v>1</v>
      </c>
      <c r="AW4">
        <v>0</v>
      </c>
      <c r="AX4">
        <v>1</v>
      </c>
      <c r="AY4">
        <v>0</v>
      </c>
      <c r="AZ4">
        <v>0</v>
      </c>
      <c r="BA4">
        <v>0</v>
      </c>
      <c r="BB4">
        <v>0</v>
      </c>
      <c r="BC4">
        <v>0</v>
      </c>
      <c r="BD4">
        <v>0</v>
      </c>
    </row>
    <row r="5" spans="2:56" x14ac:dyDescent="0.3">
      <c r="B5" t="s">
        <v>174</v>
      </c>
      <c r="C5" t="s">
        <v>586</v>
      </c>
      <c r="D5" t="s">
        <v>10</v>
      </c>
      <c r="E5" t="s">
        <v>10</v>
      </c>
      <c r="F5" t="s">
        <v>10</v>
      </c>
      <c r="G5" t="s">
        <v>10</v>
      </c>
      <c r="H5" t="s">
        <v>10</v>
      </c>
      <c r="I5" t="s">
        <v>6</v>
      </c>
      <c r="J5" t="s">
        <v>10</v>
      </c>
      <c r="K5" t="s">
        <v>10</v>
      </c>
      <c r="L5">
        <v>1</v>
      </c>
      <c r="N5" t="s">
        <v>903</v>
      </c>
      <c r="O5">
        <v>1</v>
      </c>
      <c r="P5">
        <v>0</v>
      </c>
      <c r="Q5">
        <v>1</v>
      </c>
      <c r="R5">
        <v>1</v>
      </c>
      <c r="S5">
        <v>1</v>
      </c>
      <c r="T5">
        <v>1</v>
      </c>
      <c r="U5">
        <v>1</v>
      </c>
      <c r="V5">
        <v>1</v>
      </c>
      <c r="W5">
        <v>1</v>
      </c>
      <c r="X5">
        <v>0</v>
      </c>
      <c r="Y5">
        <v>0</v>
      </c>
      <c r="Z5">
        <v>1</v>
      </c>
      <c r="AA5">
        <v>1</v>
      </c>
      <c r="AB5">
        <v>1</v>
      </c>
      <c r="AC5">
        <v>1</v>
      </c>
      <c r="AD5">
        <v>1</v>
      </c>
      <c r="AE5">
        <v>0</v>
      </c>
      <c r="AF5">
        <v>1</v>
      </c>
      <c r="AG5">
        <v>1</v>
      </c>
      <c r="AH5">
        <v>0</v>
      </c>
      <c r="AI5">
        <v>1</v>
      </c>
      <c r="AJ5">
        <v>0</v>
      </c>
      <c r="AK5">
        <v>1</v>
      </c>
      <c r="AL5">
        <v>0</v>
      </c>
      <c r="AM5">
        <v>1</v>
      </c>
      <c r="AN5">
        <v>0</v>
      </c>
      <c r="AO5">
        <v>0</v>
      </c>
      <c r="AP5">
        <v>0</v>
      </c>
      <c r="AQ5">
        <v>0</v>
      </c>
      <c r="AR5">
        <v>0</v>
      </c>
      <c r="AS5">
        <v>1</v>
      </c>
      <c r="AT5">
        <v>1</v>
      </c>
      <c r="AU5">
        <v>1</v>
      </c>
      <c r="AV5">
        <v>1</v>
      </c>
      <c r="AW5">
        <v>1</v>
      </c>
      <c r="AX5">
        <v>1</v>
      </c>
      <c r="AY5">
        <v>1</v>
      </c>
      <c r="AZ5">
        <v>1</v>
      </c>
      <c r="BA5">
        <v>0</v>
      </c>
      <c r="BB5">
        <v>1</v>
      </c>
      <c r="BC5">
        <v>0</v>
      </c>
      <c r="BD5">
        <v>1</v>
      </c>
    </row>
    <row r="6" spans="2:56" x14ac:dyDescent="0.3">
      <c r="B6" t="s">
        <v>177</v>
      </c>
      <c r="C6" t="s">
        <v>586</v>
      </c>
      <c r="D6" t="s">
        <v>6</v>
      </c>
      <c r="E6" t="s">
        <v>6</v>
      </c>
      <c r="F6" t="s">
        <v>10</v>
      </c>
      <c r="G6" t="s">
        <v>10</v>
      </c>
      <c r="H6" t="s">
        <v>10</v>
      </c>
      <c r="I6" t="s">
        <v>6</v>
      </c>
      <c r="J6" t="s">
        <v>10</v>
      </c>
      <c r="K6" t="s">
        <v>10</v>
      </c>
      <c r="L6">
        <v>3</v>
      </c>
      <c r="N6" t="s">
        <v>904</v>
      </c>
      <c r="O6">
        <v>0</v>
      </c>
      <c r="P6">
        <v>0</v>
      </c>
      <c r="Q6">
        <v>1</v>
      </c>
      <c r="R6">
        <v>0</v>
      </c>
      <c r="S6">
        <v>0</v>
      </c>
      <c r="T6">
        <v>0</v>
      </c>
      <c r="U6">
        <v>0</v>
      </c>
      <c r="V6">
        <v>0</v>
      </c>
      <c r="W6">
        <v>0</v>
      </c>
      <c r="X6">
        <v>1</v>
      </c>
      <c r="Y6">
        <v>1</v>
      </c>
      <c r="Z6">
        <v>0</v>
      </c>
      <c r="AA6">
        <v>0</v>
      </c>
      <c r="AB6">
        <v>0</v>
      </c>
      <c r="AC6">
        <v>1</v>
      </c>
      <c r="AD6">
        <v>0</v>
      </c>
      <c r="AE6">
        <v>1</v>
      </c>
      <c r="AF6">
        <v>0</v>
      </c>
      <c r="AG6">
        <v>0</v>
      </c>
      <c r="AH6">
        <v>0</v>
      </c>
      <c r="AI6">
        <v>0</v>
      </c>
      <c r="AJ6">
        <v>0</v>
      </c>
      <c r="AK6">
        <v>0</v>
      </c>
      <c r="AL6">
        <v>0</v>
      </c>
      <c r="AM6">
        <v>0</v>
      </c>
      <c r="AN6">
        <v>0</v>
      </c>
      <c r="AO6">
        <v>0</v>
      </c>
      <c r="AP6">
        <v>0</v>
      </c>
      <c r="AQ6">
        <v>0</v>
      </c>
      <c r="AR6">
        <v>1</v>
      </c>
      <c r="AS6">
        <v>0</v>
      </c>
      <c r="AT6">
        <v>0</v>
      </c>
      <c r="AU6">
        <v>0</v>
      </c>
      <c r="AV6">
        <v>0</v>
      </c>
      <c r="AW6">
        <v>0</v>
      </c>
      <c r="AX6">
        <v>0</v>
      </c>
      <c r="AY6">
        <v>0</v>
      </c>
      <c r="AZ6">
        <v>0</v>
      </c>
      <c r="BA6">
        <v>0</v>
      </c>
      <c r="BB6">
        <v>0</v>
      </c>
      <c r="BC6">
        <v>0</v>
      </c>
      <c r="BD6">
        <v>0</v>
      </c>
    </row>
    <row r="7" spans="2:56" x14ac:dyDescent="0.3">
      <c r="B7" t="s">
        <v>179</v>
      </c>
      <c r="C7" t="s">
        <v>586</v>
      </c>
      <c r="D7" t="s">
        <v>6</v>
      </c>
      <c r="E7" t="s">
        <v>6</v>
      </c>
      <c r="F7" t="s">
        <v>10</v>
      </c>
      <c r="G7" t="s">
        <v>6</v>
      </c>
      <c r="H7" t="s">
        <v>10</v>
      </c>
      <c r="I7" t="s">
        <v>10</v>
      </c>
      <c r="J7" t="s">
        <v>10</v>
      </c>
      <c r="K7" t="s">
        <v>10</v>
      </c>
      <c r="L7">
        <v>3</v>
      </c>
      <c r="N7" t="s">
        <v>905</v>
      </c>
      <c r="O7">
        <v>1</v>
      </c>
      <c r="P7">
        <v>1</v>
      </c>
      <c r="Q7">
        <v>1</v>
      </c>
      <c r="R7">
        <v>0</v>
      </c>
      <c r="S7">
        <v>1</v>
      </c>
      <c r="T7">
        <v>1</v>
      </c>
      <c r="U7">
        <v>1</v>
      </c>
      <c r="V7">
        <v>1</v>
      </c>
      <c r="W7">
        <v>1</v>
      </c>
      <c r="X7">
        <v>1</v>
      </c>
      <c r="Y7">
        <v>1</v>
      </c>
      <c r="Z7">
        <v>1</v>
      </c>
      <c r="AA7">
        <v>1</v>
      </c>
      <c r="AB7">
        <v>1</v>
      </c>
      <c r="AC7">
        <v>0</v>
      </c>
      <c r="AD7">
        <v>1</v>
      </c>
      <c r="AE7">
        <v>0</v>
      </c>
      <c r="AF7">
        <v>1</v>
      </c>
      <c r="AG7">
        <v>0</v>
      </c>
      <c r="AH7">
        <v>1</v>
      </c>
      <c r="AI7">
        <v>1</v>
      </c>
      <c r="AJ7">
        <v>1</v>
      </c>
      <c r="AK7">
        <v>1</v>
      </c>
      <c r="AL7">
        <v>1</v>
      </c>
      <c r="AM7">
        <v>0</v>
      </c>
      <c r="AN7">
        <v>0</v>
      </c>
      <c r="AO7">
        <v>1</v>
      </c>
      <c r="AP7">
        <v>1</v>
      </c>
      <c r="AQ7">
        <v>1</v>
      </c>
      <c r="AR7">
        <v>1</v>
      </c>
      <c r="AS7">
        <v>1</v>
      </c>
      <c r="AT7">
        <v>1</v>
      </c>
      <c r="AU7">
        <v>1</v>
      </c>
      <c r="AV7">
        <v>1</v>
      </c>
      <c r="AW7">
        <v>1</v>
      </c>
      <c r="AX7">
        <v>0</v>
      </c>
      <c r="AY7">
        <v>1</v>
      </c>
      <c r="AZ7">
        <v>0</v>
      </c>
      <c r="BA7">
        <v>1</v>
      </c>
      <c r="BB7">
        <v>0</v>
      </c>
      <c r="BC7">
        <v>1</v>
      </c>
      <c r="BD7">
        <v>0</v>
      </c>
    </row>
    <row r="8" spans="2:56" x14ac:dyDescent="0.3">
      <c r="B8" t="s">
        <v>180</v>
      </c>
      <c r="C8" t="s">
        <v>586</v>
      </c>
      <c r="D8" t="s">
        <v>6</v>
      </c>
      <c r="E8" t="s">
        <v>6</v>
      </c>
      <c r="F8" t="s">
        <v>10</v>
      </c>
      <c r="G8" t="s">
        <v>6</v>
      </c>
      <c r="H8" t="s">
        <v>10</v>
      </c>
      <c r="I8" t="s">
        <v>10</v>
      </c>
      <c r="J8" t="s">
        <v>10</v>
      </c>
      <c r="K8" t="s">
        <v>10</v>
      </c>
      <c r="L8">
        <v>3</v>
      </c>
      <c r="N8" t="s">
        <v>906</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1</v>
      </c>
      <c r="AS8">
        <v>0</v>
      </c>
      <c r="AT8">
        <v>0</v>
      </c>
      <c r="AU8">
        <v>0</v>
      </c>
      <c r="AV8">
        <v>0</v>
      </c>
      <c r="AW8">
        <v>0</v>
      </c>
      <c r="AX8">
        <v>0</v>
      </c>
      <c r="AY8">
        <v>0</v>
      </c>
      <c r="AZ8">
        <v>0</v>
      </c>
      <c r="BA8">
        <v>0</v>
      </c>
      <c r="BB8">
        <v>0</v>
      </c>
      <c r="BC8">
        <v>0</v>
      </c>
      <c r="BD8">
        <v>0</v>
      </c>
    </row>
    <row r="9" spans="2:56" x14ac:dyDescent="0.3">
      <c r="B9" t="s">
        <v>183</v>
      </c>
      <c r="C9" t="s">
        <v>586</v>
      </c>
      <c r="D9" t="s">
        <v>6</v>
      </c>
      <c r="E9" t="s">
        <v>6</v>
      </c>
      <c r="F9" t="s">
        <v>10</v>
      </c>
      <c r="G9" t="s">
        <v>6</v>
      </c>
      <c r="H9" t="s">
        <v>10</v>
      </c>
      <c r="I9" t="s">
        <v>10</v>
      </c>
      <c r="J9" t="s">
        <v>10</v>
      </c>
      <c r="K9" t="s">
        <v>10</v>
      </c>
      <c r="L9">
        <v>3</v>
      </c>
      <c r="N9" t="s">
        <v>908</v>
      </c>
      <c r="O9">
        <v>1</v>
      </c>
      <c r="P9">
        <v>1</v>
      </c>
      <c r="Q9">
        <v>0</v>
      </c>
      <c r="R9">
        <v>1</v>
      </c>
      <c r="S9">
        <v>0</v>
      </c>
      <c r="T9">
        <v>0</v>
      </c>
      <c r="U9">
        <v>0</v>
      </c>
      <c r="V9">
        <v>0</v>
      </c>
      <c r="W9">
        <v>1</v>
      </c>
      <c r="X9">
        <v>0</v>
      </c>
      <c r="Y9">
        <v>0</v>
      </c>
      <c r="Z9">
        <v>0</v>
      </c>
      <c r="AA9">
        <v>0</v>
      </c>
      <c r="AB9">
        <v>0</v>
      </c>
      <c r="AC9">
        <v>0</v>
      </c>
      <c r="AD9">
        <v>0</v>
      </c>
      <c r="AE9">
        <v>0</v>
      </c>
      <c r="AF9">
        <v>0</v>
      </c>
      <c r="AG9">
        <v>0</v>
      </c>
      <c r="AH9">
        <v>0</v>
      </c>
      <c r="AI9">
        <v>0</v>
      </c>
      <c r="AJ9">
        <v>1</v>
      </c>
      <c r="AK9">
        <v>0</v>
      </c>
      <c r="AL9">
        <v>0</v>
      </c>
      <c r="AM9">
        <v>0</v>
      </c>
      <c r="AN9">
        <v>1</v>
      </c>
      <c r="AO9">
        <v>0</v>
      </c>
      <c r="AP9">
        <v>0</v>
      </c>
      <c r="AQ9">
        <v>0</v>
      </c>
      <c r="AR9">
        <v>1</v>
      </c>
      <c r="AS9">
        <v>1</v>
      </c>
      <c r="AT9">
        <v>0</v>
      </c>
      <c r="AU9">
        <v>0</v>
      </c>
      <c r="AV9">
        <v>0</v>
      </c>
      <c r="AW9">
        <v>0</v>
      </c>
      <c r="AX9">
        <v>0</v>
      </c>
      <c r="AY9">
        <v>0</v>
      </c>
      <c r="AZ9">
        <v>0</v>
      </c>
      <c r="BA9">
        <v>0</v>
      </c>
      <c r="BB9">
        <v>0</v>
      </c>
      <c r="BC9">
        <v>0</v>
      </c>
      <c r="BD9">
        <v>0</v>
      </c>
    </row>
    <row r="10" spans="2:56" x14ac:dyDescent="0.3">
      <c r="B10" t="s">
        <v>186</v>
      </c>
      <c r="C10" t="s">
        <v>586</v>
      </c>
      <c r="D10" t="s">
        <v>10</v>
      </c>
      <c r="E10" t="s">
        <v>6</v>
      </c>
      <c r="F10" t="s">
        <v>10</v>
      </c>
      <c r="G10" t="s">
        <v>6</v>
      </c>
      <c r="H10" t="s">
        <v>10</v>
      </c>
      <c r="I10" t="s">
        <v>10</v>
      </c>
      <c r="J10" t="s">
        <v>6</v>
      </c>
      <c r="K10" t="s">
        <v>10</v>
      </c>
      <c r="L10">
        <v>3</v>
      </c>
      <c r="N10" t="s">
        <v>907</v>
      </c>
      <c r="O10">
        <v>0</v>
      </c>
      <c r="P10">
        <v>1</v>
      </c>
      <c r="Q10">
        <v>0</v>
      </c>
      <c r="R10">
        <v>0</v>
      </c>
      <c r="S10">
        <v>0</v>
      </c>
      <c r="T10">
        <v>0</v>
      </c>
      <c r="U10">
        <v>0</v>
      </c>
      <c r="V10">
        <v>1</v>
      </c>
      <c r="W10">
        <v>0</v>
      </c>
      <c r="X10">
        <v>0</v>
      </c>
      <c r="Y10">
        <v>1</v>
      </c>
      <c r="Z10">
        <v>0</v>
      </c>
      <c r="AA10">
        <v>0</v>
      </c>
      <c r="AB10">
        <v>0</v>
      </c>
      <c r="AC10">
        <v>0</v>
      </c>
      <c r="AD10">
        <v>0</v>
      </c>
      <c r="AE10">
        <v>1</v>
      </c>
      <c r="AF10">
        <v>0</v>
      </c>
      <c r="AG10">
        <v>1</v>
      </c>
      <c r="AH10">
        <v>0</v>
      </c>
      <c r="AI10">
        <v>0</v>
      </c>
      <c r="AJ10">
        <v>0</v>
      </c>
      <c r="AK10">
        <v>0</v>
      </c>
      <c r="AL10">
        <v>0</v>
      </c>
      <c r="AM10">
        <v>0</v>
      </c>
      <c r="AN10">
        <v>0</v>
      </c>
      <c r="AO10">
        <v>0</v>
      </c>
      <c r="AP10">
        <v>0</v>
      </c>
      <c r="AQ10">
        <v>0</v>
      </c>
      <c r="AR10">
        <v>1</v>
      </c>
      <c r="AS10">
        <v>0</v>
      </c>
      <c r="AT10">
        <v>0</v>
      </c>
      <c r="AU10">
        <v>0</v>
      </c>
      <c r="AV10">
        <v>0</v>
      </c>
      <c r="AW10">
        <v>0</v>
      </c>
      <c r="AX10">
        <v>0</v>
      </c>
      <c r="AY10">
        <v>0</v>
      </c>
      <c r="AZ10">
        <v>0</v>
      </c>
      <c r="BA10">
        <v>0</v>
      </c>
      <c r="BB10">
        <v>0</v>
      </c>
      <c r="BC10">
        <v>0</v>
      </c>
      <c r="BD10">
        <v>0</v>
      </c>
    </row>
    <row r="11" spans="2:56" x14ac:dyDescent="0.3">
      <c r="B11" t="s">
        <v>191</v>
      </c>
      <c r="C11" t="s">
        <v>586</v>
      </c>
      <c r="D11" t="s">
        <v>10</v>
      </c>
      <c r="E11" t="s">
        <v>6</v>
      </c>
      <c r="F11" t="s">
        <v>10</v>
      </c>
      <c r="G11" t="s">
        <v>6</v>
      </c>
      <c r="H11" t="s">
        <v>10</v>
      </c>
      <c r="I11" t="s">
        <v>10</v>
      </c>
      <c r="J11" t="s">
        <v>10</v>
      </c>
      <c r="K11" t="s">
        <v>10</v>
      </c>
      <c r="L11">
        <v>2</v>
      </c>
      <c r="N11" t="s">
        <v>331</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row>
    <row r="12" spans="2:56" x14ac:dyDescent="0.3">
      <c r="B12" t="s">
        <v>194</v>
      </c>
      <c r="C12" t="s">
        <v>586</v>
      </c>
      <c r="D12" t="s">
        <v>6</v>
      </c>
      <c r="E12" t="s">
        <v>6</v>
      </c>
      <c r="F12" t="s">
        <v>10</v>
      </c>
      <c r="G12" t="s">
        <v>6</v>
      </c>
      <c r="H12" t="s">
        <v>10</v>
      </c>
      <c r="I12" t="s">
        <v>6</v>
      </c>
      <c r="J12" t="s">
        <v>10</v>
      </c>
      <c r="K12" t="s">
        <v>10</v>
      </c>
      <c r="L12">
        <v>4</v>
      </c>
      <c r="N12" s="54" t="s">
        <v>909</v>
      </c>
      <c r="O12">
        <v>4</v>
      </c>
      <c r="P12">
        <v>4</v>
      </c>
      <c r="Q12">
        <v>4</v>
      </c>
      <c r="R12">
        <v>3</v>
      </c>
      <c r="S12">
        <v>3</v>
      </c>
      <c r="T12">
        <v>3</v>
      </c>
      <c r="U12">
        <v>3</v>
      </c>
      <c r="V12">
        <v>3</v>
      </c>
      <c r="W12">
        <v>3</v>
      </c>
      <c r="X12">
        <v>3</v>
      </c>
      <c r="Y12">
        <v>3</v>
      </c>
      <c r="Z12">
        <v>3</v>
      </c>
      <c r="AA12">
        <v>3</v>
      </c>
      <c r="AB12">
        <v>3</v>
      </c>
      <c r="AC12">
        <v>3</v>
      </c>
      <c r="AD12">
        <v>3</v>
      </c>
      <c r="AE12">
        <v>2</v>
      </c>
      <c r="AF12">
        <v>2</v>
      </c>
      <c r="AG12">
        <v>2</v>
      </c>
      <c r="AH12">
        <v>2</v>
      </c>
      <c r="AI12">
        <v>2</v>
      </c>
      <c r="AJ12">
        <v>2</v>
      </c>
      <c r="AK12">
        <v>2</v>
      </c>
      <c r="AL12">
        <v>2</v>
      </c>
      <c r="AM12">
        <v>2</v>
      </c>
      <c r="AN12">
        <v>1</v>
      </c>
      <c r="AO12">
        <v>1</v>
      </c>
      <c r="AP12">
        <v>1</v>
      </c>
      <c r="AQ12">
        <v>1</v>
      </c>
      <c r="AR12">
        <v>6</v>
      </c>
      <c r="AS12">
        <v>3</v>
      </c>
      <c r="AT12">
        <v>3</v>
      </c>
      <c r="AU12">
        <v>3</v>
      </c>
      <c r="AV12">
        <v>3</v>
      </c>
      <c r="AW12">
        <v>2</v>
      </c>
      <c r="AX12">
        <v>2</v>
      </c>
      <c r="AY12">
        <v>2</v>
      </c>
      <c r="AZ12">
        <v>1</v>
      </c>
      <c r="BA12">
        <v>1</v>
      </c>
      <c r="BB12">
        <v>1</v>
      </c>
      <c r="BC12">
        <v>1</v>
      </c>
      <c r="BD12">
        <v>1</v>
      </c>
    </row>
    <row r="13" spans="2:56" x14ac:dyDescent="0.3">
      <c r="B13" t="s">
        <v>199</v>
      </c>
      <c r="C13" t="s">
        <v>586</v>
      </c>
      <c r="D13" t="s">
        <v>6</v>
      </c>
      <c r="E13" t="s">
        <v>10</v>
      </c>
      <c r="F13" t="s">
        <v>10</v>
      </c>
      <c r="G13" t="s">
        <v>6</v>
      </c>
      <c r="H13" t="s">
        <v>10</v>
      </c>
      <c r="I13" t="s">
        <v>6</v>
      </c>
      <c r="J13" t="s">
        <v>6</v>
      </c>
      <c r="K13" t="s">
        <v>10</v>
      </c>
      <c r="L13">
        <v>4</v>
      </c>
    </row>
    <row r="14" spans="2:56" x14ac:dyDescent="0.3">
      <c r="B14" t="s">
        <v>198</v>
      </c>
      <c r="C14" t="s">
        <v>586</v>
      </c>
      <c r="D14" t="s">
        <v>10</v>
      </c>
      <c r="E14" t="s">
        <v>6</v>
      </c>
      <c r="F14" t="s">
        <v>10</v>
      </c>
      <c r="G14" t="s">
        <v>10</v>
      </c>
      <c r="H14" t="s">
        <v>10</v>
      </c>
      <c r="I14" t="s">
        <v>10</v>
      </c>
      <c r="J14" t="s">
        <v>6</v>
      </c>
      <c r="K14" t="s">
        <v>10</v>
      </c>
      <c r="L14">
        <v>2</v>
      </c>
    </row>
    <row r="15" spans="2:56" x14ac:dyDescent="0.3">
      <c r="B15" t="s">
        <v>202</v>
      </c>
      <c r="C15" t="s">
        <v>586</v>
      </c>
      <c r="D15" t="s">
        <v>10</v>
      </c>
      <c r="E15" t="s">
        <v>10</v>
      </c>
      <c r="F15" t="s">
        <v>10</v>
      </c>
      <c r="G15" t="s">
        <v>6</v>
      </c>
      <c r="H15" t="s">
        <v>10</v>
      </c>
      <c r="I15" t="s">
        <v>10</v>
      </c>
      <c r="J15" t="s">
        <v>10</v>
      </c>
      <c r="K15" t="s">
        <v>10</v>
      </c>
      <c r="L15">
        <v>1</v>
      </c>
    </row>
    <row r="16" spans="2:56" x14ac:dyDescent="0.3">
      <c r="B16" t="s">
        <v>204</v>
      </c>
      <c r="C16" t="s">
        <v>586</v>
      </c>
      <c r="D16" t="s">
        <v>10</v>
      </c>
      <c r="E16" t="s">
        <v>10</v>
      </c>
      <c r="F16" t="s">
        <v>10</v>
      </c>
      <c r="G16" t="s">
        <v>6</v>
      </c>
      <c r="H16" t="s">
        <v>10</v>
      </c>
      <c r="I16" t="s">
        <v>10</v>
      </c>
      <c r="J16" t="s">
        <v>10</v>
      </c>
      <c r="K16" t="s">
        <v>10</v>
      </c>
      <c r="L16">
        <v>1</v>
      </c>
    </row>
    <row r="17" spans="2:53" x14ac:dyDescent="0.3">
      <c r="B17" t="s">
        <v>206</v>
      </c>
      <c r="C17" t="s">
        <v>586</v>
      </c>
      <c r="D17" t="s">
        <v>6</v>
      </c>
      <c r="E17" t="s">
        <v>10</v>
      </c>
      <c r="F17" t="s">
        <v>10</v>
      </c>
      <c r="G17" t="s">
        <v>6</v>
      </c>
      <c r="H17" t="s">
        <v>10</v>
      </c>
      <c r="I17" t="s">
        <v>10</v>
      </c>
      <c r="J17" t="s">
        <v>10</v>
      </c>
      <c r="K17" t="s">
        <v>10</v>
      </c>
      <c r="L17">
        <v>2</v>
      </c>
    </row>
    <row r="18" spans="2:53" x14ac:dyDescent="0.3">
      <c r="B18" t="s">
        <v>209</v>
      </c>
      <c r="C18" t="s">
        <v>586</v>
      </c>
      <c r="D18" t="s">
        <v>10</v>
      </c>
      <c r="E18" t="s">
        <v>6</v>
      </c>
      <c r="F18" t="s">
        <v>10</v>
      </c>
      <c r="G18" t="s">
        <v>6</v>
      </c>
      <c r="H18" t="s">
        <v>10</v>
      </c>
      <c r="I18" t="s">
        <v>6</v>
      </c>
      <c r="J18" t="s">
        <v>10</v>
      </c>
      <c r="K18" t="s">
        <v>10</v>
      </c>
      <c r="L18">
        <v>3</v>
      </c>
    </row>
    <row r="19" spans="2:53" x14ac:dyDescent="0.3">
      <c r="B19" t="s">
        <v>593</v>
      </c>
      <c r="C19" t="s">
        <v>586</v>
      </c>
      <c r="D19" t="s">
        <v>6</v>
      </c>
      <c r="E19" t="s">
        <v>10</v>
      </c>
      <c r="F19" t="s">
        <v>6</v>
      </c>
      <c r="G19" t="s">
        <v>6</v>
      </c>
      <c r="H19" t="s">
        <v>10</v>
      </c>
      <c r="I19" t="s">
        <v>10</v>
      </c>
      <c r="J19" t="s">
        <v>10</v>
      </c>
      <c r="K19" t="s">
        <v>10</v>
      </c>
      <c r="L19">
        <v>3</v>
      </c>
      <c r="AM19" t="s">
        <v>752</v>
      </c>
      <c r="AN19" t="s">
        <v>750</v>
      </c>
      <c r="AO19" t="s">
        <v>902</v>
      </c>
      <c r="AP19" t="s">
        <v>903</v>
      </c>
      <c r="AQ19" t="s">
        <v>904</v>
      </c>
      <c r="AR19" t="s">
        <v>905</v>
      </c>
      <c r="AS19" t="s">
        <v>906</v>
      </c>
      <c r="AT19" t="s">
        <v>908</v>
      </c>
      <c r="AU19" t="s">
        <v>907</v>
      </c>
      <c r="AV19" t="s">
        <v>331</v>
      </c>
      <c r="AW19" s="54" t="s">
        <v>909</v>
      </c>
      <c r="AY19" t="s">
        <v>912</v>
      </c>
      <c r="AZ19" t="s">
        <v>913</v>
      </c>
      <c r="BA19" t="s">
        <v>914</v>
      </c>
    </row>
    <row r="20" spans="2:53" x14ac:dyDescent="0.3">
      <c r="B20" t="s">
        <v>210</v>
      </c>
      <c r="C20" t="s">
        <v>586</v>
      </c>
      <c r="D20" t="s">
        <v>10</v>
      </c>
      <c r="E20" t="s">
        <v>6</v>
      </c>
      <c r="F20" t="s">
        <v>10</v>
      </c>
      <c r="G20" t="s">
        <v>6</v>
      </c>
      <c r="H20" t="s">
        <v>10</v>
      </c>
      <c r="I20" t="s">
        <v>10</v>
      </c>
      <c r="J20" t="s">
        <v>10</v>
      </c>
      <c r="K20" t="s">
        <v>10</v>
      </c>
      <c r="L20">
        <v>2</v>
      </c>
      <c r="AM20" t="s">
        <v>586</v>
      </c>
      <c r="AN20" t="s">
        <v>194</v>
      </c>
      <c r="AO20">
        <v>1</v>
      </c>
      <c r="AP20">
        <v>1</v>
      </c>
      <c r="AQ20">
        <v>0</v>
      </c>
      <c r="AR20">
        <v>1</v>
      </c>
      <c r="AS20">
        <v>0</v>
      </c>
      <c r="AT20">
        <v>1</v>
      </c>
      <c r="AU20">
        <v>0</v>
      </c>
      <c r="AV20">
        <v>0</v>
      </c>
      <c r="AW20">
        <v>4</v>
      </c>
      <c r="AY20">
        <f>IF(AO20=AP20,1,0)</f>
        <v>1</v>
      </c>
      <c r="AZ20">
        <f>IF(AO20=AR20,1,0)</f>
        <v>1</v>
      </c>
      <c r="BA20">
        <f>IF(AP20=AR20,1,0)</f>
        <v>1</v>
      </c>
    </row>
    <row r="21" spans="2:53" x14ac:dyDescent="0.3">
      <c r="B21" t="s">
        <v>211</v>
      </c>
      <c r="C21" t="s">
        <v>586</v>
      </c>
      <c r="D21" t="s">
        <v>10</v>
      </c>
      <c r="E21" t="s">
        <v>10</v>
      </c>
      <c r="F21" t="s">
        <v>6</v>
      </c>
      <c r="G21" t="s">
        <v>6</v>
      </c>
      <c r="H21" t="s">
        <v>10</v>
      </c>
      <c r="I21" t="s">
        <v>10</v>
      </c>
      <c r="J21" t="s">
        <v>6</v>
      </c>
      <c r="K21" t="s">
        <v>10</v>
      </c>
      <c r="L21">
        <v>3</v>
      </c>
      <c r="AM21" t="s">
        <v>586</v>
      </c>
      <c r="AN21" t="s">
        <v>199</v>
      </c>
      <c r="AO21">
        <v>1</v>
      </c>
      <c r="AP21">
        <v>0</v>
      </c>
      <c r="AQ21">
        <v>0</v>
      </c>
      <c r="AR21">
        <v>1</v>
      </c>
      <c r="AS21">
        <v>0</v>
      </c>
      <c r="AT21">
        <v>1</v>
      </c>
      <c r="AU21">
        <v>1</v>
      </c>
      <c r="AV21">
        <v>0</v>
      </c>
      <c r="AW21">
        <v>4</v>
      </c>
      <c r="AY21">
        <f t="shared" ref="AY21:AY61" si="0">IF(AO21=AP21,1,0)</f>
        <v>0</v>
      </c>
      <c r="AZ21">
        <f t="shared" ref="AZ21:AZ61" si="1">IF(AO21=AR21,1,0)</f>
        <v>1</v>
      </c>
      <c r="BA21">
        <f t="shared" ref="BA21:BA61" si="2">IF(AP21=AR21,1,0)</f>
        <v>0</v>
      </c>
    </row>
    <row r="22" spans="2:53" x14ac:dyDescent="0.3">
      <c r="B22" t="s">
        <v>212</v>
      </c>
      <c r="C22" t="s">
        <v>586</v>
      </c>
      <c r="D22" t="s">
        <v>10</v>
      </c>
      <c r="E22" t="s">
        <v>10</v>
      </c>
      <c r="F22" t="s">
        <v>10</v>
      </c>
      <c r="G22" t="s">
        <v>6</v>
      </c>
      <c r="H22" t="s">
        <v>10</v>
      </c>
      <c r="I22" t="s">
        <v>6</v>
      </c>
      <c r="J22" t="s">
        <v>10</v>
      </c>
      <c r="K22" t="s">
        <v>10</v>
      </c>
      <c r="L22">
        <v>2</v>
      </c>
      <c r="AM22" t="s">
        <v>586</v>
      </c>
      <c r="AN22" t="s">
        <v>221</v>
      </c>
      <c r="AO22">
        <v>1</v>
      </c>
      <c r="AP22">
        <v>1</v>
      </c>
      <c r="AQ22">
        <v>1</v>
      </c>
      <c r="AR22">
        <v>1</v>
      </c>
      <c r="AS22">
        <v>0</v>
      </c>
      <c r="AT22">
        <v>0</v>
      </c>
      <c r="AU22">
        <v>0</v>
      </c>
      <c r="AV22">
        <v>0</v>
      </c>
      <c r="AW22">
        <v>4</v>
      </c>
      <c r="AY22">
        <f t="shared" si="0"/>
        <v>1</v>
      </c>
      <c r="AZ22">
        <f t="shared" si="1"/>
        <v>1</v>
      </c>
      <c r="BA22">
        <f t="shared" si="2"/>
        <v>1</v>
      </c>
    </row>
    <row r="23" spans="2:53" x14ac:dyDescent="0.3">
      <c r="B23" t="s">
        <v>213</v>
      </c>
      <c r="C23" t="s">
        <v>586</v>
      </c>
      <c r="D23" t="s">
        <v>10</v>
      </c>
      <c r="E23" t="s">
        <v>10</v>
      </c>
      <c r="F23" t="s">
        <v>10</v>
      </c>
      <c r="G23" t="s">
        <v>6</v>
      </c>
      <c r="H23" t="s">
        <v>10</v>
      </c>
      <c r="I23" t="s">
        <v>10</v>
      </c>
      <c r="J23" t="s">
        <v>10</v>
      </c>
      <c r="K23" t="s">
        <v>10</v>
      </c>
      <c r="L23">
        <v>1</v>
      </c>
      <c r="AM23" t="s">
        <v>586</v>
      </c>
      <c r="AN23" t="s">
        <v>177</v>
      </c>
      <c r="AO23">
        <v>1</v>
      </c>
      <c r="AP23">
        <v>1</v>
      </c>
      <c r="AQ23">
        <v>0</v>
      </c>
      <c r="AR23">
        <v>0</v>
      </c>
      <c r="AS23">
        <v>0</v>
      </c>
      <c r="AT23">
        <v>1</v>
      </c>
      <c r="AU23">
        <v>0</v>
      </c>
      <c r="AV23">
        <v>0</v>
      </c>
      <c r="AW23">
        <v>3</v>
      </c>
      <c r="AY23">
        <f t="shared" si="0"/>
        <v>1</v>
      </c>
      <c r="AZ23">
        <f t="shared" si="1"/>
        <v>0</v>
      </c>
      <c r="BA23">
        <f t="shared" si="2"/>
        <v>0</v>
      </c>
    </row>
    <row r="24" spans="2:53" x14ac:dyDescent="0.3">
      <c r="B24" t="s">
        <v>214</v>
      </c>
      <c r="C24" t="s">
        <v>586</v>
      </c>
      <c r="D24" t="s">
        <v>6</v>
      </c>
      <c r="E24" t="s">
        <v>6</v>
      </c>
      <c r="F24" t="s">
        <v>10</v>
      </c>
      <c r="G24" t="s">
        <v>6</v>
      </c>
      <c r="H24" t="s">
        <v>10</v>
      </c>
      <c r="I24" t="s">
        <v>10</v>
      </c>
      <c r="J24" t="s">
        <v>10</v>
      </c>
      <c r="K24" t="s">
        <v>10</v>
      </c>
      <c r="L24">
        <v>3</v>
      </c>
      <c r="AM24" t="s">
        <v>586</v>
      </c>
      <c r="AN24" t="s">
        <v>179</v>
      </c>
      <c r="AO24">
        <v>1</v>
      </c>
      <c r="AP24">
        <v>1</v>
      </c>
      <c r="AQ24">
        <v>0</v>
      </c>
      <c r="AR24">
        <v>1</v>
      </c>
      <c r="AS24">
        <v>0</v>
      </c>
      <c r="AT24">
        <v>0</v>
      </c>
      <c r="AU24">
        <v>0</v>
      </c>
      <c r="AV24">
        <v>0</v>
      </c>
      <c r="AW24">
        <v>3</v>
      </c>
      <c r="AY24">
        <f t="shared" si="0"/>
        <v>1</v>
      </c>
      <c r="AZ24">
        <f t="shared" si="1"/>
        <v>1</v>
      </c>
      <c r="BA24">
        <f t="shared" si="2"/>
        <v>1</v>
      </c>
    </row>
    <row r="25" spans="2:53" x14ac:dyDescent="0.3">
      <c r="B25" t="s">
        <v>215</v>
      </c>
      <c r="C25" t="s">
        <v>586</v>
      </c>
      <c r="D25" t="s">
        <v>6</v>
      </c>
      <c r="E25" t="s">
        <v>6</v>
      </c>
      <c r="F25" t="s">
        <v>10</v>
      </c>
      <c r="G25" t="s">
        <v>6</v>
      </c>
      <c r="H25" t="s">
        <v>10</v>
      </c>
      <c r="I25" t="s">
        <v>10</v>
      </c>
      <c r="J25" t="s">
        <v>10</v>
      </c>
      <c r="K25" t="s">
        <v>10</v>
      </c>
      <c r="L25">
        <v>3</v>
      </c>
      <c r="AM25" t="s">
        <v>586</v>
      </c>
      <c r="AN25" t="s">
        <v>180</v>
      </c>
      <c r="AO25">
        <v>1</v>
      </c>
      <c r="AP25">
        <v>1</v>
      </c>
      <c r="AQ25">
        <v>0</v>
      </c>
      <c r="AR25">
        <v>1</v>
      </c>
      <c r="AS25">
        <v>0</v>
      </c>
      <c r="AT25">
        <v>0</v>
      </c>
      <c r="AU25">
        <v>0</v>
      </c>
      <c r="AV25">
        <v>0</v>
      </c>
      <c r="AW25">
        <v>3</v>
      </c>
      <c r="AY25">
        <f t="shared" si="0"/>
        <v>1</v>
      </c>
      <c r="AZ25">
        <f t="shared" si="1"/>
        <v>1</v>
      </c>
      <c r="BA25">
        <f t="shared" si="2"/>
        <v>1</v>
      </c>
    </row>
    <row r="26" spans="2:53" x14ac:dyDescent="0.3">
      <c r="B26" t="s">
        <v>216</v>
      </c>
      <c r="C26" t="s">
        <v>586</v>
      </c>
      <c r="D26" t="s">
        <v>10</v>
      </c>
      <c r="E26" t="s">
        <v>6</v>
      </c>
      <c r="F26" t="s">
        <v>10</v>
      </c>
      <c r="G26" t="s">
        <v>6</v>
      </c>
      <c r="H26" t="s">
        <v>10</v>
      </c>
      <c r="I26" t="s">
        <v>10</v>
      </c>
      <c r="J26" t="s">
        <v>10</v>
      </c>
      <c r="K26" t="s">
        <v>10</v>
      </c>
      <c r="L26">
        <v>2</v>
      </c>
      <c r="AM26" t="s">
        <v>586</v>
      </c>
      <c r="AN26" t="s">
        <v>183</v>
      </c>
      <c r="AO26">
        <v>1</v>
      </c>
      <c r="AP26">
        <v>1</v>
      </c>
      <c r="AQ26">
        <v>0</v>
      </c>
      <c r="AR26">
        <v>1</v>
      </c>
      <c r="AS26">
        <v>0</v>
      </c>
      <c r="AT26">
        <v>0</v>
      </c>
      <c r="AU26">
        <v>0</v>
      </c>
      <c r="AV26">
        <v>0</v>
      </c>
      <c r="AW26">
        <v>3</v>
      </c>
      <c r="AY26">
        <f t="shared" si="0"/>
        <v>1</v>
      </c>
      <c r="AZ26">
        <f t="shared" si="1"/>
        <v>1</v>
      </c>
      <c r="BA26">
        <f t="shared" si="2"/>
        <v>1</v>
      </c>
    </row>
    <row r="27" spans="2:53" x14ac:dyDescent="0.3">
      <c r="B27" t="s">
        <v>217</v>
      </c>
      <c r="C27" t="s">
        <v>586</v>
      </c>
      <c r="D27" t="s">
        <v>6</v>
      </c>
      <c r="E27" t="s">
        <v>10</v>
      </c>
      <c r="F27" t="s">
        <v>10</v>
      </c>
      <c r="G27" t="s">
        <v>6</v>
      </c>
      <c r="H27" t="s">
        <v>10</v>
      </c>
      <c r="I27" t="s">
        <v>10</v>
      </c>
      <c r="J27" t="s">
        <v>10</v>
      </c>
      <c r="K27" t="s">
        <v>10</v>
      </c>
      <c r="L27">
        <v>2</v>
      </c>
      <c r="AM27" t="s">
        <v>586</v>
      </c>
      <c r="AN27" t="s">
        <v>186</v>
      </c>
      <c r="AO27">
        <v>0</v>
      </c>
      <c r="AP27">
        <v>1</v>
      </c>
      <c r="AQ27">
        <v>0</v>
      </c>
      <c r="AR27">
        <v>1</v>
      </c>
      <c r="AS27">
        <v>0</v>
      </c>
      <c r="AT27">
        <v>0</v>
      </c>
      <c r="AU27">
        <v>1</v>
      </c>
      <c r="AV27">
        <v>0</v>
      </c>
      <c r="AW27">
        <v>3</v>
      </c>
      <c r="AY27">
        <f t="shared" si="0"/>
        <v>0</v>
      </c>
      <c r="AZ27">
        <f t="shared" si="1"/>
        <v>0</v>
      </c>
      <c r="BA27">
        <f t="shared" si="2"/>
        <v>1</v>
      </c>
    </row>
    <row r="28" spans="2:53" x14ac:dyDescent="0.3">
      <c r="B28" t="s">
        <v>218</v>
      </c>
      <c r="C28" t="s">
        <v>586</v>
      </c>
      <c r="D28" t="s">
        <v>6</v>
      </c>
      <c r="E28" t="s">
        <v>6</v>
      </c>
      <c r="F28" t="s">
        <v>10</v>
      </c>
      <c r="G28" t="s">
        <v>10</v>
      </c>
      <c r="H28" t="s">
        <v>10</v>
      </c>
      <c r="I28" t="s">
        <v>10</v>
      </c>
      <c r="J28" t="s">
        <v>10</v>
      </c>
      <c r="K28" t="s">
        <v>10</v>
      </c>
      <c r="L28">
        <v>2</v>
      </c>
      <c r="AM28" t="s">
        <v>586</v>
      </c>
      <c r="AN28" t="s">
        <v>209</v>
      </c>
      <c r="AO28">
        <v>0</v>
      </c>
      <c r="AP28">
        <v>1</v>
      </c>
      <c r="AQ28">
        <v>0</v>
      </c>
      <c r="AR28">
        <v>1</v>
      </c>
      <c r="AS28">
        <v>0</v>
      </c>
      <c r="AT28">
        <v>1</v>
      </c>
      <c r="AU28">
        <v>0</v>
      </c>
      <c r="AV28">
        <v>0</v>
      </c>
      <c r="AW28">
        <v>3</v>
      </c>
      <c r="AY28">
        <f t="shared" si="0"/>
        <v>0</v>
      </c>
      <c r="AZ28">
        <f t="shared" si="1"/>
        <v>0</v>
      </c>
      <c r="BA28">
        <f t="shared" si="2"/>
        <v>1</v>
      </c>
    </row>
    <row r="29" spans="2:53" x14ac:dyDescent="0.3">
      <c r="B29" t="s">
        <v>219</v>
      </c>
      <c r="C29" t="s">
        <v>586</v>
      </c>
      <c r="D29" t="s">
        <v>6</v>
      </c>
      <c r="E29" t="s">
        <v>6</v>
      </c>
      <c r="F29" t="s">
        <v>10</v>
      </c>
      <c r="G29" t="s">
        <v>6</v>
      </c>
      <c r="H29" t="s">
        <v>10</v>
      </c>
      <c r="I29" t="s">
        <v>10</v>
      </c>
      <c r="J29" t="s">
        <v>10</v>
      </c>
      <c r="K29" t="s">
        <v>10</v>
      </c>
      <c r="L29">
        <v>3</v>
      </c>
      <c r="AM29" t="s">
        <v>586</v>
      </c>
      <c r="AN29" t="s">
        <v>593</v>
      </c>
      <c r="AO29">
        <v>1</v>
      </c>
      <c r="AP29">
        <v>0</v>
      </c>
      <c r="AQ29">
        <v>1</v>
      </c>
      <c r="AR29">
        <v>1</v>
      </c>
      <c r="AS29">
        <v>0</v>
      </c>
      <c r="AT29">
        <v>0</v>
      </c>
      <c r="AU29">
        <v>0</v>
      </c>
      <c r="AV29">
        <v>0</v>
      </c>
      <c r="AW29">
        <v>3</v>
      </c>
      <c r="AY29">
        <f t="shared" si="0"/>
        <v>0</v>
      </c>
      <c r="AZ29">
        <f t="shared" si="1"/>
        <v>1</v>
      </c>
      <c r="BA29">
        <f t="shared" si="2"/>
        <v>0</v>
      </c>
    </row>
    <row r="30" spans="2:53" x14ac:dyDescent="0.3">
      <c r="B30" t="s">
        <v>220</v>
      </c>
      <c r="C30" t="s">
        <v>586</v>
      </c>
      <c r="D30" t="s">
        <v>6</v>
      </c>
      <c r="E30" t="s">
        <v>6</v>
      </c>
      <c r="F30" t="s">
        <v>6</v>
      </c>
      <c r="G30" t="s">
        <v>10</v>
      </c>
      <c r="H30" t="s">
        <v>10</v>
      </c>
      <c r="I30" t="s">
        <v>10</v>
      </c>
      <c r="J30" t="s">
        <v>10</v>
      </c>
      <c r="K30" t="s">
        <v>10</v>
      </c>
      <c r="L30">
        <v>3</v>
      </c>
      <c r="AM30" t="s">
        <v>586</v>
      </c>
      <c r="AN30" t="s">
        <v>211</v>
      </c>
      <c r="AO30">
        <v>0</v>
      </c>
      <c r="AP30">
        <v>0</v>
      </c>
      <c r="AQ30">
        <v>1</v>
      </c>
      <c r="AR30">
        <v>1</v>
      </c>
      <c r="AS30">
        <v>0</v>
      </c>
      <c r="AT30">
        <v>0</v>
      </c>
      <c r="AU30">
        <v>1</v>
      </c>
      <c r="AV30">
        <v>0</v>
      </c>
      <c r="AW30">
        <v>3</v>
      </c>
      <c r="AY30">
        <f t="shared" si="0"/>
        <v>1</v>
      </c>
      <c r="AZ30">
        <f t="shared" si="1"/>
        <v>0</v>
      </c>
      <c r="BA30">
        <f t="shared" si="2"/>
        <v>0</v>
      </c>
    </row>
    <row r="31" spans="2:53" x14ac:dyDescent="0.3">
      <c r="B31" t="s">
        <v>221</v>
      </c>
      <c r="C31" t="s">
        <v>586</v>
      </c>
      <c r="D31" t="s">
        <v>6</v>
      </c>
      <c r="E31" t="s">
        <v>6</v>
      </c>
      <c r="F31" t="s">
        <v>6</v>
      </c>
      <c r="G31" t="s">
        <v>6</v>
      </c>
      <c r="H31" t="s">
        <v>10</v>
      </c>
      <c r="I31" t="s">
        <v>10</v>
      </c>
      <c r="J31" t="s">
        <v>10</v>
      </c>
      <c r="K31" t="s">
        <v>10</v>
      </c>
      <c r="L31">
        <v>4</v>
      </c>
      <c r="AM31" t="s">
        <v>586</v>
      </c>
      <c r="AN31" t="s">
        <v>214</v>
      </c>
      <c r="AO31">
        <v>1</v>
      </c>
      <c r="AP31">
        <v>1</v>
      </c>
      <c r="AQ31">
        <v>0</v>
      </c>
      <c r="AR31">
        <v>1</v>
      </c>
      <c r="AS31">
        <v>0</v>
      </c>
      <c r="AT31">
        <v>0</v>
      </c>
      <c r="AU31">
        <v>0</v>
      </c>
      <c r="AV31">
        <v>0</v>
      </c>
      <c r="AW31">
        <v>3</v>
      </c>
      <c r="AY31">
        <f t="shared" si="0"/>
        <v>1</v>
      </c>
      <c r="AZ31">
        <f t="shared" si="1"/>
        <v>1</v>
      </c>
      <c r="BA31">
        <f t="shared" si="2"/>
        <v>1</v>
      </c>
    </row>
    <row r="32" spans="2:53" x14ac:dyDescent="0.3">
      <c r="B32" t="s">
        <v>222</v>
      </c>
      <c r="C32" t="s">
        <v>586</v>
      </c>
      <c r="D32" t="s">
        <v>6</v>
      </c>
      <c r="E32" t="s">
        <v>6</v>
      </c>
      <c r="F32" t="s">
        <v>10</v>
      </c>
      <c r="G32" t="s">
        <v>6</v>
      </c>
      <c r="H32" t="s">
        <v>10</v>
      </c>
      <c r="I32" t="s">
        <v>10</v>
      </c>
      <c r="J32" t="s">
        <v>10</v>
      </c>
      <c r="K32" t="s">
        <v>10</v>
      </c>
      <c r="L32">
        <v>3</v>
      </c>
      <c r="AM32" t="s">
        <v>586</v>
      </c>
      <c r="AN32" t="s">
        <v>215</v>
      </c>
      <c r="AO32">
        <v>1</v>
      </c>
      <c r="AP32">
        <v>1</v>
      </c>
      <c r="AQ32">
        <v>0</v>
      </c>
      <c r="AR32">
        <v>1</v>
      </c>
      <c r="AS32">
        <v>0</v>
      </c>
      <c r="AT32">
        <v>0</v>
      </c>
      <c r="AU32">
        <v>0</v>
      </c>
      <c r="AV32">
        <v>0</v>
      </c>
      <c r="AW32">
        <v>3</v>
      </c>
      <c r="AY32">
        <f t="shared" si="0"/>
        <v>1</v>
      </c>
      <c r="AZ32">
        <f t="shared" si="1"/>
        <v>1</v>
      </c>
      <c r="BA32">
        <f t="shared" si="2"/>
        <v>1</v>
      </c>
    </row>
    <row r="33" spans="2:53" x14ac:dyDescent="0.3">
      <c r="B33" t="s">
        <v>606</v>
      </c>
      <c r="C33" t="s">
        <v>609</v>
      </c>
      <c r="D33" t="s">
        <v>10</v>
      </c>
      <c r="E33" t="s">
        <v>6</v>
      </c>
      <c r="F33" t="s">
        <v>10</v>
      </c>
      <c r="G33" t="s">
        <v>6</v>
      </c>
      <c r="H33" t="s">
        <v>10</v>
      </c>
      <c r="I33" t="s">
        <v>10</v>
      </c>
      <c r="J33" t="s">
        <v>10</v>
      </c>
      <c r="K33" t="s">
        <v>10</v>
      </c>
      <c r="L33">
        <v>2</v>
      </c>
      <c r="AM33" t="s">
        <v>586</v>
      </c>
      <c r="AN33" t="s">
        <v>219</v>
      </c>
      <c r="AO33">
        <v>1</v>
      </c>
      <c r="AP33">
        <v>1</v>
      </c>
      <c r="AQ33">
        <v>0</v>
      </c>
      <c r="AR33">
        <v>1</v>
      </c>
      <c r="AS33">
        <v>0</v>
      </c>
      <c r="AT33">
        <v>0</v>
      </c>
      <c r="AU33">
        <v>0</v>
      </c>
      <c r="AV33">
        <v>0</v>
      </c>
      <c r="AW33">
        <v>3</v>
      </c>
      <c r="AY33">
        <f t="shared" si="0"/>
        <v>1</v>
      </c>
      <c r="AZ33">
        <f t="shared" si="1"/>
        <v>1</v>
      </c>
      <c r="BA33">
        <f t="shared" si="2"/>
        <v>1</v>
      </c>
    </row>
    <row r="34" spans="2:53" x14ac:dyDescent="0.3">
      <c r="B34" t="s">
        <v>628</v>
      </c>
      <c r="C34" t="s">
        <v>609</v>
      </c>
      <c r="D34" t="s">
        <v>10</v>
      </c>
      <c r="E34" t="s">
        <v>6</v>
      </c>
      <c r="F34" t="s">
        <v>10</v>
      </c>
      <c r="G34" t="s">
        <v>10</v>
      </c>
      <c r="H34" t="s">
        <v>10</v>
      </c>
      <c r="I34" t="s">
        <v>10</v>
      </c>
      <c r="J34" t="s">
        <v>10</v>
      </c>
      <c r="K34" t="s">
        <v>10</v>
      </c>
      <c r="L34">
        <v>1</v>
      </c>
      <c r="AM34" t="s">
        <v>586</v>
      </c>
      <c r="AN34" t="s">
        <v>220</v>
      </c>
      <c r="AO34">
        <v>1</v>
      </c>
      <c r="AP34">
        <v>1</v>
      </c>
      <c r="AQ34">
        <v>1</v>
      </c>
      <c r="AR34">
        <v>0</v>
      </c>
      <c r="AS34">
        <v>0</v>
      </c>
      <c r="AT34">
        <v>0</v>
      </c>
      <c r="AU34">
        <v>0</v>
      </c>
      <c r="AV34">
        <v>0</v>
      </c>
      <c r="AW34">
        <v>3</v>
      </c>
      <c r="AY34">
        <f t="shared" si="0"/>
        <v>1</v>
      </c>
      <c r="AZ34">
        <f t="shared" si="1"/>
        <v>0</v>
      </c>
      <c r="BA34">
        <f t="shared" si="2"/>
        <v>0</v>
      </c>
    </row>
    <row r="35" spans="2:53" x14ac:dyDescent="0.3">
      <c r="B35" t="s">
        <v>634</v>
      </c>
      <c r="C35" t="s">
        <v>609</v>
      </c>
      <c r="D35" t="s">
        <v>10</v>
      </c>
      <c r="E35" t="s">
        <v>10</v>
      </c>
      <c r="F35" t="s">
        <v>10</v>
      </c>
      <c r="G35" t="s">
        <v>6</v>
      </c>
      <c r="H35" t="s">
        <v>10</v>
      </c>
      <c r="I35" t="s">
        <v>10</v>
      </c>
      <c r="J35" t="s">
        <v>10</v>
      </c>
      <c r="K35" t="s">
        <v>10</v>
      </c>
      <c r="L35">
        <v>1</v>
      </c>
      <c r="AM35" t="s">
        <v>586</v>
      </c>
      <c r="AN35" t="s">
        <v>222</v>
      </c>
      <c r="AO35">
        <v>1</v>
      </c>
      <c r="AP35">
        <v>1</v>
      </c>
      <c r="AQ35">
        <v>0</v>
      </c>
      <c r="AR35">
        <v>1</v>
      </c>
      <c r="AS35">
        <v>0</v>
      </c>
      <c r="AT35">
        <v>0</v>
      </c>
      <c r="AU35">
        <v>0</v>
      </c>
      <c r="AV35">
        <v>0</v>
      </c>
      <c r="AW35">
        <v>3</v>
      </c>
      <c r="AY35">
        <f t="shared" si="0"/>
        <v>1</v>
      </c>
      <c r="AZ35">
        <f t="shared" si="1"/>
        <v>1</v>
      </c>
      <c r="BA35">
        <f t="shared" si="2"/>
        <v>1</v>
      </c>
    </row>
    <row r="36" spans="2:53" x14ac:dyDescent="0.3">
      <c r="B36" t="s">
        <v>645</v>
      </c>
      <c r="C36" t="s">
        <v>609</v>
      </c>
      <c r="D36" t="s">
        <v>6</v>
      </c>
      <c r="E36" t="s">
        <v>6</v>
      </c>
      <c r="F36" t="s">
        <v>10</v>
      </c>
      <c r="G36" t="s">
        <v>10</v>
      </c>
      <c r="H36" t="s">
        <v>10</v>
      </c>
      <c r="I36" t="s">
        <v>10</v>
      </c>
      <c r="J36" t="s">
        <v>10</v>
      </c>
      <c r="K36" t="s">
        <v>10</v>
      </c>
      <c r="L36">
        <v>2</v>
      </c>
      <c r="AM36" t="s">
        <v>586</v>
      </c>
      <c r="AN36" t="s">
        <v>170</v>
      </c>
      <c r="AO36">
        <v>0</v>
      </c>
      <c r="AP36">
        <v>0</v>
      </c>
      <c r="AQ36">
        <v>1</v>
      </c>
      <c r="AR36">
        <v>0</v>
      </c>
      <c r="AS36">
        <v>0</v>
      </c>
      <c r="AT36">
        <v>0</v>
      </c>
      <c r="AU36">
        <v>1</v>
      </c>
      <c r="AV36">
        <v>0</v>
      </c>
      <c r="AW36">
        <v>2</v>
      </c>
      <c r="AY36">
        <f t="shared" si="0"/>
        <v>1</v>
      </c>
      <c r="AZ36">
        <f t="shared" si="1"/>
        <v>1</v>
      </c>
      <c r="BA36">
        <f t="shared" si="2"/>
        <v>1</v>
      </c>
    </row>
    <row r="37" spans="2:53" x14ac:dyDescent="0.3">
      <c r="B37" t="s">
        <v>659</v>
      </c>
      <c r="C37" t="s">
        <v>609</v>
      </c>
      <c r="D37" t="s">
        <v>10</v>
      </c>
      <c r="E37" t="s">
        <v>6</v>
      </c>
      <c r="F37" t="s">
        <v>10</v>
      </c>
      <c r="G37" t="s">
        <v>6</v>
      </c>
      <c r="H37" t="s">
        <v>10</v>
      </c>
      <c r="I37" t="s">
        <v>6</v>
      </c>
      <c r="J37" t="s">
        <v>10</v>
      </c>
      <c r="K37" t="s">
        <v>10</v>
      </c>
      <c r="L37">
        <v>3</v>
      </c>
      <c r="AM37" t="s">
        <v>586</v>
      </c>
      <c r="AN37" t="s">
        <v>191</v>
      </c>
      <c r="AO37">
        <v>0</v>
      </c>
      <c r="AP37">
        <v>1</v>
      </c>
      <c r="AQ37">
        <v>0</v>
      </c>
      <c r="AR37">
        <v>1</v>
      </c>
      <c r="AS37">
        <v>0</v>
      </c>
      <c r="AT37">
        <v>0</v>
      </c>
      <c r="AU37">
        <v>0</v>
      </c>
      <c r="AV37">
        <v>0</v>
      </c>
      <c r="AW37">
        <v>2</v>
      </c>
      <c r="AY37">
        <f t="shared" si="0"/>
        <v>0</v>
      </c>
      <c r="AZ37">
        <f t="shared" si="1"/>
        <v>0</v>
      </c>
      <c r="BA37">
        <f t="shared" si="2"/>
        <v>1</v>
      </c>
    </row>
    <row r="38" spans="2:53" x14ac:dyDescent="0.3">
      <c r="B38" t="s">
        <v>673</v>
      </c>
      <c r="C38" t="s">
        <v>609</v>
      </c>
      <c r="D38" t="s">
        <v>6</v>
      </c>
      <c r="E38" t="s">
        <v>6</v>
      </c>
      <c r="F38" t="s">
        <v>10</v>
      </c>
      <c r="G38" t="s">
        <v>6</v>
      </c>
      <c r="H38" t="s">
        <v>10</v>
      </c>
      <c r="I38" t="s">
        <v>10</v>
      </c>
      <c r="J38" t="s">
        <v>10</v>
      </c>
      <c r="K38" t="s">
        <v>10</v>
      </c>
      <c r="L38">
        <v>3</v>
      </c>
      <c r="AM38" t="s">
        <v>586</v>
      </c>
      <c r="AN38" t="s">
        <v>198</v>
      </c>
      <c r="AO38">
        <v>0</v>
      </c>
      <c r="AP38">
        <v>1</v>
      </c>
      <c r="AQ38">
        <v>0</v>
      </c>
      <c r="AR38">
        <v>0</v>
      </c>
      <c r="AS38">
        <v>0</v>
      </c>
      <c r="AT38">
        <v>0</v>
      </c>
      <c r="AU38">
        <v>1</v>
      </c>
      <c r="AV38">
        <v>0</v>
      </c>
      <c r="AW38">
        <v>2</v>
      </c>
      <c r="AY38">
        <f t="shared" si="0"/>
        <v>0</v>
      </c>
      <c r="AZ38">
        <f t="shared" si="1"/>
        <v>1</v>
      </c>
      <c r="BA38">
        <f t="shared" si="2"/>
        <v>0</v>
      </c>
    </row>
    <row r="39" spans="2:53" x14ac:dyDescent="0.3">
      <c r="B39" t="s">
        <v>695</v>
      </c>
      <c r="C39" t="s">
        <v>609</v>
      </c>
      <c r="D39" t="s">
        <v>6</v>
      </c>
      <c r="E39" t="s">
        <v>10</v>
      </c>
      <c r="F39" t="s">
        <v>6</v>
      </c>
      <c r="G39" t="s">
        <v>6</v>
      </c>
      <c r="H39" t="s">
        <v>6</v>
      </c>
      <c r="I39" t="s">
        <v>6</v>
      </c>
      <c r="J39" t="s">
        <v>6</v>
      </c>
      <c r="K39" t="s">
        <v>10</v>
      </c>
      <c r="L39">
        <v>6</v>
      </c>
      <c r="AM39" t="s">
        <v>586</v>
      </c>
      <c r="AN39" t="s">
        <v>206</v>
      </c>
      <c r="AO39">
        <v>1</v>
      </c>
      <c r="AP39">
        <v>0</v>
      </c>
      <c r="AQ39">
        <v>0</v>
      </c>
      <c r="AR39">
        <v>1</v>
      </c>
      <c r="AS39">
        <v>0</v>
      </c>
      <c r="AT39">
        <v>0</v>
      </c>
      <c r="AU39">
        <v>0</v>
      </c>
      <c r="AV39">
        <v>0</v>
      </c>
      <c r="AW39">
        <v>2</v>
      </c>
      <c r="AY39">
        <f t="shared" si="0"/>
        <v>0</v>
      </c>
      <c r="AZ39">
        <f t="shared" si="1"/>
        <v>1</v>
      </c>
      <c r="BA39">
        <f t="shared" si="2"/>
        <v>0</v>
      </c>
    </row>
    <row r="40" spans="2:53" x14ac:dyDescent="0.3">
      <c r="B40" t="s">
        <v>704</v>
      </c>
      <c r="C40" t="s">
        <v>609</v>
      </c>
      <c r="D40" t="s">
        <v>6</v>
      </c>
      <c r="E40" t="s">
        <v>6</v>
      </c>
      <c r="F40" t="s">
        <v>10</v>
      </c>
      <c r="G40" t="s">
        <v>6</v>
      </c>
      <c r="H40" t="s">
        <v>10</v>
      </c>
      <c r="I40" t="s">
        <v>10</v>
      </c>
      <c r="J40" t="s">
        <v>10</v>
      </c>
      <c r="K40" t="s">
        <v>10</v>
      </c>
      <c r="L40">
        <v>3</v>
      </c>
      <c r="AM40" t="s">
        <v>586</v>
      </c>
      <c r="AN40" t="s">
        <v>210</v>
      </c>
      <c r="AO40">
        <v>0</v>
      </c>
      <c r="AP40">
        <v>1</v>
      </c>
      <c r="AQ40">
        <v>0</v>
      </c>
      <c r="AR40">
        <v>1</v>
      </c>
      <c r="AS40">
        <v>0</v>
      </c>
      <c r="AT40">
        <v>0</v>
      </c>
      <c r="AU40">
        <v>0</v>
      </c>
      <c r="AV40">
        <v>0</v>
      </c>
      <c r="AW40">
        <v>2</v>
      </c>
      <c r="AY40">
        <f t="shared" si="0"/>
        <v>0</v>
      </c>
      <c r="AZ40">
        <f t="shared" si="1"/>
        <v>0</v>
      </c>
      <c r="BA40">
        <f t="shared" si="2"/>
        <v>1</v>
      </c>
    </row>
    <row r="41" spans="2:53" x14ac:dyDescent="0.3">
      <c r="B41" t="s">
        <v>718</v>
      </c>
      <c r="C41" t="s">
        <v>609</v>
      </c>
      <c r="D41" t="s">
        <v>10</v>
      </c>
      <c r="E41" t="s">
        <v>6</v>
      </c>
      <c r="F41" t="s">
        <v>10</v>
      </c>
      <c r="G41" t="s">
        <v>6</v>
      </c>
      <c r="H41" t="s">
        <v>10</v>
      </c>
      <c r="I41" t="s">
        <v>10</v>
      </c>
      <c r="J41" t="s">
        <v>10</v>
      </c>
      <c r="K41" t="s">
        <v>10</v>
      </c>
      <c r="L41">
        <v>2</v>
      </c>
      <c r="AM41" t="s">
        <v>586</v>
      </c>
      <c r="AN41" t="s">
        <v>212</v>
      </c>
      <c r="AO41">
        <v>0</v>
      </c>
      <c r="AP41">
        <v>0</v>
      </c>
      <c r="AQ41">
        <v>0</v>
      </c>
      <c r="AR41">
        <v>1</v>
      </c>
      <c r="AS41">
        <v>0</v>
      </c>
      <c r="AT41">
        <v>1</v>
      </c>
      <c r="AU41">
        <v>0</v>
      </c>
      <c r="AV41">
        <v>0</v>
      </c>
      <c r="AW41">
        <v>2</v>
      </c>
      <c r="AY41">
        <f t="shared" si="0"/>
        <v>1</v>
      </c>
      <c r="AZ41">
        <f t="shared" si="1"/>
        <v>0</v>
      </c>
      <c r="BA41">
        <f t="shared" si="2"/>
        <v>0</v>
      </c>
    </row>
    <row r="42" spans="2:53" x14ac:dyDescent="0.3">
      <c r="B42" t="s">
        <v>728</v>
      </c>
      <c r="C42" t="s">
        <v>609</v>
      </c>
      <c r="D42" t="s">
        <v>6</v>
      </c>
      <c r="E42" t="s">
        <v>6</v>
      </c>
      <c r="F42" t="s">
        <v>10</v>
      </c>
      <c r="G42" t="s">
        <v>6</v>
      </c>
      <c r="H42" t="s">
        <v>10</v>
      </c>
      <c r="I42" t="s">
        <v>10</v>
      </c>
      <c r="J42" t="s">
        <v>10</v>
      </c>
      <c r="K42" t="s">
        <v>10</v>
      </c>
      <c r="L42">
        <v>3</v>
      </c>
      <c r="AM42" t="s">
        <v>586</v>
      </c>
      <c r="AN42" t="s">
        <v>216</v>
      </c>
      <c r="AO42">
        <v>0</v>
      </c>
      <c r="AP42">
        <v>1</v>
      </c>
      <c r="AQ42">
        <v>0</v>
      </c>
      <c r="AR42">
        <v>1</v>
      </c>
      <c r="AS42">
        <v>0</v>
      </c>
      <c r="AT42">
        <v>0</v>
      </c>
      <c r="AU42">
        <v>0</v>
      </c>
      <c r="AV42">
        <v>0</v>
      </c>
      <c r="AW42">
        <v>2</v>
      </c>
      <c r="AY42">
        <f t="shared" si="0"/>
        <v>0</v>
      </c>
      <c r="AZ42">
        <f t="shared" si="1"/>
        <v>0</v>
      </c>
      <c r="BA42">
        <f t="shared" si="2"/>
        <v>1</v>
      </c>
    </row>
    <row r="43" spans="2:53" x14ac:dyDescent="0.3">
      <c r="B43" t="s">
        <v>732</v>
      </c>
      <c r="C43" t="s">
        <v>609</v>
      </c>
      <c r="D43" t="s">
        <v>10</v>
      </c>
      <c r="E43" t="s">
        <v>6</v>
      </c>
      <c r="F43" t="s">
        <v>10</v>
      </c>
      <c r="G43" t="s">
        <v>10</v>
      </c>
      <c r="H43" t="s">
        <v>10</v>
      </c>
      <c r="I43" t="s">
        <v>10</v>
      </c>
      <c r="J43" t="s">
        <v>10</v>
      </c>
      <c r="K43" t="s">
        <v>10</v>
      </c>
      <c r="L43">
        <v>1</v>
      </c>
      <c r="AM43" t="s">
        <v>586</v>
      </c>
      <c r="AN43" t="s">
        <v>217</v>
      </c>
      <c r="AO43">
        <v>1</v>
      </c>
      <c r="AP43">
        <v>0</v>
      </c>
      <c r="AQ43">
        <v>0</v>
      </c>
      <c r="AR43">
        <v>1</v>
      </c>
      <c r="AS43">
        <v>0</v>
      </c>
      <c r="AT43">
        <v>0</v>
      </c>
      <c r="AU43">
        <v>0</v>
      </c>
      <c r="AV43">
        <v>0</v>
      </c>
      <c r="AW43">
        <v>2</v>
      </c>
      <c r="AY43">
        <f t="shared" si="0"/>
        <v>0</v>
      </c>
      <c r="AZ43">
        <f t="shared" si="1"/>
        <v>1</v>
      </c>
      <c r="BA43">
        <f t="shared" si="2"/>
        <v>0</v>
      </c>
    </row>
    <row r="44" spans="2:53" x14ac:dyDescent="0.3">
      <c r="B44" t="s">
        <v>738</v>
      </c>
      <c r="C44" t="s">
        <v>609</v>
      </c>
      <c r="D44" t="s">
        <v>10</v>
      </c>
      <c r="E44" t="s">
        <v>10</v>
      </c>
      <c r="F44" t="s">
        <v>10</v>
      </c>
      <c r="G44" t="s">
        <v>6</v>
      </c>
      <c r="H44" t="s">
        <v>10</v>
      </c>
      <c r="I44" t="s">
        <v>10</v>
      </c>
      <c r="J44" t="s">
        <v>10</v>
      </c>
      <c r="K44" t="s">
        <v>10</v>
      </c>
      <c r="L44">
        <v>1</v>
      </c>
      <c r="AM44" t="s">
        <v>586</v>
      </c>
      <c r="AN44" t="s">
        <v>218</v>
      </c>
      <c r="AO44">
        <v>1</v>
      </c>
      <c r="AP44">
        <v>1</v>
      </c>
      <c r="AQ44">
        <v>0</v>
      </c>
      <c r="AR44">
        <v>0</v>
      </c>
      <c r="AS44">
        <v>0</v>
      </c>
      <c r="AT44">
        <v>0</v>
      </c>
      <c r="AU44">
        <v>0</v>
      </c>
      <c r="AV44">
        <v>0</v>
      </c>
      <c r="AW44">
        <v>2</v>
      </c>
      <c r="AY44">
        <f t="shared" si="0"/>
        <v>1</v>
      </c>
      <c r="AZ44">
        <f t="shared" si="1"/>
        <v>0</v>
      </c>
      <c r="BA44">
        <f t="shared" si="2"/>
        <v>0</v>
      </c>
    </row>
    <row r="45" spans="2:53" x14ac:dyDescent="0.3">
      <c r="B45" t="s">
        <v>747</v>
      </c>
      <c r="C45" t="s">
        <v>609</v>
      </c>
      <c r="D45" t="s">
        <v>10</v>
      </c>
      <c r="E45" t="s">
        <v>6</v>
      </c>
      <c r="F45" t="s">
        <v>10</v>
      </c>
      <c r="G45" t="s">
        <v>10</v>
      </c>
      <c r="H45" t="s">
        <v>10</v>
      </c>
      <c r="I45" t="s">
        <v>10</v>
      </c>
      <c r="J45" t="s">
        <v>10</v>
      </c>
      <c r="K45" t="s">
        <v>10</v>
      </c>
      <c r="L45">
        <v>1</v>
      </c>
      <c r="AM45" t="s">
        <v>586</v>
      </c>
      <c r="AN45" t="s">
        <v>174</v>
      </c>
      <c r="AO45">
        <v>0</v>
      </c>
      <c r="AP45">
        <v>0</v>
      </c>
      <c r="AQ45">
        <v>0</v>
      </c>
      <c r="AR45">
        <v>0</v>
      </c>
      <c r="AS45">
        <v>0</v>
      </c>
      <c r="AT45">
        <v>1</v>
      </c>
      <c r="AU45">
        <v>0</v>
      </c>
      <c r="AV45">
        <v>0</v>
      </c>
      <c r="AW45">
        <v>1</v>
      </c>
      <c r="AY45">
        <f t="shared" si="0"/>
        <v>1</v>
      </c>
      <c r="AZ45">
        <f t="shared" si="1"/>
        <v>1</v>
      </c>
      <c r="BA45">
        <f t="shared" si="2"/>
        <v>1</v>
      </c>
    </row>
    <row r="46" spans="2:53" x14ac:dyDescent="0.3">
      <c r="O46" t="s">
        <v>910</v>
      </c>
      <c r="P46" t="s">
        <v>911</v>
      </c>
      <c r="AM46" t="s">
        <v>586</v>
      </c>
      <c r="AN46" t="s">
        <v>202</v>
      </c>
      <c r="AO46">
        <v>0</v>
      </c>
      <c r="AP46">
        <v>0</v>
      </c>
      <c r="AQ46">
        <v>0</v>
      </c>
      <c r="AR46">
        <v>1</v>
      </c>
      <c r="AS46">
        <v>0</v>
      </c>
      <c r="AT46">
        <v>0</v>
      </c>
      <c r="AU46">
        <v>0</v>
      </c>
      <c r="AV46">
        <v>0</v>
      </c>
      <c r="AW46">
        <v>1</v>
      </c>
      <c r="AY46">
        <f t="shared" si="0"/>
        <v>1</v>
      </c>
      <c r="AZ46">
        <f t="shared" si="1"/>
        <v>0</v>
      </c>
      <c r="BA46">
        <f t="shared" si="2"/>
        <v>0</v>
      </c>
    </row>
    <row r="47" spans="2:53" x14ac:dyDescent="0.3">
      <c r="N47">
        <v>1</v>
      </c>
      <c r="O47">
        <f>COUNTIF($O$12:$AQ$12,$N47)</f>
        <v>4</v>
      </c>
      <c r="P47">
        <f>COUNTIF($AR$12:$BD$12,$N47)</f>
        <v>5</v>
      </c>
      <c r="AM47" t="s">
        <v>586</v>
      </c>
      <c r="AN47" t="s">
        <v>204</v>
      </c>
      <c r="AO47">
        <v>0</v>
      </c>
      <c r="AP47">
        <v>0</v>
      </c>
      <c r="AQ47">
        <v>0</v>
      </c>
      <c r="AR47">
        <v>1</v>
      </c>
      <c r="AS47">
        <v>0</v>
      </c>
      <c r="AT47">
        <v>0</v>
      </c>
      <c r="AU47">
        <v>0</v>
      </c>
      <c r="AV47">
        <v>0</v>
      </c>
      <c r="AW47">
        <v>1</v>
      </c>
      <c r="AY47">
        <f t="shared" si="0"/>
        <v>1</v>
      </c>
      <c r="AZ47">
        <f t="shared" si="1"/>
        <v>0</v>
      </c>
      <c r="BA47">
        <f t="shared" si="2"/>
        <v>0</v>
      </c>
    </row>
    <row r="48" spans="2:53" x14ac:dyDescent="0.3">
      <c r="N48">
        <v>2</v>
      </c>
      <c r="O48">
        <f t="shared" ref="O48:O52" si="3">COUNTIF($O$12:$AQ$12,$N48)</f>
        <v>9</v>
      </c>
      <c r="P48">
        <f t="shared" ref="P48:P52" si="4">COUNTIF($AR$12:$BD$12,$N48)</f>
        <v>3</v>
      </c>
      <c r="AM48" t="s">
        <v>586</v>
      </c>
      <c r="AN48" t="s">
        <v>213</v>
      </c>
      <c r="AO48">
        <v>0</v>
      </c>
      <c r="AP48">
        <v>0</v>
      </c>
      <c r="AQ48">
        <v>0</v>
      </c>
      <c r="AR48">
        <v>1</v>
      </c>
      <c r="AS48">
        <v>0</v>
      </c>
      <c r="AT48">
        <v>0</v>
      </c>
      <c r="AU48">
        <v>0</v>
      </c>
      <c r="AV48">
        <v>0</v>
      </c>
      <c r="AW48">
        <v>1</v>
      </c>
      <c r="AY48">
        <f t="shared" si="0"/>
        <v>1</v>
      </c>
      <c r="AZ48">
        <f t="shared" si="1"/>
        <v>0</v>
      </c>
      <c r="BA48">
        <f t="shared" si="2"/>
        <v>0</v>
      </c>
    </row>
    <row r="49" spans="14:53" x14ac:dyDescent="0.3">
      <c r="N49">
        <v>3</v>
      </c>
      <c r="O49">
        <f t="shared" si="3"/>
        <v>13</v>
      </c>
      <c r="P49">
        <f t="shared" si="4"/>
        <v>4</v>
      </c>
      <c r="AM49" t="s">
        <v>609</v>
      </c>
      <c r="AN49" t="s">
        <v>695</v>
      </c>
      <c r="AO49">
        <v>1</v>
      </c>
      <c r="AP49">
        <v>0</v>
      </c>
      <c r="AQ49">
        <v>1</v>
      </c>
      <c r="AR49">
        <v>1</v>
      </c>
      <c r="AS49">
        <v>1</v>
      </c>
      <c r="AT49">
        <v>1</v>
      </c>
      <c r="AU49">
        <v>1</v>
      </c>
      <c r="AV49">
        <v>0</v>
      </c>
      <c r="AW49">
        <v>6</v>
      </c>
      <c r="AY49">
        <f t="shared" si="0"/>
        <v>0</v>
      </c>
      <c r="AZ49">
        <f t="shared" si="1"/>
        <v>1</v>
      </c>
      <c r="BA49">
        <f t="shared" si="2"/>
        <v>0</v>
      </c>
    </row>
    <row r="50" spans="14:53" x14ac:dyDescent="0.3">
      <c r="N50">
        <v>4</v>
      </c>
      <c r="O50">
        <f t="shared" si="3"/>
        <v>3</v>
      </c>
      <c r="P50">
        <f t="shared" si="4"/>
        <v>0</v>
      </c>
      <c r="AM50" t="s">
        <v>609</v>
      </c>
      <c r="AN50" t="s">
        <v>659</v>
      </c>
      <c r="AO50">
        <v>0</v>
      </c>
      <c r="AP50">
        <v>1</v>
      </c>
      <c r="AQ50">
        <v>0</v>
      </c>
      <c r="AR50">
        <v>1</v>
      </c>
      <c r="AS50">
        <v>0</v>
      </c>
      <c r="AT50">
        <v>1</v>
      </c>
      <c r="AU50">
        <v>0</v>
      </c>
      <c r="AV50">
        <v>0</v>
      </c>
      <c r="AW50">
        <v>3</v>
      </c>
      <c r="AY50">
        <f t="shared" si="0"/>
        <v>0</v>
      </c>
      <c r="AZ50">
        <f t="shared" si="1"/>
        <v>0</v>
      </c>
      <c r="BA50">
        <f t="shared" si="2"/>
        <v>1</v>
      </c>
    </row>
    <row r="51" spans="14:53" x14ac:dyDescent="0.3">
      <c r="N51">
        <v>5</v>
      </c>
      <c r="O51">
        <f t="shared" si="3"/>
        <v>0</v>
      </c>
      <c r="P51">
        <f t="shared" si="4"/>
        <v>0</v>
      </c>
      <c r="AM51" t="s">
        <v>609</v>
      </c>
      <c r="AN51" t="s">
        <v>673</v>
      </c>
      <c r="AO51">
        <v>1</v>
      </c>
      <c r="AP51">
        <v>1</v>
      </c>
      <c r="AQ51">
        <v>0</v>
      </c>
      <c r="AR51">
        <v>1</v>
      </c>
      <c r="AS51">
        <v>0</v>
      </c>
      <c r="AT51">
        <v>0</v>
      </c>
      <c r="AU51">
        <v>0</v>
      </c>
      <c r="AV51">
        <v>0</v>
      </c>
      <c r="AW51">
        <v>3</v>
      </c>
      <c r="AY51">
        <f t="shared" si="0"/>
        <v>1</v>
      </c>
      <c r="AZ51">
        <f t="shared" si="1"/>
        <v>1</v>
      </c>
      <c r="BA51">
        <f t="shared" si="2"/>
        <v>1</v>
      </c>
    </row>
    <row r="52" spans="14:53" x14ac:dyDescent="0.3">
      <c r="N52">
        <v>6</v>
      </c>
      <c r="O52">
        <f t="shared" si="3"/>
        <v>0</v>
      </c>
      <c r="P52">
        <f t="shared" si="4"/>
        <v>1</v>
      </c>
      <c r="AM52" t="s">
        <v>609</v>
      </c>
      <c r="AN52" t="s">
        <v>704</v>
      </c>
      <c r="AO52">
        <v>1</v>
      </c>
      <c r="AP52">
        <v>1</v>
      </c>
      <c r="AQ52">
        <v>0</v>
      </c>
      <c r="AR52">
        <v>1</v>
      </c>
      <c r="AS52">
        <v>0</v>
      </c>
      <c r="AT52">
        <v>0</v>
      </c>
      <c r="AU52">
        <v>0</v>
      </c>
      <c r="AV52">
        <v>0</v>
      </c>
      <c r="AW52">
        <v>3</v>
      </c>
      <c r="AY52">
        <f t="shared" si="0"/>
        <v>1</v>
      </c>
      <c r="AZ52">
        <f t="shared" si="1"/>
        <v>1</v>
      </c>
      <c r="BA52">
        <f t="shared" si="2"/>
        <v>1</v>
      </c>
    </row>
    <row r="53" spans="14:53" x14ac:dyDescent="0.3">
      <c r="AM53" t="s">
        <v>609</v>
      </c>
      <c r="AN53" t="s">
        <v>728</v>
      </c>
      <c r="AO53">
        <v>1</v>
      </c>
      <c r="AP53">
        <v>1</v>
      </c>
      <c r="AQ53">
        <v>0</v>
      </c>
      <c r="AR53">
        <v>1</v>
      </c>
      <c r="AS53">
        <v>0</v>
      </c>
      <c r="AT53">
        <v>0</v>
      </c>
      <c r="AU53">
        <v>0</v>
      </c>
      <c r="AV53">
        <v>0</v>
      </c>
      <c r="AW53">
        <v>3</v>
      </c>
      <c r="AY53">
        <f t="shared" si="0"/>
        <v>1</v>
      </c>
      <c r="AZ53">
        <f t="shared" si="1"/>
        <v>1</v>
      </c>
      <c r="BA53">
        <f t="shared" si="2"/>
        <v>1</v>
      </c>
    </row>
    <row r="54" spans="14:53" x14ac:dyDescent="0.3">
      <c r="AM54" t="s">
        <v>609</v>
      </c>
      <c r="AN54" t="s">
        <v>606</v>
      </c>
      <c r="AO54">
        <v>0</v>
      </c>
      <c r="AP54">
        <v>1</v>
      </c>
      <c r="AQ54">
        <v>0</v>
      </c>
      <c r="AR54">
        <v>1</v>
      </c>
      <c r="AS54">
        <v>0</v>
      </c>
      <c r="AT54">
        <v>0</v>
      </c>
      <c r="AU54">
        <v>0</v>
      </c>
      <c r="AV54">
        <v>0</v>
      </c>
      <c r="AW54">
        <v>2</v>
      </c>
      <c r="AY54">
        <f t="shared" si="0"/>
        <v>0</v>
      </c>
      <c r="AZ54">
        <f t="shared" si="1"/>
        <v>0</v>
      </c>
      <c r="BA54">
        <f t="shared" si="2"/>
        <v>1</v>
      </c>
    </row>
    <row r="55" spans="14:53" x14ac:dyDescent="0.3">
      <c r="AM55" t="s">
        <v>609</v>
      </c>
      <c r="AN55" t="s">
        <v>645</v>
      </c>
      <c r="AO55">
        <v>1</v>
      </c>
      <c r="AP55">
        <v>1</v>
      </c>
      <c r="AQ55">
        <v>0</v>
      </c>
      <c r="AR55">
        <v>0</v>
      </c>
      <c r="AS55">
        <v>0</v>
      </c>
      <c r="AT55">
        <v>0</v>
      </c>
      <c r="AU55">
        <v>0</v>
      </c>
      <c r="AV55">
        <v>0</v>
      </c>
      <c r="AW55">
        <v>2</v>
      </c>
      <c r="AY55">
        <f t="shared" si="0"/>
        <v>1</v>
      </c>
      <c r="AZ55">
        <f t="shared" si="1"/>
        <v>0</v>
      </c>
      <c r="BA55">
        <f t="shared" si="2"/>
        <v>0</v>
      </c>
    </row>
    <row r="56" spans="14:53" x14ac:dyDescent="0.3">
      <c r="AM56" t="s">
        <v>609</v>
      </c>
      <c r="AN56" t="s">
        <v>718</v>
      </c>
      <c r="AO56">
        <v>0</v>
      </c>
      <c r="AP56">
        <v>1</v>
      </c>
      <c r="AQ56">
        <v>0</v>
      </c>
      <c r="AR56">
        <v>1</v>
      </c>
      <c r="AS56">
        <v>0</v>
      </c>
      <c r="AT56">
        <v>0</v>
      </c>
      <c r="AU56">
        <v>0</v>
      </c>
      <c r="AV56">
        <v>0</v>
      </c>
      <c r="AW56">
        <v>2</v>
      </c>
      <c r="AY56">
        <f t="shared" si="0"/>
        <v>0</v>
      </c>
      <c r="AZ56">
        <f t="shared" si="1"/>
        <v>0</v>
      </c>
      <c r="BA56">
        <f t="shared" si="2"/>
        <v>1</v>
      </c>
    </row>
    <row r="57" spans="14:53" x14ac:dyDescent="0.3">
      <c r="AM57" t="s">
        <v>609</v>
      </c>
      <c r="AN57" t="s">
        <v>628</v>
      </c>
      <c r="AO57">
        <v>0</v>
      </c>
      <c r="AP57">
        <v>1</v>
      </c>
      <c r="AQ57">
        <v>0</v>
      </c>
      <c r="AR57">
        <v>0</v>
      </c>
      <c r="AS57">
        <v>0</v>
      </c>
      <c r="AT57">
        <v>0</v>
      </c>
      <c r="AU57">
        <v>0</v>
      </c>
      <c r="AV57">
        <v>0</v>
      </c>
      <c r="AW57">
        <v>1</v>
      </c>
      <c r="AY57">
        <f t="shared" si="0"/>
        <v>0</v>
      </c>
      <c r="AZ57">
        <f t="shared" si="1"/>
        <v>1</v>
      </c>
      <c r="BA57">
        <f t="shared" si="2"/>
        <v>0</v>
      </c>
    </row>
    <row r="58" spans="14:53" x14ac:dyDescent="0.3">
      <c r="AM58" t="s">
        <v>609</v>
      </c>
      <c r="AN58" t="s">
        <v>634</v>
      </c>
      <c r="AO58">
        <v>0</v>
      </c>
      <c r="AP58">
        <v>0</v>
      </c>
      <c r="AQ58">
        <v>0</v>
      </c>
      <c r="AR58">
        <v>1</v>
      </c>
      <c r="AS58">
        <v>0</v>
      </c>
      <c r="AT58">
        <v>0</v>
      </c>
      <c r="AU58">
        <v>0</v>
      </c>
      <c r="AV58">
        <v>0</v>
      </c>
      <c r="AW58">
        <v>1</v>
      </c>
      <c r="AY58">
        <f t="shared" si="0"/>
        <v>1</v>
      </c>
      <c r="AZ58">
        <f t="shared" si="1"/>
        <v>0</v>
      </c>
      <c r="BA58">
        <f t="shared" si="2"/>
        <v>0</v>
      </c>
    </row>
    <row r="59" spans="14:53" x14ac:dyDescent="0.3">
      <c r="AM59" t="s">
        <v>609</v>
      </c>
      <c r="AN59" t="s">
        <v>732</v>
      </c>
      <c r="AO59">
        <v>0</v>
      </c>
      <c r="AP59">
        <v>1</v>
      </c>
      <c r="AQ59">
        <v>0</v>
      </c>
      <c r="AR59">
        <v>0</v>
      </c>
      <c r="AS59">
        <v>0</v>
      </c>
      <c r="AT59">
        <v>0</v>
      </c>
      <c r="AU59">
        <v>0</v>
      </c>
      <c r="AV59">
        <v>0</v>
      </c>
      <c r="AW59">
        <v>1</v>
      </c>
      <c r="AY59">
        <f t="shared" si="0"/>
        <v>0</v>
      </c>
      <c r="AZ59">
        <f t="shared" si="1"/>
        <v>1</v>
      </c>
      <c r="BA59">
        <f t="shared" si="2"/>
        <v>0</v>
      </c>
    </row>
    <row r="60" spans="14:53" x14ac:dyDescent="0.3">
      <c r="AM60" t="s">
        <v>609</v>
      </c>
      <c r="AN60" t="s">
        <v>738</v>
      </c>
      <c r="AO60">
        <v>0</v>
      </c>
      <c r="AP60">
        <v>0</v>
      </c>
      <c r="AQ60">
        <v>0</v>
      </c>
      <c r="AR60">
        <v>1</v>
      </c>
      <c r="AS60">
        <v>0</v>
      </c>
      <c r="AT60">
        <v>0</v>
      </c>
      <c r="AU60">
        <v>0</v>
      </c>
      <c r="AV60">
        <v>0</v>
      </c>
      <c r="AW60">
        <v>1</v>
      </c>
      <c r="AY60">
        <f t="shared" si="0"/>
        <v>1</v>
      </c>
      <c r="AZ60">
        <f t="shared" si="1"/>
        <v>0</v>
      </c>
      <c r="BA60">
        <f t="shared" si="2"/>
        <v>0</v>
      </c>
    </row>
    <row r="61" spans="14:53" x14ac:dyDescent="0.3">
      <c r="AM61" t="s">
        <v>609</v>
      </c>
      <c r="AN61" t="s">
        <v>747</v>
      </c>
      <c r="AO61">
        <v>0</v>
      </c>
      <c r="AP61">
        <v>1</v>
      </c>
      <c r="AQ61">
        <v>0</v>
      </c>
      <c r="AR61">
        <v>0</v>
      </c>
      <c r="AS61">
        <v>0</v>
      </c>
      <c r="AT61">
        <v>0</v>
      </c>
      <c r="AU61">
        <v>0</v>
      </c>
      <c r="AV61">
        <v>0</v>
      </c>
      <c r="AW61">
        <v>1</v>
      </c>
      <c r="AY61">
        <f t="shared" si="0"/>
        <v>0</v>
      </c>
      <c r="AZ61">
        <f t="shared" si="1"/>
        <v>1</v>
      </c>
      <c r="BA61">
        <f t="shared" si="2"/>
        <v>0</v>
      </c>
    </row>
    <row r="62" spans="14:53" x14ac:dyDescent="0.3">
      <c r="AY62">
        <f>SUM(AY20:AY61)</f>
        <v>25</v>
      </c>
      <c r="AZ62">
        <f t="shared" ref="AZ62:BA62" si="5">SUM(AZ20:AZ61)</f>
        <v>23</v>
      </c>
      <c r="BA62">
        <f t="shared" si="5"/>
        <v>22</v>
      </c>
    </row>
  </sheetData>
  <autoFilter ref="AM19:AW19" xr:uid="{4FA5EEB9-7200-448F-A173-EE2C50571A39}"/>
  <sortState xmlns:xlrd2="http://schemas.microsoft.com/office/spreadsheetml/2017/richdata2" ref="AM20:AW61">
    <sortCondition ref="AM20:AM61"/>
    <sortCondition descending="1" ref="AW20:AW61"/>
  </sortState>
  <mergeCells count="3">
    <mergeCell ref="O2:AQ2"/>
    <mergeCell ref="AR2:BD2"/>
    <mergeCell ref="D2:L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1FA16-7FA4-4E1D-8EA4-E73382BA8815}">
  <sheetPr>
    <tabColor theme="1"/>
  </sheetPr>
  <dimension ref="A1"/>
  <sheetViews>
    <sheetView workbookViewId="0">
      <selection activeCell="M18" sqref="M18"/>
    </sheetView>
  </sheetViews>
  <sheetFormatPr defaultColWidth="8.6640625"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990"/>
  <sheetViews>
    <sheetView workbookViewId="0">
      <selection activeCell="AX8" sqref="AX8"/>
    </sheetView>
  </sheetViews>
  <sheetFormatPr defaultColWidth="14.44140625" defaultRowHeight="15" customHeight="1" outlineLevelRow="1" x14ac:dyDescent="0.3"/>
  <cols>
    <col min="1" max="1" width="2.6640625" customWidth="1"/>
    <col min="2" max="2" width="10.6640625" customWidth="1"/>
    <col min="3" max="3" width="20.33203125" customWidth="1"/>
    <col min="4" max="4" width="25.33203125" customWidth="1"/>
    <col min="5" max="5" width="12.6640625" customWidth="1"/>
    <col min="6" max="6" width="25.44140625" customWidth="1"/>
    <col min="7" max="9" width="10.6640625" customWidth="1"/>
    <col min="10" max="10" width="15" customWidth="1"/>
    <col min="11" max="26" width="10.6640625" customWidth="1"/>
  </cols>
  <sheetData>
    <row r="2" spans="2:13" ht="14.4" x14ac:dyDescent="0.3">
      <c r="B2" s="1" t="s">
        <v>0</v>
      </c>
      <c r="C2" s="2"/>
      <c r="D2" s="2"/>
      <c r="E2" s="2"/>
      <c r="F2" s="2"/>
      <c r="G2" s="2"/>
      <c r="H2" s="2"/>
      <c r="I2" s="2"/>
      <c r="J2" s="2"/>
    </row>
    <row r="3" spans="2:13" ht="14.4" x14ac:dyDescent="0.3">
      <c r="B3" s="3" t="s">
        <v>1</v>
      </c>
      <c r="C3" s="2"/>
      <c r="D3" s="2"/>
      <c r="E3" s="2"/>
      <c r="F3" s="2"/>
      <c r="G3" s="2"/>
      <c r="H3" s="2"/>
      <c r="I3" s="2"/>
      <c r="J3" s="2"/>
    </row>
    <row r="4" spans="2:13" ht="14.4" x14ac:dyDescent="0.3">
      <c r="B4" s="3" t="s">
        <v>2</v>
      </c>
      <c r="C4" s="2"/>
      <c r="D4" s="2"/>
      <c r="E4" s="2"/>
      <c r="F4" s="2"/>
      <c r="G4" s="2"/>
      <c r="H4" s="2"/>
      <c r="I4" s="2"/>
      <c r="J4" s="2"/>
    </row>
    <row r="5" spans="2:13" ht="14.4" x14ac:dyDescent="0.3">
      <c r="B5" s="3" t="s">
        <v>3</v>
      </c>
      <c r="C5" s="2"/>
      <c r="D5" s="2"/>
      <c r="E5" s="2"/>
      <c r="F5" s="2"/>
      <c r="G5" s="2"/>
      <c r="H5" s="2"/>
      <c r="I5" s="2"/>
      <c r="J5" s="2"/>
    </row>
    <row r="6" spans="2:13" ht="14.4" x14ac:dyDescent="0.3">
      <c r="B6" s="3" t="s">
        <v>4</v>
      </c>
      <c r="C6" s="2"/>
      <c r="D6" s="2"/>
      <c r="E6" s="2"/>
      <c r="F6" s="2"/>
      <c r="G6" s="2"/>
      <c r="H6" s="2"/>
      <c r="I6" s="2"/>
      <c r="J6" s="2"/>
    </row>
    <row r="10" spans="2:13" ht="14.4" x14ac:dyDescent="0.3">
      <c r="B10" s="183" t="s">
        <v>5</v>
      </c>
      <c r="C10" s="184"/>
      <c r="D10" s="184"/>
      <c r="E10" s="184"/>
      <c r="F10" s="184"/>
      <c r="G10" s="184"/>
      <c r="H10" s="184"/>
      <c r="I10" s="184"/>
      <c r="J10" s="185"/>
      <c r="K10" s="4"/>
      <c r="L10" s="4"/>
    </row>
    <row r="11" spans="2:13" ht="14.4" outlineLevel="1" x14ac:dyDescent="0.3">
      <c r="B11" s="5" t="s">
        <v>6</v>
      </c>
      <c r="C11" s="5" t="s">
        <v>7</v>
      </c>
      <c r="D11" s="5" t="s">
        <v>6</v>
      </c>
      <c r="E11" s="5" t="s">
        <v>6</v>
      </c>
      <c r="F11" s="5" t="s">
        <v>8</v>
      </c>
      <c r="G11" s="5" t="s">
        <v>6</v>
      </c>
      <c r="H11" s="5" t="s">
        <v>6</v>
      </c>
      <c r="I11" s="5" t="s">
        <v>6</v>
      </c>
      <c r="J11" s="5" t="s">
        <v>9</v>
      </c>
      <c r="K11" s="5" t="s">
        <v>6</v>
      </c>
      <c r="L11" s="5" t="s">
        <v>6</v>
      </c>
    </row>
    <row r="12" spans="2:13" ht="14.4" outlineLevel="1" x14ac:dyDescent="0.3">
      <c r="B12" s="5" t="s">
        <v>10</v>
      </c>
      <c r="C12" s="5" t="s">
        <v>11</v>
      </c>
      <c r="D12" s="5" t="s">
        <v>10</v>
      </c>
      <c r="E12" s="5" t="s">
        <v>10</v>
      </c>
      <c r="F12" s="5" t="s">
        <v>12</v>
      </c>
      <c r="G12" s="5" t="s">
        <v>10</v>
      </c>
      <c r="H12" s="5" t="s">
        <v>10</v>
      </c>
      <c r="I12" s="5" t="s">
        <v>10</v>
      </c>
      <c r="J12" s="5" t="s">
        <v>13</v>
      </c>
      <c r="K12" s="5" t="s">
        <v>10</v>
      </c>
      <c r="L12" s="5" t="s">
        <v>10</v>
      </c>
    </row>
    <row r="13" spans="2:13" ht="14.4" outlineLevel="1" x14ac:dyDescent="0.3">
      <c r="B13" s="5"/>
      <c r="C13" s="5" t="s">
        <v>14</v>
      </c>
      <c r="D13" s="5" t="s">
        <v>15</v>
      </c>
      <c r="E13" s="5" t="s">
        <v>16</v>
      </c>
      <c r="F13" s="5" t="s">
        <v>17</v>
      </c>
      <c r="G13" s="5" t="s">
        <v>18</v>
      </c>
      <c r="H13" s="5" t="s">
        <v>19</v>
      </c>
      <c r="I13" s="5" t="s">
        <v>20</v>
      </c>
      <c r="J13" s="5" t="s">
        <v>21</v>
      </c>
      <c r="K13" s="5" t="s">
        <v>22</v>
      </c>
      <c r="L13" s="5" t="s">
        <v>147</v>
      </c>
      <c r="M13" t="s">
        <v>32</v>
      </c>
    </row>
    <row r="14" spans="2:13" ht="14.4" outlineLevel="1" x14ac:dyDescent="0.3">
      <c r="B14" s="5"/>
      <c r="C14" s="5" t="s">
        <v>23</v>
      </c>
      <c r="D14" s="5"/>
      <c r="E14" s="5" t="s">
        <v>24</v>
      </c>
      <c r="F14" s="5" t="s">
        <v>25</v>
      </c>
      <c r="G14" s="5" t="s">
        <v>26</v>
      </c>
      <c r="H14" s="5"/>
      <c r="I14" s="5"/>
      <c r="J14" s="5" t="s">
        <v>27</v>
      </c>
      <c r="K14" s="5"/>
      <c r="L14" s="5"/>
    </row>
    <row r="15" spans="2:13" ht="14.4" outlineLevel="1" x14ac:dyDescent="0.3">
      <c r="B15" s="5"/>
      <c r="C15" s="5" t="s">
        <v>28</v>
      </c>
      <c r="D15" s="5"/>
      <c r="E15" s="5"/>
      <c r="F15" s="5" t="s">
        <v>29</v>
      </c>
      <c r="G15" s="5"/>
      <c r="H15" s="5"/>
      <c r="I15" s="5"/>
      <c r="J15" s="5" t="s">
        <v>30</v>
      </c>
      <c r="K15" s="5"/>
      <c r="L15" s="5"/>
    </row>
    <row r="16" spans="2:13" ht="14.4" outlineLevel="1" x14ac:dyDescent="0.3">
      <c r="B16" s="5"/>
      <c r="C16" s="5" t="s">
        <v>31</v>
      </c>
      <c r="D16" s="5"/>
      <c r="E16" s="5"/>
      <c r="F16" s="5"/>
      <c r="G16" s="5"/>
      <c r="H16" s="5"/>
      <c r="I16" s="5"/>
      <c r="J16" s="5"/>
      <c r="K16" s="5"/>
      <c r="L16" s="5"/>
    </row>
    <row r="17" spans="2:10" ht="15.75" customHeight="1" x14ac:dyDescent="0.3"/>
    <row r="18" spans="2:10" ht="15.75" customHeight="1" x14ac:dyDescent="0.3"/>
    <row r="19" spans="2:10" ht="15.75" customHeight="1" x14ac:dyDescent="0.3"/>
    <row r="20" spans="2:10" ht="15.75" customHeight="1" x14ac:dyDescent="0.3">
      <c r="B20" s="37"/>
      <c r="C20" s="37" t="s">
        <v>164</v>
      </c>
      <c r="D20" s="37"/>
      <c r="E20" s="38" t="s">
        <v>163</v>
      </c>
      <c r="F20" s="37"/>
      <c r="G20" s="37"/>
      <c r="H20" s="37"/>
      <c r="I20" s="37"/>
      <c r="J20" s="37"/>
    </row>
    <row r="21" spans="2:10" ht="15.75" customHeight="1" x14ac:dyDescent="0.3"/>
    <row r="22" spans="2:10" ht="15.75" customHeight="1" x14ac:dyDescent="0.3"/>
    <row r="23" spans="2:10" ht="15.75" customHeight="1" x14ac:dyDescent="0.3"/>
    <row r="24" spans="2:10" ht="15.75" customHeight="1" x14ac:dyDescent="0.3"/>
    <row r="25" spans="2:10" ht="15.75" customHeight="1" x14ac:dyDescent="0.3"/>
    <row r="26" spans="2:10" ht="15.75" customHeight="1" x14ac:dyDescent="0.3"/>
    <row r="27" spans="2:10" ht="15.75" customHeight="1" x14ac:dyDescent="0.3"/>
    <row r="28" spans="2:10" ht="15.75" customHeight="1" x14ac:dyDescent="0.3"/>
    <row r="29" spans="2:10" ht="15.75" customHeight="1" x14ac:dyDescent="0.3"/>
    <row r="30" spans="2:10" ht="15.75" customHeight="1" x14ac:dyDescent="0.3"/>
    <row r="31" spans="2:10" ht="15.75" customHeight="1" x14ac:dyDescent="0.3"/>
    <row r="32" spans="2:10"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sheetData>
  <mergeCells count="1">
    <mergeCell ref="B10:J10"/>
  </mergeCells>
  <hyperlinks>
    <hyperlink ref="E20" r:id="rId1" xr:uid="{8EFD4C59-B6FC-4FE3-8294-1F891C549374}"/>
  </hyperlinks>
  <pageMargins left="0.7" right="0.7" top="0.78740157499999996" bottom="0.78740157499999996" header="0" footer="0"/>
  <pageSetup orientation="landscape"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G1009"/>
  <sheetViews>
    <sheetView zoomScale="70" zoomScaleNormal="70" workbookViewId="0">
      <pane xSplit="6" topLeftCell="AT1" activePane="topRight" state="frozen"/>
      <selection activeCell="AX8" sqref="AX8"/>
      <selection pane="topRight" activeCell="AU23" sqref="AU23"/>
    </sheetView>
  </sheetViews>
  <sheetFormatPr defaultColWidth="14.44140625" defaultRowHeight="14.4" outlineLevelRow="1" outlineLevelCol="1" x14ac:dyDescent="0.3"/>
  <cols>
    <col min="1" max="1" width="2.6640625" customWidth="1"/>
    <col min="2" max="2" width="2.6640625" hidden="1" customWidth="1" outlineLevel="1"/>
    <col min="3" max="3" width="6" customWidth="1" collapsed="1"/>
    <col min="4" max="5" width="2.6640625" customWidth="1"/>
    <col min="6" max="6" width="52.6640625" customWidth="1" outlineLevel="1"/>
    <col min="7" max="7" width="2.6640625" customWidth="1"/>
    <col min="8" max="8" width="15.6640625" customWidth="1" outlineLevel="1"/>
    <col min="9" max="9" width="40.6640625" customWidth="1" outlineLevel="1"/>
    <col min="10" max="10" width="9.109375" customWidth="1" outlineLevel="1"/>
    <col min="11" max="11" width="2.6640625" customWidth="1"/>
    <col min="12" max="53" width="25.44140625" customWidth="1" outlineLevel="1"/>
    <col min="54" max="54" width="2.6640625" customWidth="1"/>
  </cols>
  <sheetData>
    <row r="1" spans="2:59" x14ac:dyDescent="0.3">
      <c r="C1" s="6"/>
      <c r="F1" s="7"/>
      <c r="L1" s="42" t="s">
        <v>170</v>
      </c>
      <c r="M1" s="42" t="s">
        <v>174</v>
      </c>
      <c r="N1" s="42" t="s">
        <v>177</v>
      </c>
      <c r="O1" s="42" t="s">
        <v>179</v>
      </c>
      <c r="P1" s="42" t="s">
        <v>180</v>
      </c>
      <c r="Q1" s="162" t="s">
        <v>606</v>
      </c>
      <c r="R1" s="42" t="s">
        <v>183</v>
      </c>
      <c r="S1" s="162" t="s">
        <v>628</v>
      </c>
      <c r="T1" s="42" t="s">
        <v>186</v>
      </c>
      <c r="U1" s="162" t="s">
        <v>634</v>
      </c>
      <c r="V1" s="162" t="s">
        <v>645</v>
      </c>
      <c r="W1" s="42" t="s">
        <v>191</v>
      </c>
      <c r="X1" s="162" t="s">
        <v>659</v>
      </c>
      <c r="Y1" s="162" t="s">
        <v>673</v>
      </c>
      <c r="Z1" s="42" t="s">
        <v>194</v>
      </c>
      <c r="AA1" s="162" t="s">
        <v>695</v>
      </c>
      <c r="AB1" s="42" t="s">
        <v>199</v>
      </c>
      <c r="AC1" s="42" t="s">
        <v>198</v>
      </c>
      <c r="AD1" s="42" t="s">
        <v>202</v>
      </c>
      <c r="AE1" s="42" t="s">
        <v>204</v>
      </c>
      <c r="AF1" s="42" t="s">
        <v>206</v>
      </c>
      <c r="AG1" s="162" t="s">
        <v>704</v>
      </c>
      <c r="AH1" s="42" t="s">
        <v>209</v>
      </c>
      <c r="AI1" s="162" t="s">
        <v>593</v>
      </c>
      <c r="AJ1" s="162" t="s">
        <v>718</v>
      </c>
      <c r="AK1" s="162" t="s">
        <v>728</v>
      </c>
      <c r="AL1" s="162" t="s">
        <v>732</v>
      </c>
      <c r="AM1" s="162" t="s">
        <v>738</v>
      </c>
      <c r="AN1" s="42" t="s">
        <v>210</v>
      </c>
      <c r="AO1" s="162" t="s">
        <v>747</v>
      </c>
      <c r="AP1" s="42" t="s">
        <v>211</v>
      </c>
      <c r="AQ1" s="58" t="s">
        <v>212</v>
      </c>
      <c r="AR1" s="42" t="s">
        <v>213</v>
      </c>
      <c r="AS1" s="42" t="s">
        <v>214</v>
      </c>
      <c r="AT1" s="42" t="s">
        <v>215</v>
      </c>
      <c r="AU1" s="42" t="s">
        <v>216</v>
      </c>
      <c r="AV1" s="42" t="s">
        <v>217</v>
      </c>
      <c r="AW1" s="42" t="s">
        <v>218</v>
      </c>
      <c r="AX1" s="42" t="s">
        <v>219</v>
      </c>
      <c r="AY1" s="42" t="s">
        <v>220</v>
      </c>
      <c r="AZ1" s="42" t="s">
        <v>221</v>
      </c>
      <c r="BA1" s="42" t="s">
        <v>222</v>
      </c>
    </row>
    <row r="2" spans="2:59" ht="100.8" x14ac:dyDescent="0.3">
      <c r="C2" s="6"/>
      <c r="F2" s="64" t="s">
        <v>322</v>
      </c>
      <c r="H2" s="186" t="s">
        <v>335</v>
      </c>
      <c r="I2" s="186"/>
      <c r="J2" s="186"/>
      <c r="L2" s="41" t="s">
        <v>167</v>
      </c>
      <c r="M2" s="41" t="s">
        <v>171</v>
      </c>
      <c r="N2" s="41" t="s">
        <v>176</v>
      </c>
      <c r="O2" s="41" t="s">
        <v>178</v>
      </c>
      <c r="P2" s="41" t="s">
        <v>181</v>
      </c>
      <c r="Q2" s="158" t="s">
        <v>610</v>
      </c>
      <c r="R2" s="41" t="s">
        <v>184</v>
      </c>
      <c r="S2" s="158" t="s">
        <v>629</v>
      </c>
      <c r="T2" s="41" t="s">
        <v>187</v>
      </c>
      <c r="U2" s="158" t="s">
        <v>635</v>
      </c>
      <c r="V2" s="158" t="s">
        <v>646</v>
      </c>
      <c r="W2" s="41" t="s">
        <v>190</v>
      </c>
      <c r="X2" s="158" t="s">
        <v>660</v>
      </c>
      <c r="Y2" s="158" t="s">
        <v>674</v>
      </c>
      <c r="Z2" s="41" t="s">
        <v>192</v>
      </c>
      <c r="AA2" s="158" t="s">
        <v>696</v>
      </c>
      <c r="AB2" s="41" t="s">
        <v>196</v>
      </c>
      <c r="AC2" s="41" t="s">
        <v>200</v>
      </c>
      <c r="AD2" s="41" t="s">
        <v>203</v>
      </c>
      <c r="AE2" s="41" t="s">
        <v>205</v>
      </c>
      <c r="AF2" s="41" t="s">
        <v>207</v>
      </c>
      <c r="AG2" s="158" t="s">
        <v>705</v>
      </c>
      <c r="AH2" s="41" t="s">
        <v>207</v>
      </c>
      <c r="AI2" s="158" t="s">
        <v>592</v>
      </c>
      <c r="AJ2" s="158" t="s">
        <v>719</v>
      </c>
      <c r="AK2" s="158" t="s">
        <v>729</v>
      </c>
      <c r="AL2" s="158" t="s">
        <v>733</v>
      </c>
      <c r="AM2" s="158" t="s">
        <v>739</v>
      </c>
      <c r="AN2" s="41" t="s">
        <v>223</v>
      </c>
      <c r="AO2" s="158" t="s">
        <v>748</v>
      </c>
      <c r="AP2" s="41" t="s">
        <v>224</v>
      </c>
      <c r="AQ2" s="56" t="s">
        <v>315</v>
      </c>
      <c r="AR2" s="41" t="s">
        <v>226</v>
      </c>
      <c r="AS2" s="41" t="s">
        <v>230</v>
      </c>
      <c r="AT2" s="41" t="s">
        <v>232</v>
      </c>
      <c r="AU2" s="41" t="s">
        <v>234</v>
      </c>
      <c r="AV2" s="41" t="s">
        <v>236</v>
      </c>
      <c r="AW2" s="41" t="s">
        <v>237</v>
      </c>
      <c r="AX2" s="41" t="s">
        <v>241</v>
      </c>
      <c r="AY2" s="41" t="s">
        <v>242</v>
      </c>
      <c r="AZ2" s="41" t="s">
        <v>245</v>
      </c>
      <c r="BA2" s="41" t="s">
        <v>247</v>
      </c>
      <c r="BC2" s="48" t="s">
        <v>6</v>
      </c>
      <c r="BD2" s="48" t="s">
        <v>10</v>
      </c>
      <c r="BE2" s="48" t="s">
        <v>147</v>
      </c>
    </row>
    <row r="3" spans="2:59" x14ac:dyDescent="0.3">
      <c r="C3" s="6"/>
      <c r="F3" s="7"/>
      <c r="H3" s="186"/>
      <c r="I3" s="186"/>
      <c r="J3" s="186"/>
      <c r="L3" s="39" t="s">
        <v>168</v>
      </c>
      <c r="M3" s="39" t="s">
        <v>172</v>
      </c>
      <c r="N3" s="39" t="s">
        <v>172</v>
      </c>
      <c r="O3" s="39" t="s">
        <v>168</v>
      </c>
      <c r="P3" s="39" t="s">
        <v>168</v>
      </c>
      <c r="Q3" s="159" t="s">
        <v>227</v>
      </c>
      <c r="R3" s="39" t="s">
        <v>172</v>
      </c>
      <c r="S3" s="159" t="s">
        <v>227</v>
      </c>
      <c r="T3" s="39" t="s">
        <v>168</v>
      </c>
      <c r="U3" s="159" t="s">
        <v>227</v>
      </c>
      <c r="V3" s="159" t="s">
        <v>227</v>
      </c>
      <c r="W3" s="39" t="s">
        <v>172</v>
      </c>
      <c r="X3" s="159" t="s">
        <v>227</v>
      </c>
      <c r="Y3" s="159" t="s">
        <v>227</v>
      </c>
      <c r="Z3" s="39" t="s">
        <v>172</v>
      </c>
      <c r="AA3" s="159" t="s">
        <v>227</v>
      </c>
      <c r="AB3" s="39" t="s">
        <v>172</v>
      </c>
      <c r="AC3" s="39" t="s">
        <v>172</v>
      </c>
      <c r="AD3" s="39" t="s">
        <v>172</v>
      </c>
      <c r="AE3" s="39" t="s">
        <v>172</v>
      </c>
      <c r="AF3" s="39" t="s">
        <v>172</v>
      </c>
      <c r="AG3" s="159" t="s">
        <v>227</v>
      </c>
      <c r="AH3" s="39" t="s">
        <v>172</v>
      </c>
      <c r="AI3" s="160" t="s">
        <v>227</v>
      </c>
      <c r="AJ3" s="160" t="s">
        <v>227</v>
      </c>
      <c r="AK3" s="160" t="s">
        <v>227</v>
      </c>
      <c r="AL3" s="160" t="s">
        <v>227</v>
      </c>
      <c r="AM3" s="160" t="s">
        <v>227</v>
      </c>
      <c r="AN3" s="39" t="s">
        <v>172</v>
      </c>
      <c r="AO3" s="159" t="s">
        <v>227</v>
      </c>
      <c r="AP3" s="39" t="s">
        <v>172</v>
      </c>
      <c r="AQ3" s="57" t="s">
        <v>227</v>
      </c>
      <c r="AR3" s="39" t="s">
        <v>227</v>
      </c>
      <c r="AS3" s="39" t="s">
        <v>227</v>
      </c>
      <c r="AT3" s="39" t="s">
        <v>227</v>
      </c>
      <c r="AU3" s="39" t="s">
        <v>227</v>
      </c>
      <c r="AV3" s="39" t="s">
        <v>168</v>
      </c>
      <c r="AW3" s="39" t="s">
        <v>172</v>
      </c>
      <c r="AX3" s="39" t="s">
        <v>227</v>
      </c>
      <c r="AY3" s="39" t="s">
        <v>172</v>
      </c>
      <c r="AZ3" s="39" t="s">
        <v>172</v>
      </c>
      <c r="BA3" s="39" t="s">
        <v>172</v>
      </c>
    </row>
    <row r="4" spans="2:59" ht="115.2" x14ac:dyDescent="0.3">
      <c r="C4" s="6"/>
      <c r="F4" s="7"/>
      <c r="L4" s="40" t="s">
        <v>173</v>
      </c>
      <c r="M4" s="59" t="s">
        <v>575</v>
      </c>
      <c r="N4" s="59" t="s">
        <v>298</v>
      </c>
      <c r="O4" s="40" t="s">
        <v>173</v>
      </c>
      <c r="P4" s="40" t="s">
        <v>173</v>
      </c>
      <c r="Q4" s="156" t="s">
        <v>611</v>
      </c>
      <c r="R4" s="59" t="s">
        <v>407</v>
      </c>
      <c r="S4" s="157" t="s">
        <v>287</v>
      </c>
      <c r="T4" s="59" t="s">
        <v>408</v>
      </c>
      <c r="U4" s="157" t="s">
        <v>292</v>
      </c>
      <c r="V4" s="157" t="s">
        <v>173</v>
      </c>
      <c r="W4" s="59" t="s">
        <v>411</v>
      </c>
      <c r="X4" s="157" t="s">
        <v>661</v>
      </c>
      <c r="Y4" s="157" t="s">
        <v>173</v>
      </c>
      <c r="Z4" s="59" t="s">
        <v>424</v>
      </c>
      <c r="AA4" s="157" t="s">
        <v>697</v>
      </c>
      <c r="AB4" s="59" t="s">
        <v>438</v>
      </c>
      <c r="AC4" s="59" t="s">
        <v>308</v>
      </c>
      <c r="AD4" s="59" t="s">
        <v>308</v>
      </c>
      <c r="AE4" s="59" t="s">
        <v>283</v>
      </c>
      <c r="AF4" s="40"/>
      <c r="AG4" s="156" t="s">
        <v>706</v>
      </c>
      <c r="AH4" s="59" t="s">
        <v>464</v>
      </c>
      <c r="AI4" s="157" t="s">
        <v>173</v>
      </c>
      <c r="AJ4" s="157" t="s">
        <v>173</v>
      </c>
      <c r="AK4" s="157" t="s">
        <v>173</v>
      </c>
      <c r="AL4" s="157" t="s">
        <v>578</v>
      </c>
      <c r="AM4" s="157" t="s">
        <v>173</v>
      </c>
      <c r="AN4" s="59" t="s">
        <v>471</v>
      </c>
      <c r="AO4" s="157" t="s">
        <v>173</v>
      </c>
      <c r="AP4" s="40" t="s">
        <v>478</v>
      </c>
      <c r="AQ4" s="59" t="s">
        <v>483</v>
      </c>
      <c r="AR4" s="59" t="s">
        <v>291</v>
      </c>
      <c r="AS4" s="59" t="s">
        <v>499</v>
      </c>
      <c r="AT4" s="40" t="s">
        <v>173</v>
      </c>
      <c r="AU4" s="40" t="s">
        <v>173</v>
      </c>
      <c r="AV4" s="40" t="s">
        <v>173</v>
      </c>
      <c r="AW4" s="59" t="s">
        <v>532</v>
      </c>
      <c r="AX4" s="59" t="s">
        <v>310</v>
      </c>
      <c r="AY4" s="59" t="s">
        <v>553</v>
      </c>
      <c r="AZ4" s="40" t="s">
        <v>246</v>
      </c>
      <c r="BA4" s="40" t="s">
        <v>564</v>
      </c>
    </row>
    <row r="5" spans="2:59" x14ac:dyDescent="0.3">
      <c r="C5" s="6"/>
      <c r="F5" s="7"/>
      <c r="L5" s="156" t="s">
        <v>586</v>
      </c>
      <c r="M5" s="156" t="s">
        <v>586</v>
      </c>
      <c r="N5" s="156" t="s">
        <v>586</v>
      </c>
      <c r="O5" s="156" t="s">
        <v>586</v>
      </c>
      <c r="P5" s="156" t="s">
        <v>586</v>
      </c>
      <c r="Q5" s="161" t="s">
        <v>609</v>
      </c>
      <c r="R5" s="156" t="s">
        <v>586</v>
      </c>
      <c r="S5" s="161" t="s">
        <v>609</v>
      </c>
      <c r="T5" s="156" t="s">
        <v>586</v>
      </c>
      <c r="U5" s="161" t="s">
        <v>609</v>
      </c>
      <c r="V5" s="161" t="s">
        <v>609</v>
      </c>
      <c r="W5" s="156" t="s">
        <v>586</v>
      </c>
      <c r="X5" s="161" t="s">
        <v>609</v>
      </c>
      <c r="Y5" s="161" t="s">
        <v>609</v>
      </c>
      <c r="Z5" s="156" t="s">
        <v>586</v>
      </c>
      <c r="AA5" s="161" t="s">
        <v>609</v>
      </c>
      <c r="AB5" s="156" t="s">
        <v>586</v>
      </c>
      <c r="AC5" s="156" t="s">
        <v>586</v>
      </c>
      <c r="AD5" s="156" t="s">
        <v>586</v>
      </c>
      <c r="AE5" s="156" t="s">
        <v>586</v>
      </c>
      <c r="AF5" s="156" t="s">
        <v>586</v>
      </c>
      <c r="AG5" s="161" t="s">
        <v>609</v>
      </c>
      <c r="AH5" s="156" t="s">
        <v>586</v>
      </c>
      <c r="AI5" s="161" t="s">
        <v>586</v>
      </c>
      <c r="AJ5" s="161" t="s">
        <v>609</v>
      </c>
      <c r="AK5" s="161" t="s">
        <v>609</v>
      </c>
      <c r="AL5" s="161" t="s">
        <v>609</v>
      </c>
      <c r="AM5" s="161" t="s">
        <v>609</v>
      </c>
      <c r="AN5" s="156" t="s">
        <v>586</v>
      </c>
      <c r="AO5" s="161" t="s">
        <v>609</v>
      </c>
      <c r="AP5" s="156" t="s">
        <v>586</v>
      </c>
      <c r="AQ5" s="156" t="s">
        <v>586</v>
      </c>
      <c r="AR5" s="156" t="s">
        <v>586</v>
      </c>
      <c r="AS5" s="156" t="s">
        <v>586</v>
      </c>
      <c r="AT5" s="156" t="s">
        <v>586</v>
      </c>
      <c r="AU5" s="156" t="s">
        <v>586</v>
      </c>
      <c r="AV5" s="156" t="s">
        <v>586</v>
      </c>
      <c r="AW5" s="156" t="s">
        <v>586</v>
      </c>
      <c r="AX5" s="156" t="s">
        <v>586</v>
      </c>
      <c r="AY5" s="156" t="s">
        <v>586</v>
      </c>
      <c r="AZ5" s="156" t="s">
        <v>586</v>
      </c>
      <c r="BA5" s="156" t="s">
        <v>586</v>
      </c>
    </row>
    <row r="6" spans="2:59" ht="15" thickBot="1" x14ac:dyDescent="0.35">
      <c r="C6" s="65" t="s">
        <v>33</v>
      </c>
      <c r="D6" s="8"/>
      <c r="E6" s="8"/>
      <c r="F6" s="66" t="s">
        <v>34</v>
      </c>
      <c r="G6" s="80"/>
      <c r="H6" s="80" t="s">
        <v>35</v>
      </c>
      <c r="I6" s="80" t="s">
        <v>36</v>
      </c>
      <c r="J6" s="80" t="s">
        <v>37</v>
      </c>
      <c r="K6" s="80"/>
      <c r="L6" s="9" t="s">
        <v>38</v>
      </c>
      <c r="M6" s="9" t="s">
        <v>38</v>
      </c>
      <c r="N6" s="9" t="s">
        <v>38</v>
      </c>
      <c r="O6" s="9" t="s">
        <v>38</v>
      </c>
      <c r="P6" s="9" t="s">
        <v>38</v>
      </c>
      <c r="Q6" s="45" t="s">
        <v>38</v>
      </c>
      <c r="R6" s="9" t="s">
        <v>38</v>
      </c>
      <c r="S6" s="45" t="s">
        <v>38</v>
      </c>
      <c r="T6" s="9" t="s">
        <v>38</v>
      </c>
      <c r="U6" s="45" t="s">
        <v>38</v>
      </c>
      <c r="V6" s="45" t="s">
        <v>647</v>
      </c>
      <c r="W6" s="9" t="s">
        <v>38</v>
      </c>
      <c r="X6" s="45" t="s">
        <v>38</v>
      </c>
      <c r="Y6" s="45" t="s">
        <v>38</v>
      </c>
      <c r="Z6" s="9" t="s">
        <v>38</v>
      </c>
      <c r="AA6" s="45" t="s">
        <v>38</v>
      </c>
      <c r="AB6" s="45" t="s">
        <v>38</v>
      </c>
      <c r="AC6" s="9" t="s">
        <v>38</v>
      </c>
      <c r="AD6" s="9" t="s">
        <v>38</v>
      </c>
      <c r="AE6" s="45" t="s">
        <v>38</v>
      </c>
      <c r="AF6" s="9" t="s">
        <v>38</v>
      </c>
      <c r="AG6" s="45" t="s">
        <v>38</v>
      </c>
      <c r="AH6" s="9" t="s">
        <v>38</v>
      </c>
      <c r="AI6" s="45" t="s">
        <v>38</v>
      </c>
      <c r="AJ6" s="45" t="s">
        <v>38</v>
      </c>
      <c r="AK6" s="45" t="s">
        <v>38</v>
      </c>
      <c r="AL6" s="45" t="s">
        <v>38</v>
      </c>
      <c r="AM6" s="45" t="s">
        <v>38</v>
      </c>
      <c r="AN6" s="45" t="s">
        <v>38</v>
      </c>
      <c r="AO6" s="45" t="s">
        <v>38</v>
      </c>
      <c r="AP6" s="9" t="s">
        <v>38</v>
      </c>
      <c r="AQ6" s="45" t="s">
        <v>38</v>
      </c>
      <c r="AR6" s="9" t="s">
        <v>38</v>
      </c>
      <c r="AS6" s="9" t="s">
        <v>38</v>
      </c>
      <c r="AT6" s="45" t="s">
        <v>38</v>
      </c>
      <c r="AU6" s="45" t="s">
        <v>38</v>
      </c>
      <c r="AV6" s="9" t="s">
        <v>38</v>
      </c>
      <c r="AW6" s="9" t="s">
        <v>38</v>
      </c>
      <c r="AX6" s="45" t="s">
        <v>38</v>
      </c>
      <c r="AY6" s="9" t="s">
        <v>38</v>
      </c>
      <c r="AZ6" s="9" t="s">
        <v>38</v>
      </c>
      <c r="BA6" s="9" t="s">
        <v>38</v>
      </c>
    </row>
    <row r="7" spans="2:59" x14ac:dyDescent="0.3">
      <c r="C7" s="6"/>
      <c r="F7" s="7"/>
      <c r="G7" s="62" t="s">
        <v>32</v>
      </c>
      <c r="L7" s="136"/>
      <c r="M7" s="119"/>
      <c r="N7" s="119"/>
      <c r="O7" s="119"/>
      <c r="P7" s="119"/>
      <c r="Q7" s="119"/>
      <c r="R7" s="119"/>
      <c r="S7" s="119"/>
      <c r="T7" s="119"/>
      <c r="U7" s="119"/>
      <c r="V7" s="119"/>
      <c r="W7" s="119"/>
      <c r="X7" s="119"/>
      <c r="Y7" s="119"/>
      <c r="Z7" s="119"/>
      <c r="AA7" s="119"/>
      <c r="AB7" s="119"/>
      <c r="AC7" s="119"/>
      <c r="AD7" s="119"/>
      <c r="AE7" s="119"/>
      <c r="AF7" s="119"/>
      <c r="AG7" s="119"/>
      <c r="AH7" s="119"/>
      <c r="AI7" s="119"/>
      <c r="AJ7" s="119"/>
      <c r="AK7" s="119"/>
      <c r="AL7" s="119"/>
      <c r="AM7" s="119"/>
      <c r="AN7" s="119"/>
      <c r="AO7" s="119"/>
      <c r="AP7" s="119"/>
      <c r="AQ7" s="119"/>
      <c r="AR7" s="119"/>
      <c r="AS7" s="119"/>
      <c r="AT7" s="119"/>
      <c r="AU7" s="119"/>
      <c r="AV7" s="119"/>
      <c r="AW7" s="119"/>
      <c r="AX7" s="119"/>
      <c r="AY7" s="119"/>
      <c r="AZ7" s="119"/>
      <c r="BA7" s="119"/>
    </row>
    <row r="8" spans="2:59" ht="30.6" outlineLevel="1" x14ac:dyDescent="0.3">
      <c r="B8" s="62"/>
      <c r="C8" s="67" t="s">
        <v>165</v>
      </c>
      <c r="F8" s="68" t="s">
        <v>166</v>
      </c>
      <c r="G8" s="62" t="s">
        <v>32</v>
      </c>
      <c r="H8" s="21" t="s">
        <v>41</v>
      </c>
      <c r="I8" s="35" t="s">
        <v>45</v>
      </c>
      <c r="J8" s="62" t="s">
        <v>42</v>
      </c>
      <c r="L8" s="137" t="s">
        <v>10</v>
      </c>
      <c r="M8" s="137" t="s">
        <v>10</v>
      </c>
      <c r="N8" s="137" t="s">
        <v>10</v>
      </c>
      <c r="O8" s="137" t="s">
        <v>10</v>
      </c>
      <c r="P8" s="137" t="s">
        <v>10</v>
      </c>
      <c r="Q8" s="137" t="s">
        <v>10</v>
      </c>
      <c r="R8" s="137" t="s">
        <v>6</v>
      </c>
      <c r="S8" s="137" t="s">
        <v>10</v>
      </c>
      <c r="T8" s="137" t="s">
        <v>10</v>
      </c>
      <c r="U8" s="137" t="s">
        <v>6</v>
      </c>
      <c r="V8" s="137" t="s">
        <v>10</v>
      </c>
      <c r="W8" s="137" t="s">
        <v>6</v>
      </c>
      <c r="X8" s="137" t="s">
        <v>6</v>
      </c>
      <c r="Y8" s="137" t="s">
        <v>6</v>
      </c>
      <c r="Z8" s="137" t="s">
        <v>10</v>
      </c>
      <c r="AA8" s="137" t="s">
        <v>10</v>
      </c>
      <c r="AB8" s="137" t="s">
        <v>10</v>
      </c>
      <c r="AC8" s="137" t="s">
        <v>10</v>
      </c>
      <c r="AD8" s="137" t="s">
        <v>10</v>
      </c>
      <c r="AE8" s="137" t="s">
        <v>10</v>
      </c>
      <c r="AF8" s="137" t="s">
        <v>10</v>
      </c>
      <c r="AG8" s="137" t="s">
        <v>6</v>
      </c>
      <c r="AH8" s="137" t="s">
        <v>10</v>
      </c>
      <c r="AI8" s="137" t="s">
        <v>10</v>
      </c>
      <c r="AJ8" s="137" t="s">
        <v>10</v>
      </c>
      <c r="AK8" s="137" t="s">
        <v>10</v>
      </c>
      <c r="AL8" s="137" t="s">
        <v>10</v>
      </c>
      <c r="AM8" s="137" t="s">
        <v>10</v>
      </c>
      <c r="AN8" s="137" t="s">
        <v>10</v>
      </c>
      <c r="AO8" s="137" t="s">
        <v>10</v>
      </c>
      <c r="AP8" s="137" t="s">
        <v>10</v>
      </c>
      <c r="AQ8" s="137" t="s">
        <v>10</v>
      </c>
      <c r="AR8" s="137" t="s">
        <v>10</v>
      </c>
      <c r="AS8" s="137" t="s">
        <v>6</v>
      </c>
      <c r="AT8" s="137" t="s">
        <v>10</v>
      </c>
      <c r="AU8" s="137" t="s">
        <v>10</v>
      </c>
      <c r="AV8" s="137" t="s">
        <v>10</v>
      </c>
      <c r="AW8" s="137" t="s">
        <v>10</v>
      </c>
      <c r="AX8" s="137" t="s">
        <v>10</v>
      </c>
      <c r="AY8" s="137" t="s">
        <v>10</v>
      </c>
      <c r="AZ8" s="137" t="s">
        <v>10</v>
      </c>
      <c r="BA8" s="137" t="s">
        <v>10</v>
      </c>
      <c r="BD8">
        <f>COUNTIF(M8:$BA$8,BD$2)</f>
        <v>34</v>
      </c>
      <c r="BE8">
        <f>COUNTIF(N8:$BA$8,BE$2)</f>
        <v>0</v>
      </c>
    </row>
    <row r="9" spans="2:59" x14ac:dyDescent="0.3">
      <c r="B9" s="11"/>
      <c r="C9" s="49" t="s">
        <v>39</v>
      </c>
      <c r="D9" s="11"/>
      <c r="E9" s="11"/>
      <c r="F9" s="12"/>
      <c r="G9" s="11" t="s">
        <v>32</v>
      </c>
      <c r="H9" s="13"/>
      <c r="I9" s="81"/>
      <c r="J9" s="11"/>
      <c r="K9" s="11" t="s">
        <v>32</v>
      </c>
      <c r="L9" s="114"/>
      <c r="M9" s="114"/>
      <c r="N9" s="114"/>
      <c r="O9" s="114"/>
      <c r="P9" s="114"/>
      <c r="Q9" s="114"/>
      <c r="R9" s="114"/>
      <c r="S9" s="114"/>
      <c r="T9" s="114"/>
      <c r="U9" s="114"/>
      <c r="V9" s="114"/>
      <c r="W9" s="114"/>
      <c r="X9" s="114"/>
      <c r="Y9" s="114"/>
      <c r="Z9" s="114"/>
      <c r="AA9" s="114"/>
      <c r="AB9" s="114"/>
      <c r="AC9" s="114"/>
      <c r="AD9" s="114"/>
      <c r="AE9" s="114"/>
      <c r="AF9" s="114"/>
      <c r="AG9" s="114"/>
      <c r="AH9" s="114"/>
      <c r="AI9" s="114"/>
      <c r="AJ9" s="114"/>
      <c r="AK9" s="114"/>
      <c r="AL9" s="114"/>
      <c r="AM9" s="114"/>
      <c r="AN9" s="114"/>
      <c r="AO9" s="114"/>
      <c r="AP9" s="114"/>
      <c r="AQ9" s="114"/>
      <c r="AR9" s="114"/>
      <c r="AS9" s="114"/>
      <c r="AT9" s="114"/>
      <c r="AU9" s="114"/>
      <c r="AV9" s="114"/>
      <c r="AW9" s="114"/>
      <c r="AX9" s="114"/>
      <c r="AY9" s="114"/>
      <c r="AZ9" s="114"/>
      <c r="BA9" s="114"/>
    </row>
    <row r="10" spans="2:59" ht="57.6" outlineLevel="1" x14ac:dyDescent="0.3">
      <c r="B10" s="14">
        <v>1</v>
      </c>
      <c r="C10" s="28" t="str">
        <f>TEXT(SUM(B$8:B10),"Q#")</f>
        <v>Q1</v>
      </c>
      <c r="D10" s="14"/>
      <c r="E10" s="14"/>
      <c r="F10" s="15" t="s">
        <v>40</v>
      </c>
      <c r="G10" s="14" t="s">
        <v>32</v>
      </c>
      <c r="H10" s="82" t="s">
        <v>336</v>
      </c>
      <c r="I10" s="36" t="s">
        <v>148</v>
      </c>
      <c r="J10" s="14" t="s">
        <v>42</v>
      </c>
      <c r="K10" s="14"/>
      <c r="L10" s="138" t="s">
        <v>147</v>
      </c>
      <c r="M10" s="107" t="s">
        <v>147</v>
      </c>
      <c r="N10" s="107" t="s">
        <v>147</v>
      </c>
      <c r="O10" s="107" t="s">
        <v>6</v>
      </c>
      <c r="P10" s="107" t="s">
        <v>147</v>
      </c>
      <c r="Q10" s="107" t="s">
        <v>10</v>
      </c>
      <c r="R10" s="107" t="s">
        <v>6</v>
      </c>
      <c r="S10" s="107" t="s">
        <v>147</v>
      </c>
      <c r="T10" s="107" t="s">
        <v>147</v>
      </c>
      <c r="U10" s="107" t="s">
        <v>6</v>
      </c>
      <c r="V10" s="107" t="s">
        <v>147</v>
      </c>
      <c r="W10" s="107" t="s">
        <v>6</v>
      </c>
      <c r="X10" s="107" t="s">
        <v>147</v>
      </c>
      <c r="Y10" s="107" t="s">
        <v>6</v>
      </c>
      <c r="Z10" s="107" t="s">
        <v>147</v>
      </c>
      <c r="AA10" s="107" t="s">
        <v>10</v>
      </c>
      <c r="AB10" s="107" t="s">
        <v>6</v>
      </c>
      <c r="AC10" s="107" t="s">
        <v>147</v>
      </c>
      <c r="AD10" s="107" t="s">
        <v>10</v>
      </c>
      <c r="AE10" s="107" t="s">
        <v>10</v>
      </c>
      <c r="AF10" s="107" t="s">
        <v>10</v>
      </c>
      <c r="AG10" s="107" t="s">
        <v>10</v>
      </c>
      <c r="AH10" s="107" t="s">
        <v>10</v>
      </c>
      <c r="AI10" s="107" t="s">
        <v>6</v>
      </c>
      <c r="AJ10" s="107" t="s">
        <v>10</v>
      </c>
      <c r="AK10" s="107" t="s">
        <v>10</v>
      </c>
      <c r="AL10" s="107" t="s">
        <v>10</v>
      </c>
      <c r="AM10" s="107" t="s">
        <v>10</v>
      </c>
      <c r="AN10" s="107" t="s">
        <v>10</v>
      </c>
      <c r="AO10" s="107" t="s">
        <v>10</v>
      </c>
      <c r="AP10" s="107" t="s">
        <v>6</v>
      </c>
      <c r="AQ10" s="107" t="s">
        <v>6</v>
      </c>
      <c r="AR10" s="107" t="s">
        <v>10</v>
      </c>
      <c r="AS10" s="107" t="s">
        <v>6</v>
      </c>
      <c r="AT10" s="107" t="s">
        <v>10</v>
      </c>
      <c r="AU10" s="107" t="s">
        <v>10</v>
      </c>
      <c r="AV10" s="107" t="s">
        <v>147</v>
      </c>
      <c r="AW10" s="107" t="s">
        <v>10</v>
      </c>
      <c r="AX10" s="107" t="s">
        <v>147</v>
      </c>
      <c r="AY10" s="107" t="s">
        <v>10</v>
      </c>
      <c r="AZ10" s="107" t="s">
        <v>147</v>
      </c>
      <c r="BA10" s="107" t="s">
        <v>10</v>
      </c>
    </row>
    <row r="11" spans="2:59" ht="28.8" outlineLevel="1" x14ac:dyDescent="0.3">
      <c r="B11" s="17">
        <v>1</v>
      </c>
      <c r="C11" s="69" t="str">
        <f>TEXT(SUM(B$8:B11),"Q#")</f>
        <v>Q2</v>
      </c>
      <c r="D11" s="17"/>
      <c r="E11" s="17"/>
      <c r="F11" s="70" t="s">
        <v>321</v>
      </c>
      <c r="G11" s="17" t="s">
        <v>32</v>
      </c>
      <c r="H11" s="20" t="s">
        <v>41</v>
      </c>
      <c r="I11" s="83" t="s">
        <v>149</v>
      </c>
      <c r="J11" s="17" t="s">
        <v>42</v>
      </c>
      <c r="K11" s="17"/>
      <c r="L11" s="139" t="s">
        <v>6</v>
      </c>
      <c r="M11" s="139" t="s">
        <v>10</v>
      </c>
      <c r="N11" s="139" t="s">
        <v>10</v>
      </c>
      <c r="O11" s="139" t="s">
        <v>10</v>
      </c>
      <c r="P11" s="139" t="s">
        <v>10</v>
      </c>
      <c r="Q11" s="139" t="s">
        <v>10</v>
      </c>
      <c r="R11" s="139" t="s">
        <v>10</v>
      </c>
      <c r="S11" s="139" t="s">
        <v>10</v>
      </c>
      <c r="T11" s="139" t="s">
        <v>10</v>
      </c>
      <c r="U11" s="139" t="s">
        <v>10</v>
      </c>
      <c r="V11" s="139" t="s">
        <v>6</v>
      </c>
      <c r="W11" s="139" t="s">
        <v>10</v>
      </c>
      <c r="X11" s="139" t="s">
        <v>10</v>
      </c>
      <c r="Y11" s="139" t="s">
        <v>10</v>
      </c>
      <c r="Z11" s="139" t="s">
        <v>6</v>
      </c>
      <c r="AA11" s="139" t="s">
        <v>20</v>
      </c>
      <c r="AB11" s="139" t="s">
        <v>6</v>
      </c>
      <c r="AC11" s="139" t="s">
        <v>10</v>
      </c>
      <c r="AD11" s="139" t="s">
        <v>20</v>
      </c>
      <c r="AE11" s="139" t="s">
        <v>20</v>
      </c>
      <c r="AF11" s="139" t="s">
        <v>20</v>
      </c>
      <c r="AG11" s="139" t="s">
        <v>20</v>
      </c>
      <c r="AH11" s="139" t="s">
        <v>20</v>
      </c>
      <c r="AI11" s="139" t="s">
        <v>10</v>
      </c>
      <c r="AJ11" s="139" t="s">
        <v>10</v>
      </c>
      <c r="AK11" s="139" t="s">
        <v>20</v>
      </c>
      <c r="AL11" s="139" t="s">
        <v>10</v>
      </c>
      <c r="AM11" s="139" t="s">
        <v>10</v>
      </c>
      <c r="AN11" s="139" t="s">
        <v>20</v>
      </c>
      <c r="AO11" s="139" t="s">
        <v>20</v>
      </c>
      <c r="AP11" s="139" t="s">
        <v>6</v>
      </c>
      <c r="AQ11" s="139" t="s">
        <v>6</v>
      </c>
      <c r="AR11" s="139" t="s">
        <v>20</v>
      </c>
      <c r="AS11" s="139" t="s">
        <v>10</v>
      </c>
      <c r="AT11" s="139" t="s">
        <v>20</v>
      </c>
      <c r="AU11" s="139" t="s">
        <v>20</v>
      </c>
      <c r="AV11" s="139" t="s">
        <v>10</v>
      </c>
      <c r="AW11" s="139" t="s">
        <v>20</v>
      </c>
      <c r="AX11" s="139" t="s">
        <v>10</v>
      </c>
      <c r="AY11" s="139" t="s">
        <v>20</v>
      </c>
      <c r="AZ11" s="139" t="s">
        <v>10</v>
      </c>
      <c r="BA11" s="139" t="s">
        <v>20</v>
      </c>
    </row>
    <row r="12" spans="2:59" outlineLevel="1" x14ac:dyDescent="0.3">
      <c r="B12" s="11"/>
      <c r="C12" s="49" t="s">
        <v>44</v>
      </c>
      <c r="D12" s="11"/>
      <c r="E12" s="11"/>
      <c r="F12" s="12"/>
      <c r="G12" s="11" t="s">
        <v>32</v>
      </c>
      <c r="H12" s="13"/>
      <c r="I12" s="81"/>
      <c r="J12" s="11"/>
      <c r="K12" s="11"/>
      <c r="L12" s="114"/>
      <c r="M12" s="114"/>
      <c r="N12" s="114"/>
      <c r="O12" s="114"/>
      <c r="P12" s="114"/>
      <c r="Q12" s="114"/>
      <c r="R12" s="114"/>
      <c r="S12" s="114"/>
      <c r="T12" s="114"/>
      <c r="U12" s="114"/>
      <c r="V12" s="114"/>
      <c r="W12" s="114"/>
      <c r="X12" s="114"/>
      <c r="Y12" s="114"/>
      <c r="Z12" s="114"/>
      <c r="AA12" s="114"/>
      <c r="AB12" s="114"/>
      <c r="AC12" s="114"/>
      <c r="AD12" s="114"/>
      <c r="AE12" s="114"/>
      <c r="AF12" s="114"/>
      <c r="AG12" s="114"/>
      <c r="AH12" s="114"/>
      <c r="AI12" s="114"/>
      <c r="AJ12" s="114"/>
      <c r="AK12" s="114"/>
      <c r="AL12" s="114"/>
      <c r="AM12" s="114"/>
      <c r="AN12" s="114"/>
      <c r="AO12" s="114"/>
      <c r="AP12" s="114"/>
      <c r="AQ12" s="114"/>
      <c r="AR12" s="114"/>
      <c r="AS12" s="114"/>
      <c r="AT12" s="114"/>
      <c r="AU12" s="114"/>
      <c r="AV12" s="114"/>
      <c r="AW12" s="114"/>
      <c r="AX12" s="114"/>
      <c r="AY12" s="114"/>
      <c r="AZ12" s="114"/>
      <c r="BA12" s="114"/>
    </row>
    <row r="13" spans="2:59" outlineLevel="1" x14ac:dyDescent="0.3">
      <c r="C13" s="6"/>
      <c r="D13" s="71" t="s">
        <v>46</v>
      </c>
      <c r="E13" s="22"/>
      <c r="F13" s="23"/>
      <c r="G13" s="22" t="s">
        <v>32</v>
      </c>
      <c r="H13" s="24"/>
      <c r="I13" s="84"/>
      <c r="J13" s="22"/>
      <c r="K13" s="22"/>
      <c r="L13" s="118"/>
      <c r="M13" s="118"/>
      <c r="N13" s="118"/>
      <c r="O13" s="118"/>
      <c r="P13" s="118"/>
      <c r="Q13" s="118"/>
      <c r="R13" s="118"/>
      <c r="S13" s="118"/>
      <c r="T13" s="118"/>
      <c r="U13" s="118"/>
      <c r="V13" s="118"/>
      <c r="W13" s="118"/>
      <c r="X13" s="118"/>
      <c r="Y13" s="118"/>
      <c r="Z13" s="118"/>
      <c r="AA13" s="118"/>
      <c r="AB13" s="118"/>
      <c r="AC13" s="118"/>
      <c r="AD13" s="118"/>
      <c r="AE13" s="118"/>
      <c r="AF13" s="118"/>
      <c r="AG13" s="118"/>
      <c r="AH13" s="118"/>
      <c r="AI13" s="118"/>
      <c r="AJ13" s="118"/>
      <c r="AK13" s="118"/>
      <c r="AL13" s="118"/>
      <c r="AM13" s="118"/>
      <c r="AN13" s="118"/>
      <c r="AO13" s="118"/>
      <c r="AP13" s="118"/>
      <c r="AQ13" s="118"/>
      <c r="AR13" s="118"/>
      <c r="AS13" s="118"/>
      <c r="AT13" s="118"/>
      <c r="AU13" s="118"/>
      <c r="AV13" s="118"/>
      <c r="AW13" s="118"/>
      <c r="AX13" s="118"/>
      <c r="AY13" s="118"/>
      <c r="AZ13" s="118"/>
      <c r="BA13" s="118"/>
    </row>
    <row r="14" spans="2:59" ht="28.8" outlineLevel="1" x14ac:dyDescent="0.3">
      <c r="B14" s="62">
        <v>1</v>
      </c>
      <c r="C14" s="72" t="str">
        <f>TEXT(SUM(B$10:B14),"Q#")</f>
        <v>Q3</v>
      </c>
      <c r="F14" s="7" t="s">
        <v>47</v>
      </c>
      <c r="G14" s="62" t="s">
        <v>32</v>
      </c>
      <c r="H14" s="21"/>
      <c r="I14" s="35" t="s">
        <v>162</v>
      </c>
      <c r="J14" s="62" t="s">
        <v>48</v>
      </c>
      <c r="L14" s="119"/>
      <c r="M14" s="119"/>
      <c r="N14" s="119"/>
      <c r="O14" s="119"/>
      <c r="P14" s="119"/>
      <c r="Q14" s="119"/>
      <c r="R14" s="119"/>
      <c r="S14" s="119"/>
      <c r="T14" s="119"/>
      <c r="U14" s="119"/>
      <c r="V14" s="119"/>
      <c r="W14" s="119"/>
      <c r="X14" s="119"/>
      <c r="Y14" s="119"/>
      <c r="Z14" s="119"/>
      <c r="AA14" s="119"/>
      <c r="AB14" s="119"/>
      <c r="AC14" s="119"/>
      <c r="AD14" s="119"/>
      <c r="AE14" s="119"/>
      <c r="AF14" s="119"/>
      <c r="AG14" s="119"/>
      <c r="AH14" s="119"/>
      <c r="AI14" s="119"/>
      <c r="AJ14" s="119"/>
      <c r="AK14" s="119"/>
      <c r="AL14" s="119"/>
      <c r="AM14" s="119"/>
      <c r="AN14" s="119"/>
      <c r="AO14" s="119"/>
      <c r="AP14" s="119"/>
      <c r="AQ14" s="119" t="s">
        <v>23</v>
      </c>
      <c r="AR14" s="119" t="s">
        <v>31</v>
      </c>
      <c r="AS14" s="119"/>
      <c r="AT14" s="119"/>
      <c r="AU14" s="119"/>
      <c r="AV14" s="119"/>
      <c r="AW14" s="119"/>
      <c r="AX14" s="119"/>
      <c r="AY14" s="119"/>
      <c r="AZ14" s="119"/>
      <c r="BA14" s="119"/>
    </row>
    <row r="15" spans="2:59" outlineLevel="1" x14ac:dyDescent="0.3">
      <c r="B15" s="62"/>
      <c r="C15" s="72" t="str">
        <f>_xlfn.CONCAT($C$14,".1")</f>
        <v>Q3.1</v>
      </c>
      <c r="F15" s="7" t="s">
        <v>7</v>
      </c>
      <c r="G15" s="62"/>
      <c r="H15" s="21" t="s">
        <v>41</v>
      </c>
      <c r="I15" s="35"/>
      <c r="J15" s="62"/>
      <c r="L15" s="137" t="s">
        <v>10</v>
      </c>
      <c r="M15" s="137" t="s">
        <v>10</v>
      </c>
      <c r="N15" s="137" t="s">
        <v>10</v>
      </c>
      <c r="O15" s="137" t="s">
        <v>10</v>
      </c>
      <c r="P15" s="137" t="s">
        <v>10</v>
      </c>
      <c r="Q15" s="137" t="s">
        <v>10</v>
      </c>
      <c r="R15" s="137" t="s">
        <v>10</v>
      </c>
      <c r="S15" s="137" t="s">
        <v>10</v>
      </c>
      <c r="T15" s="137" t="s">
        <v>10</v>
      </c>
      <c r="U15" s="137" t="s">
        <v>10</v>
      </c>
      <c r="V15" s="137" t="s">
        <v>10</v>
      </c>
      <c r="W15" s="137" t="s">
        <v>10</v>
      </c>
      <c r="X15" s="137" t="s">
        <v>10</v>
      </c>
      <c r="Y15" s="137" t="s">
        <v>10</v>
      </c>
      <c r="Z15" s="137" t="s">
        <v>10</v>
      </c>
      <c r="AA15" s="137" t="s">
        <v>10</v>
      </c>
      <c r="AB15" s="137" t="s">
        <v>10</v>
      </c>
      <c r="AC15" s="137" t="s">
        <v>10</v>
      </c>
      <c r="AD15" s="137" t="s">
        <v>10</v>
      </c>
      <c r="AE15" s="137" t="s">
        <v>10</v>
      </c>
      <c r="AF15" s="137" t="s">
        <v>10</v>
      </c>
      <c r="AG15" s="137" t="s">
        <v>10</v>
      </c>
      <c r="AH15" s="137" t="s">
        <v>10</v>
      </c>
      <c r="AI15" s="137" t="s">
        <v>10</v>
      </c>
      <c r="AJ15" s="137" t="s">
        <v>10</v>
      </c>
      <c r="AK15" s="137" t="s">
        <v>10</v>
      </c>
      <c r="AL15" s="137" t="s">
        <v>10</v>
      </c>
      <c r="AM15" s="137" t="s">
        <v>10</v>
      </c>
      <c r="AN15" s="137" t="s">
        <v>10</v>
      </c>
      <c r="AO15" s="137" t="s">
        <v>10</v>
      </c>
      <c r="AP15" s="137" t="s">
        <v>10</v>
      </c>
      <c r="AQ15" s="137" t="s">
        <v>6</v>
      </c>
      <c r="AR15" s="137" t="s">
        <v>10</v>
      </c>
      <c r="AS15" s="137" t="s">
        <v>6</v>
      </c>
      <c r="AT15" s="137" t="s">
        <v>10</v>
      </c>
      <c r="AU15" s="137" t="s">
        <v>10</v>
      </c>
      <c r="AV15" s="137" t="s">
        <v>10</v>
      </c>
      <c r="AW15" s="137" t="s">
        <v>10</v>
      </c>
      <c r="AX15" s="137" t="s">
        <v>10</v>
      </c>
      <c r="AY15" s="137" t="s">
        <v>10</v>
      </c>
      <c r="AZ15" s="137" t="s">
        <v>10</v>
      </c>
      <c r="BA15" s="137" t="s">
        <v>10</v>
      </c>
      <c r="BB15" s="7"/>
      <c r="BC15" s="7"/>
      <c r="BD15" s="7"/>
      <c r="BE15" s="7"/>
      <c r="BF15" s="7"/>
      <c r="BG15" s="7"/>
    </row>
    <row r="16" spans="2:59" outlineLevel="1" x14ac:dyDescent="0.3">
      <c r="B16" s="62"/>
      <c r="C16" s="72" t="str">
        <f>_xlfn.CONCAT($C$14,".2")</f>
        <v>Q3.2</v>
      </c>
      <c r="F16" s="7" t="s">
        <v>11</v>
      </c>
      <c r="G16" s="62"/>
      <c r="H16" s="21" t="s">
        <v>41</v>
      </c>
      <c r="I16" s="35"/>
      <c r="J16" s="62"/>
      <c r="L16" s="137" t="s">
        <v>10</v>
      </c>
      <c r="M16" s="137" t="s">
        <v>6</v>
      </c>
      <c r="N16" s="137" t="s">
        <v>10</v>
      </c>
      <c r="O16" s="137" t="s">
        <v>10</v>
      </c>
      <c r="P16" s="137" t="s">
        <v>10</v>
      </c>
      <c r="Q16" s="137" t="s">
        <v>6</v>
      </c>
      <c r="R16" s="137" t="s">
        <v>6</v>
      </c>
      <c r="S16" s="137" t="s">
        <v>10</v>
      </c>
      <c r="T16" s="137" t="s">
        <v>10</v>
      </c>
      <c r="U16" s="137" t="s">
        <v>6</v>
      </c>
      <c r="V16" s="137" t="s">
        <v>10</v>
      </c>
      <c r="W16" s="137" t="s">
        <v>6</v>
      </c>
      <c r="X16" s="137" t="s">
        <v>6</v>
      </c>
      <c r="Y16" s="137" t="s">
        <v>6</v>
      </c>
      <c r="Z16" s="137" t="s">
        <v>6</v>
      </c>
      <c r="AA16" s="137" t="s">
        <v>10</v>
      </c>
      <c r="AB16" s="137" t="s">
        <v>6</v>
      </c>
      <c r="AC16" s="137" t="s">
        <v>10</v>
      </c>
      <c r="AD16" s="137" t="s">
        <v>10</v>
      </c>
      <c r="AE16" s="137" t="s">
        <v>10</v>
      </c>
      <c r="AF16" s="137" t="s">
        <v>10</v>
      </c>
      <c r="AG16" s="137" t="s">
        <v>10</v>
      </c>
      <c r="AH16" s="137" t="s">
        <v>10</v>
      </c>
      <c r="AI16" s="137" t="s">
        <v>10</v>
      </c>
      <c r="AJ16" s="137" t="s">
        <v>10</v>
      </c>
      <c r="AK16" s="137" t="s">
        <v>10</v>
      </c>
      <c r="AL16" s="137" t="s">
        <v>10</v>
      </c>
      <c r="AM16" s="137" t="s">
        <v>10</v>
      </c>
      <c r="AN16" s="137" t="s">
        <v>10</v>
      </c>
      <c r="AO16" s="137" t="s">
        <v>10</v>
      </c>
      <c r="AP16" s="137" t="s">
        <v>10</v>
      </c>
      <c r="AQ16" s="137" t="s">
        <v>6</v>
      </c>
      <c r="AR16" s="137" t="s">
        <v>10</v>
      </c>
      <c r="AS16" s="137" t="s">
        <v>6</v>
      </c>
      <c r="AT16" s="137" t="s">
        <v>10</v>
      </c>
      <c r="AU16" s="137" t="s">
        <v>10</v>
      </c>
      <c r="AV16" s="137" t="s">
        <v>6</v>
      </c>
      <c r="AW16" s="137" t="s">
        <v>10</v>
      </c>
      <c r="AX16" s="137" t="s">
        <v>6</v>
      </c>
      <c r="AY16" s="137" t="s">
        <v>10</v>
      </c>
      <c r="AZ16" s="137" t="s">
        <v>6</v>
      </c>
      <c r="BA16" s="137" t="s">
        <v>10</v>
      </c>
    </row>
    <row r="17" spans="2:53" outlineLevel="1" x14ac:dyDescent="0.3">
      <c r="B17" s="62"/>
      <c r="C17" s="72" t="str">
        <f>_xlfn.CONCAT($C$14,".3")</f>
        <v>Q3.3</v>
      </c>
      <c r="F17" s="7" t="s">
        <v>14</v>
      </c>
      <c r="G17" s="62"/>
      <c r="H17" s="21" t="s">
        <v>41</v>
      </c>
      <c r="I17" s="35"/>
      <c r="J17" s="62"/>
      <c r="L17" s="137" t="s">
        <v>10</v>
      </c>
      <c r="M17" s="137" t="s">
        <v>10</v>
      </c>
      <c r="N17" s="137" t="s">
        <v>10</v>
      </c>
      <c r="O17" s="137" t="s">
        <v>10</v>
      </c>
      <c r="P17" s="137" t="s">
        <v>10</v>
      </c>
      <c r="Q17" s="137" t="s">
        <v>10</v>
      </c>
      <c r="R17" s="137" t="s">
        <v>10</v>
      </c>
      <c r="S17" s="137" t="s">
        <v>10</v>
      </c>
      <c r="T17" s="137" t="s">
        <v>10</v>
      </c>
      <c r="U17" s="137" t="s">
        <v>10</v>
      </c>
      <c r="V17" s="137" t="s">
        <v>10</v>
      </c>
      <c r="W17" s="137" t="s">
        <v>10</v>
      </c>
      <c r="X17" s="137" t="s">
        <v>10</v>
      </c>
      <c r="Y17" s="137" t="s">
        <v>10</v>
      </c>
      <c r="Z17" s="137" t="s">
        <v>10</v>
      </c>
      <c r="AA17" s="137" t="s">
        <v>10</v>
      </c>
      <c r="AB17" s="137" t="s">
        <v>10</v>
      </c>
      <c r="AC17" s="137" t="s">
        <v>10</v>
      </c>
      <c r="AD17" s="137" t="s">
        <v>10</v>
      </c>
      <c r="AE17" s="137" t="s">
        <v>10</v>
      </c>
      <c r="AF17" s="137" t="s">
        <v>10</v>
      </c>
      <c r="AG17" s="137" t="s">
        <v>6</v>
      </c>
      <c r="AH17" s="137" t="s">
        <v>10</v>
      </c>
      <c r="AI17" s="137" t="s">
        <v>10</v>
      </c>
      <c r="AJ17" s="137" t="s">
        <v>10</v>
      </c>
      <c r="AK17" s="137" t="s">
        <v>10</v>
      </c>
      <c r="AL17" s="137" t="s">
        <v>10</v>
      </c>
      <c r="AM17" s="137" t="s">
        <v>10</v>
      </c>
      <c r="AN17" s="137" t="s">
        <v>10</v>
      </c>
      <c r="AO17" s="137" t="s">
        <v>10</v>
      </c>
      <c r="AP17" s="137" t="s">
        <v>10</v>
      </c>
      <c r="AQ17" s="137" t="s">
        <v>10</v>
      </c>
      <c r="AR17" s="137" t="s">
        <v>10</v>
      </c>
      <c r="AS17" s="137" t="s">
        <v>6</v>
      </c>
      <c r="AT17" s="137" t="s">
        <v>10</v>
      </c>
      <c r="AU17" s="137" t="s">
        <v>10</v>
      </c>
      <c r="AV17" s="137" t="s">
        <v>10</v>
      </c>
      <c r="AW17" s="137" t="s">
        <v>10</v>
      </c>
      <c r="AX17" s="137" t="s">
        <v>10</v>
      </c>
      <c r="AY17" s="137" t="s">
        <v>10</v>
      </c>
      <c r="AZ17" s="137" t="s">
        <v>10</v>
      </c>
      <c r="BA17" s="137" t="s">
        <v>10</v>
      </c>
    </row>
    <row r="18" spans="2:53" outlineLevel="1" x14ac:dyDescent="0.3">
      <c r="B18" s="62"/>
      <c r="C18" s="72" t="str">
        <f>_xlfn.CONCAT($C$14,".4")</f>
        <v>Q3.4</v>
      </c>
      <c r="F18" s="68" t="s">
        <v>28</v>
      </c>
      <c r="G18" s="62"/>
      <c r="H18" s="21" t="s">
        <v>41</v>
      </c>
      <c r="I18" s="35"/>
      <c r="J18" s="62"/>
      <c r="L18" s="137" t="s">
        <v>6</v>
      </c>
      <c r="M18" s="137" t="s">
        <v>10</v>
      </c>
      <c r="N18" s="137" t="s">
        <v>10</v>
      </c>
      <c r="O18" s="137" t="s">
        <v>10</v>
      </c>
      <c r="P18" s="137" t="s">
        <v>10</v>
      </c>
      <c r="Q18" s="137" t="s">
        <v>10</v>
      </c>
      <c r="R18" s="137" t="s">
        <v>10</v>
      </c>
      <c r="S18" s="137" t="s">
        <v>10</v>
      </c>
      <c r="T18" s="137" t="s">
        <v>10</v>
      </c>
      <c r="U18" s="137" t="s">
        <v>10</v>
      </c>
      <c r="V18" s="137" t="s">
        <v>10</v>
      </c>
      <c r="W18" s="137" t="s">
        <v>10</v>
      </c>
      <c r="X18" s="137" t="s">
        <v>10</v>
      </c>
      <c r="Y18" s="137" t="s">
        <v>10</v>
      </c>
      <c r="Z18" s="137" t="s">
        <v>10</v>
      </c>
      <c r="AA18" s="137" t="s">
        <v>10</v>
      </c>
      <c r="AB18" s="137" t="s">
        <v>10</v>
      </c>
      <c r="AC18" s="137" t="s">
        <v>10</v>
      </c>
      <c r="AD18" s="137" t="s">
        <v>10</v>
      </c>
      <c r="AE18" s="137" t="s">
        <v>10</v>
      </c>
      <c r="AF18" s="137" t="s">
        <v>10</v>
      </c>
      <c r="AG18" s="137" t="s">
        <v>10</v>
      </c>
      <c r="AH18" s="137" t="s">
        <v>10</v>
      </c>
      <c r="AI18" s="137" t="s">
        <v>10</v>
      </c>
      <c r="AJ18" s="137" t="s">
        <v>10</v>
      </c>
      <c r="AK18" s="137" t="s">
        <v>10</v>
      </c>
      <c r="AL18" s="137" t="s">
        <v>10</v>
      </c>
      <c r="AM18" s="137" t="s">
        <v>10</v>
      </c>
      <c r="AN18" s="137" t="s">
        <v>10</v>
      </c>
      <c r="AO18" s="137" t="s">
        <v>10</v>
      </c>
      <c r="AP18" s="137" t="s">
        <v>10</v>
      </c>
      <c r="AQ18" s="137" t="s">
        <v>10</v>
      </c>
      <c r="AR18" s="137" t="s">
        <v>10</v>
      </c>
      <c r="AS18" s="137" t="s">
        <v>6</v>
      </c>
      <c r="AT18" s="137" t="s">
        <v>10</v>
      </c>
      <c r="AU18" s="137" t="s">
        <v>10</v>
      </c>
      <c r="AV18" s="137" t="s">
        <v>10</v>
      </c>
      <c r="AW18" s="137" t="s">
        <v>10</v>
      </c>
      <c r="AX18" s="137" t="s">
        <v>10</v>
      </c>
      <c r="AY18" s="137" t="s">
        <v>10</v>
      </c>
      <c r="AZ18" s="137" t="s">
        <v>10</v>
      </c>
      <c r="BA18" s="137" t="s">
        <v>6</v>
      </c>
    </row>
    <row r="19" spans="2:53" outlineLevel="1" x14ac:dyDescent="0.3">
      <c r="B19" s="62"/>
      <c r="C19" s="72" t="str">
        <f>_xlfn.CONCAT($C$14,".5")</f>
        <v>Q3.5</v>
      </c>
      <c r="F19" s="68" t="s">
        <v>323</v>
      </c>
      <c r="G19" s="62"/>
      <c r="H19" s="21" t="s">
        <v>41</v>
      </c>
      <c r="I19" s="35"/>
      <c r="J19" s="62"/>
      <c r="L19" s="137" t="s">
        <v>10</v>
      </c>
      <c r="M19" s="137" t="s">
        <v>10</v>
      </c>
      <c r="N19" s="137" t="s">
        <v>6</v>
      </c>
      <c r="O19" s="137" t="s">
        <v>6</v>
      </c>
      <c r="P19" s="137" t="s">
        <v>6</v>
      </c>
      <c r="Q19" s="137" t="s">
        <v>10</v>
      </c>
      <c r="R19" s="137" t="s">
        <v>10</v>
      </c>
      <c r="S19" s="137" t="s">
        <v>6</v>
      </c>
      <c r="T19" s="137" t="s">
        <v>6</v>
      </c>
      <c r="U19" s="137" t="s">
        <v>10</v>
      </c>
      <c r="V19" s="137" t="s">
        <v>6</v>
      </c>
      <c r="W19" s="137" t="s">
        <v>10</v>
      </c>
      <c r="X19" s="137" t="s">
        <v>10</v>
      </c>
      <c r="Y19" s="137" t="s">
        <v>10</v>
      </c>
      <c r="Z19" s="137" t="s">
        <v>10</v>
      </c>
      <c r="AA19" s="137" t="s">
        <v>6</v>
      </c>
      <c r="AB19" s="137" t="s">
        <v>10</v>
      </c>
      <c r="AC19" s="137" t="s">
        <v>6</v>
      </c>
      <c r="AD19" s="137" t="s">
        <v>6</v>
      </c>
      <c r="AE19" s="137" t="s">
        <v>6</v>
      </c>
      <c r="AF19" s="137" t="s">
        <v>6</v>
      </c>
      <c r="AG19" s="137" t="s">
        <v>10</v>
      </c>
      <c r="AH19" s="137" t="s">
        <v>6</v>
      </c>
      <c r="AI19" s="137" t="s">
        <v>6</v>
      </c>
      <c r="AJ19" s="137" t="s">
        <v>6</v>
      </c>
      <c r="AK19" s="137" t="s">
        <v>6</v>
      </c>
      <c r="AL19" s="137" t="s">
        <v>6</v>
      </c>
      <c r="AM19" s="137" t="s">
        <v>6</v>
      </c>
      <c r="AN19" s="137" t="s">
        <v>6</v>
      </c>
      <c r="AO19" s="137" t="s">
        <v>6</v>
      </c>
      <c r="AP19" s="137" t="s">
        <v>6</v>
      </c>
      <c r="AQ19" s="137" t="s">
        <v>10</v>
      </c>
      <c r="AR19" s="137" t="s">
        <v>6</v>
      </c>
      <c r="AS19" s="137" t="s">
        <v>10</v>
      </c>
      <c r="AT19" s="137" t="s">
        <v>6</v>
      </c>
      <c r="AU19" s="137" t="s">
        <v>6</v>
      </c>
      <c r="AV19" s="137" t="s">
        <v>10</v>
      </c>
      <c r="AW19" s="137" t="s">
        <v>6</v>
      </c>
      <c r="AX19" s="137" t="s">
        <v>10</v>
      </c>
      <c r="AY19" s="137" t="s">
        <v>6</v>
      </c>
      <c r="AZ19" s="137" t="s">
        <v>10</v>
      </c>
      <c r="BA19" s="137" t="s">
        <v>10</v>
      </c>
    </row>
    <row r="20" spans="2:53" outlineLevel="1" x14ac:dyDescent="0.3">
      <c r="C20" s="6"/>
      <c r="D20" s="25"/>
      <c r="E20" s="73" t="s">
        <v>50</v>
      </c>
      <c r="F20" s="25"/>
      <c r="G20" s="25" t="s">
        <v>32</v>
      </c>
      <c r="H20" s="26"/>
      <c r="I20" s="85"/>
      <c r="J20" s="25"/>
      <c r="K20" s="25"/>
      <c r="L20" s="120"/>
      <c r="M20" s="26"/>
      <c r="N20" s="26"/>
      <c r="O20" s="26"/>
      <c r="P20" s="27"/>
      <c r="Q20" s="27"/>
      <c r="R20" s="26"/>
      <c r="S20" s="26"/>
      <c r="T20" s="26"/>
      <c r="U20" s="26"/>
      <c r="V20" s="26"/>
      <c r="W20" s="26"/>
      <c r="X20" s="26"/>
      <c r="Y20" s="26"/>
      <c r="Z20" s="26"/>
      <c r="AA20" s="26"/>
      <c r="AB20" s="26"/>
      <c r="AC20" s="26"/>
      <c r="AD20" s="27"/>
      <c r="AE20" s="26"/>
      <c r="AF20" s="26"/>
      <c r="AG20" s="26"/>
      <c r="AH20" s="26"/>
      <c r="AI20" s="26"/>
      <c r="AJ20" s="26"/>
      <c r="AK20" s="26"/>
      <c r="AL20" s="26"/>
      <c r="AM20" s="26"/>
      <c r="AN20" s="26"/>
      <c r="AO20" s="26"/>
      <c r="AP20" s="26"/>
      <c r="AQ20" s="26"/>
      <c r="AR20" s="27"/>
      <c r="AS20" s="26"/>
      <c r="AT20" s="26"/>
      <c r="AU20" s="26"/>
      <c r="AV20" s="26"/>
      <c r="AW20" s="26"/>
      <c r="AX20" s="27"/>
      <c r="AY20" s="26"/>
      <c r="AZ20" s="26"/>
      <c r="BA20" s="26"/>
    </row>
    <row r="21" spans="2:53" ht="28.8" outlineLevel="1" x14ac:dyDescent="0.3">
      <c r="B21" s="14">
        <v>1</v>
      </c>
      <c r="C21" s="28" t="str">
        <f>TEXT(SUM(B$8:B21),"Q#")</f>
        <v>Q4</v>
      </c>
      <c r="D21" s="14"/>
      <c r="E21" s="14"/>
      <c r="F21" s="15" t="s">
        <v>51</v>
      </c>
      <c r="G21" s="14" t="s">
        <v>32</v>
      </c>
      <c r="H21" s="16" t="s">
        <v>52</v>
      </c>
      <c r="I21" s="86" t="s">
        <v>53</v>
      </c>
      <c r="J21" s="14" t="s">
        <v>48</v>
      </c>
      <c r="K21" s="14"/>
      <c r="L21" s="137" t="s">
        <v>15</v>
      </c>
      <c r="M21" s="137" t="s">
        <v>6</v>
      </c>
      <c r="N21" s="137" t="s">
        <v>15</v>
      </c>
      <c r="O21" s="137" t="s">
        <v>15</v>
      </c>
      <c r="P21" s="137" t="s">
        <v>15</v>
      </c>
      <c r="Q21" s="137" t="s">
        <v>6</v>
      </c>
      <c r="R21" s="137" t="s">
        <v>6</v>
      </c>
      <c r="S21" s="137" t="s">
        <v>15</v>
      </c>
      <c r="T21" s="137" t="s">
        <v>15</v>
      </c>
      <c r="U21" s="137" t="s">
        <v>6</v>
      </c>
      <c r="V21" s="137" t="s">
        <v>15</v>
      </c>
      <c r="W21" s="137" t="s">
        <v>6</v>
      </c>
      <c r="X21" s="137" t="s">
        <v>6</v>
      </c>
      <c r="Y21" s="137" t="s">
        <v>6</v>
      </c>
      <c r="Z21" s="137" t="s">
        <v>6</v>
      </c>
      <c r="AA21" s="137" t="s">
        <v>15</v>
      </c>
      <c r="AB21" s="137" t="s">
        <v>10</v>
      </c>
      <c r="AC21" s="137" t="s">
        <v>15</v>
      </c>
      <c r="AD21" s="137" t="s">
        <v>15</v>
      </c>
      <c r="AE21" s="137" t="s">
        <v>15</v>
      </c>
      <c r="AF21" s="137" t="s">
        <v>15</v>
      </c>
      <c r="AG21" s="137" t="s">
        <v>15</v>
      </c>
      <c r="AH21" s="137" t="s">
        <v>15</v>
      </c>
      <c r="AI21" s="137" t="s">
        <v>15</v>
      </c>
      <c r="AJ21" s="137" t="s">
        <v>15</v>
      </c>
      <c r="AK21" s="137" t="s">
        <v>15</v>
      </c>
      <c r="AL21" s="137" t="s">
        <v>15</v>
      </c>
      <c r="AM21" s="137" t="s">
        <v>15</v>
      </c>
      <c r="AN21" s="137" t="s">
        <v>15</v>
      </c>
      <c r="AO21" s="137" t="s">
        <v>15</v>
      </c>
      <c r="AP21" s="137" t="s">
        <v>15</v>
      </c>
      <c r="AQ21" s="137" t="s">
        <v>6</v>
      </c>
      <c r="AR21" s="137" t="s">
        <v>15</v>
      </c>
      <c r="AS21" s="137" t="s">
        <v>6</v>
      </c>
      <c r="AT21" s="137" t="s">
        <v>15</v>
      </c>
      <c r="AU21" s="137" t="s">
        <v>15</v>
      </c>
      <c r="AV21" s="137" t="s">
        <v>6</v>
      </c>
      <c r="AW21" s="137" t="s">
        <v>6</v>
      </c>
      <c r="AX21" s="137" t="s">
        <v>6</v>
      </c>
      <c r="AY21" s="137" t="s">
        <v>15</v>
      </c>
      <c r="AZ21" s="137" t="s">
        <v>6</v>
      </c>
      <c r="BA21" s="137" t="s">
        <v>15</v>
      </c>
    </row>
    <row r="22" spans="2:53" ht="43.2" outlineLevel="1" x14ac:dyDescent="0.3">
      <c r="B22" s="14">
        <v>1</v>
      </c>
      <c r="C22" s="74" t="str">
        <f>TEXT(SUM(B$8:B22),"Q#")</f>
        <v>Q5</v>
      </c>
      <c r="D22" s="14"/>
      <c r="E22" s="14"/>
      <c r="F22" s="15" t="s">
        <v>54</v>
      </c>
      <c r="G22" s="14" t="s">
        <v>32</v>
      </c>
      <c r="H22" s="16" t="s">
        <v>52</v>
      </c>
      <c r="I22" s="86" t="s">
        <v>337</v>
      </c>
      <c r="J22" s="14" t="s">
        <v>42</v>
      </c>
      <c r="K22" s="14"/>
      <c r="L22" s="137" t="s">
        <v>15</v>
      </c>
      <c r="M22" s="137" t="s">
        <v>6</v>
      </c>
      <c r="N22" s="137" t="s">
        <v>15</v>
      </c>
      <c r="O22" s="137" t="s">
        <v>15</v>
      </c>
      <c r="P22" s="137" t="s">
        <v>15</v>
      </c>
      <c r="Q22" s="137" t="s">
        <v>6</v>
      </c>
      <c r="R22" s="137" t="s">
        <v>6</v>
      </c>
      <c r="S22" s="137" t="s">
        <v>15</v>
      </c>
      <c r="T22" s="137" t="s">
        <v>15</v>
      </c>
      <c r="U22" s="137" t="s">
        <v>10</v>
      </c>
      <c r="V22" s="137" t="s">
        <v>15</v>
      </c>
      <c r="W22" s="137" t="s">
        <v>6</v>
      </c>
      <c r="X22" s="137" t="s">
        <v>6</v>
      </c>
      <c r="Y22" s="137" t="s">
        <v>10</v>
      </c>
      <c r="Z22" s="137" t="s">
        <v>6</v>
      </c>
      <c r="AA22" s="137" t="s">
        <v>15</v>
      </c>
      <c r="AB22" s="137" t="s">
        <v>10</v>
      </c>
      <c r="AC22" s="137" t="s">
        <v>15</v>
      </c>
      <c r="AD22" s="137" t="s">
        <v>15</v>
      </c>
      <c r="AE22" s="137" t="s">
        <v>15</v>
      </c>
      <c r="AF22" s="137" t="s">
        <v>15</v>
      </c>
      <c r="AG22" s="137" t="s">
        <v>15</v>
      </c>
      <c r="AH22" s="137" t="s">
        <v>15</v>
      </c>
      <c r="AI22" s="137" t="s">
        <v>15</v>
      </c>
      <c r="AJ22" s="137" t="s">
        <v>15</v>
      </c>
      <c r="AK22" s="137" t="s">
        <v>15</v>
      </c>
      <c r="AL22" s="137" t="s">
        <v>15</v>
      </c>
      <c r="AM22" s="137" t="s">
        <v>15</v>
      </c>
      <c r="AN22" s="137" t="s">
        <v>15</v>
      </c>
      <c r="AO22" s="137" t="s">
        <v>15</v>
      </c>
      <c r="AP22" s="137" t="s">
        <v>15</v>
      </c>
      <c r="AQ22" s="137" t="s">
        <v>6</v>
      </c>
      <c r="AR22" s="137" t="s">
        <v>15</v>
      </c>
      <c r="AS22" s="137" t="s">
        <v>6</v>
      </c>
      <c r="AT22" s="137" t="s">
        <v>15</v>
      </c>
      <c r="AU22" s="137" t="s">
        <v>15</v>
      </c>
      <c r="AV22" s="137" t="s">
        <v>6</v>
      </c>
      <c r="AW22" s="137" t="s">
        <v>10</v>
      </c>
      <c r="AX22" s="137" t="s">
        <v>6</v>
      </c>
      <c r="AY22" s="137" t="s">
        <v>15</v>
      </c>
      <c r="AZ22" s="137" t="s">
        <v>6</v>
      </c>
      <c r="BA22" s="137" t="s">
        <v>15</v>
      </c>
    </row>
    <row r="23" spans="2:53" ht="28.8" outlineLevel="1" x14ac:dyDescent="0.3">
      <c r="B23" s="62">
        <v>1</v>
      </c>
      <c r="C23" s="6" t="str">
        <f>TEXT(SUM(B$8:B23),"Q#")</f>
        <v>Q6</v>
      </c>
      <c r="F23" s="7" t="s">
        <v>55</v>
      </c>
      <c r="G23" s="62" t="s">
        <v>32</v>
      </c>
      <c r="H23" s="21" t="s">
        <v>52</v>
      </c>
      <c r="I23" s="87" t="s">
        <v>338</v>
      </c>
      <c r="J23" s="62" t="s">
        <v>42</v>
      </c>
      <c r="L23" s="107" t="s">
        <v>15</v>
      </c>
      <c r="M23" s="107" t="s">
        <v>6</v>
      </c>
      <c r="N23" s="107" t="s">
        <v>15</v>
      </c>
      <c r="O23" s="107" t="s">
        <v>15</v>
      </c>
      <c r="P23" s="107" t="s">
        <v>15</v>
      </c>
      <c r="Q23" s="107" t="s">
        <v>10</v>
      </c>
      <c r="R23" s="107" t="s">
        <v>6</v>
      </c>
      <c r="S23" s="107" t="s">
        <v>15</v>
      </c>
      <c r="T23" s="107" t="s">
        <v>15</v>
      </c>
      <c r="U23" s="107" t="s">
        <v>6</v>
      </c>
      <c r="V23" s="107" t="s">
        <v>15</v>
      </c>
      <c r="W23" s="107" t="s">
        <v>6</v>
      </c>
      <c r="X23" s="107" t="s">
        <v>6</v>
      </c>
      <c r="Y23" s="107" t="s">
        <v>10</v>
      </c>
      <c r="Z23" s="107" t="s">
        <v>6</v>
      </c>
      <c r="AA23" s="107" t="s">
        <v>15</v>
      </c>
      <c r="AB23" s="107" t="s">
        <v>10</v>
      </c>
      <c r="AC23" s="107" t="s">
        <v>15</v>
      </c>
      <c r="AD23" s="107" t="s">
        <v>15</v>
      </c>
      <c r="AE23" s="107" t="s">
        <v>15</v>
      </c>
      <c r="AF23" s="107" t="s">
        <v>15</v>
      </c>
      <c r="AG23" s="107" t="s">
        <v>15</v>
      </c>
      <c r="AH23" s="107" t="s">
        <v>15</v>
      </c>
      <c r="AI23" s="107" t="s">
        <v>15</v>
      </c>
      <c r="AJ23" s="107" t="s">
        <v>15</v>
      </c>
      <c r="AK23" s="107" t="s">
        <v>15</v>
      </c>
      <c r="AL23" s="107" t="s">
        <v>15</v>
      </c>
      <c r="AM23" s="107" t="s">
        <v>15</v>
      </c>
      <c r="AN23" s="107" t="s">
        <v>15</v>
      </c>
      <c r="AO23" s="107" t="s">
        <v>15</v>
      </c>
      <c r="AP23" s="107" t="s">
        <v>15</v>
      </c>
      <c r="AQ23" s="107" t="s">
        <v>10</v>
      </c>
      <c r="AR23" s="107" t="s">
        <v>15</v>
      </c>
      <c r="AS23" s="107" t="s">
        <v>10</v>
      </c>
      <c r="AT23" s="107" t="s">
        <v>15</v>
      </c>
      <c r="AU23" s="107" t="s">
        <v>15</v>
      </c>
      <c r="AV23" s="107" t="s">
        <v>10</v>
      </c>
      <c r="AW23" s="107" t="s">
        <v>10</v>
      </c>
      <c r="AX23" s="107" t="s">
        <v>10</v>
      </c>
      <c r="AY23" s="107" t="s">
        <v>15</v>
      </c>
      <c r="AZ23" s="107" t="s">
        <v>10</v>
      </c>
      <c r="BA23" s="107" t="s">
        <v>15</v>
      </c>
    </row>
    <row r="24" spans="2:53" outlineLevel="1" x14ac:dyDescent="0.3">
      <c r="C24" s="6"/>
      <c r="D24" s="25"/>
      <c r="E24" s="73" t="s">
        <v>56</v>
      </c>
      <c r="F24" s="25"/>
      <c r="G24" s="25" t="s">
        <v>32</v>
      </c>
      <c r="H24" s="26"/>
      <c r="I24" s="85"/>
      <c r="J24" s="25"/>
      <c r="K24" s="98"/>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row>
    <row r="25" spans="2:53" outlineLevel="1" x14ac:dyDescent="0.3">
      <c r="B25" s="14">
        <v>1</v>
      </c>
      <c r="C25" s="28" t="str">
        <f>TEXT(SUM(B$8:B25),"Q#")</f>
        <v>Q7</v>
      </c>
      <c r="D25" s="14"/>
      <c r="E25" s="14"/>
      <c r="F25" s="15" t="s">
        <v>57</v>
      </c>
      <c r="G25" s="14" t="s">
        <v>32</v>
      </c>
      <c r="H25" s="16" t="s">
        <v>58</v>
      </c>
      <c r="I25" s="86"/>
      <c r="J25" s="14" t="s">
        <v>48</v>
      </c>
      <c r="K25" s="14"/>
      <c r="L25" s="137" t="s">
        <v>10</v>
      </c>
      <c r="M25" s="137" t="s">
        <v>10</v>
      </c>
      <c r="N25" s="137" t="s">
        <v>10</v>
      </c>
      <c r="O25" s="137" t="s">
        <v>10</v>
      </c>
      <c r="P25" s="137" t="s">
        <v>10</v>
      </c>
      <c r="Q25" s="137" t="s">
        <v>10</v>
      </c>
      <c r="R25" s="137" t="s">
        <v>10</v>
      </c>
      <c r="S25" s="137" t="s">
        <v>10</v>
      </c>
      <c r="T25" s="137" t="s">
        <v>10</v>
      </c>
      <c r="U25" s="137" t="s">
        <v>10</v>
      </c>
      <c r="V25" s="137" t="s">
        <v>10</v>
      </c>
      <c r="W25" s="137" t="s">
        <v>10</v>
      </c>
      <c r="X25" s="137" t="s">
        <v>10</v>
      </c>
      <c r="Y25" s="137" t="s">
        <v>10</v>
      </c>
      <c r="Z25" s="137" t="s">
        <v>10</v>
      </c>
      <c r="AA25" s="137" t="s">
        <v>10</v>
      </c>
      <c r="AB25" s="137" t="s">
        <v>10</v>
      </c>
      <c r="AC25" s="137" t="s">
        <v>10</v>
      </c>
      <c r="AD25" s="137" t="s">
        <v>10</v>
      </c>
      <c r="AE25" s="137" t="s">
        <v>10</v>
      </c>
      <c r="AF25" s="137" t="s">
        <v>10</v>
      </c>
      <c r="AG25" s="137" t="s">
        <v>10</v>
      </c>
      <c r="AH25" s="137" t="s">
        <v>10</v>
      </c>
      <c r="AI25" s="137" t="s">
        <v>10</v>
      </c>
      <c r="AJ25" s="137" t="s">
        <v>10</v>
      </c>
      <c r="AK25" s="137" t="s">
        <v>10</v>
      </c>
      <c r="AL25" s="137" t="s">
        <v>10</v>
      </c>
      <c r="AM25" s="137" t="s">
        <v>10</v>
      </c>
      <c r="AN25" s="137" t="s">
        <v>10</v>
      </c>
      <c r="AO25" s="137" t="s">
        <v>10</v>
      </c>
      <c r="AP25" s="137" t="s">
        <v>10</v>
      </c>
      <c r="AQ25" s="137" t="s">
        <v>6</v>
      </c>
      <c r="AR25" s="137" t="s">
        <v>10</v>
      </c>
      <c r="AS25" s="137" t="s">
        <v>6</v>
      </c>
      <c r="AT25" s="137" t="s">
        <v>10</v>
      </c>
      <c r="AU25" s="137" t="s">
        <v>10</v>
      </c>
      <c r="AV25" s="137" t="s">
        <v>10</v>
      </c>
      <c r="AW25" s="137" t="s">
        <v>10</v>
      </c>
      <c r="AX25" s="137" t="s">
        <v>10</v>
      </c>
      <c r="AY25" s="137" t="s">
        <v>10</v>
      </c>
      <c r="AZ25" s="137" t="s">
        <v>10</v>
      </c>
      <c r="BA25" s="137" t="s">
        <v>10</v>
      </c>
    </row>
    <row r="26" spans="2:53" ht="28.8" outlineLevel="1" x14ac:dyDescent="0.3">
      <c r="B26" s="14">
        <v>1</v>
      </c>
      <c r="C26" s="28" t="str">
        <f>TEXT(SUM(B$8:B26),"Q#")</f>
        <v>Q8</v>
      </c>
      <c r="D26" s="14"/>
      <c r="E26" s="14"/>
      <c r="F26" s="15" t="s">
        <v>59</v>
      </c>
      <c r="G26" s="14" t="s">
        <v>32</v>
      </c>
      <c r="H26" s="16" t="s">
        <v>58</v>
      </c>
      <c r="I26" s="86" t="s">
        <v>60</v>
      </c>
      <c r="J26" s="14" t="s">
        <v>48</v>
      </c>
      <c r="K26" s="14"/>
      <c r="L26" s="137" t="s">
        <v>10</v>
      </c>
      <c r="M26" s="137" t="s">
        <v>10</v>
      </c>
      <c r="N26" s="137" t="s">
        <v>10</v>
      </c>
      <c r="O26" s="137" t="s">
        <v>10</v>
      </c>
      <c r="P26" s="137" t="s">
        <v>10</v>
      </c>
      <c r="Q26" s="137" t="s">
        <v>6</v>
      </c>
      <c r="R26" s="137" t="s">
        <v>10</v>
      </c>
      <c r="S26" s="137" t="s">
        <v>10</v>
      </c>
      <c r="T26" s="137" t="s">
        <v>10</v>
      </c>
      <c r="U26" s="137" t="s">
        <v>10</v>
      </c>
      <c r="V26" s="137" t="s">
        <v>10</v>
      </c>
      <c r="W26" s="137" t="s">
        <v>6</v>
      </c>
      <c r="X26" s="137" t="s">
        <v>10</v>
      </c>
      <c r="Y26" s="137" t="s">
        <v>6</v>
      </c>
      <c r="Z26" s="137" t="s">
        <v>10</v>
      </c>
      <c r="AA26" s="137" t="s">
        <v>10</v>
      </c>
      <c r="AB26" s="137" t="s">
        <v>10</v>
      </c>
      <c r="AC26" s="137" t="s">
        <v>10</v>
      </c>
      <c r="AD26" s="137" t="s">
        <v>10</v>
      </c>
      <c r="AE26" s="137" t="s">
        <v>10</v>
      </c>
      <c r="AF26" s="137" t="s">
        <v>10</v>
      </c>
      <c r="AG26" s="137" t="s">
        <v>10</v>
      </c>
      <c r="AH26" s="137" t="s">
        <v>10</v>
      </c>
      <c r="AI26" s="137" t="s">
        <v>10</v>
      </c>
      <c r="AJ26" s="137" t="s">
        <v>10</v>
      </c>
      <c r="AK26" s="137" t="s">
        <v>10</v>
      </c>
      <c r="AL26" s="137" t="s">
        <v>10</v>
      </c>
      <c r="AM26" s="137" t="s">
        <v>10</v>
      </c>
      <c r="AN26" s="137" t="s">
        <v>10</v>
      </c>
      <c r="AO26" s="137" t="s">
        <v>10</v>
      </c>
      <c r="AP26" s="137" t="s">
        <v>10</v>
      </c>
      <c r="AQ26" s="137" t="s">
        <v>10</v>
      </c>
      <c r="AR26" s="137" t="s">
        <v>10</v>
      </c>
      <c r="AS26" s="137" t="s">
        <v>10</v>
      </c>
      <c r="AT26" s="137" t="s">
        <v>10</v>
      </c>
      <c r="AU26" s="137" t="s">
        <v>10</v>
      </c>
      <c r="AV26" s="137" t="s">
        <v>10</v>
      </c>
      <c r="AW26" s="137" t="s">
        <v>10</v>
      </c>
      <c r="AX26" s="137" t="s">
        <v>6</v>
      </c>
      <c r="AY26" s="137" t="s">
        <v>10</v>
      </c>
      <c r="AZ26" s="137" t="s">
        <v>10</v>
      </c>
      <c r="BA26" s="137" t="s">
        <v>10</v>
      </c>
    </row>
    <row r="27" spans="2:53" ht="28.8" outlineLevel="1" x14ac:dyDescent="0.3">
      <c r="B27" s="14">
        <v>1</v>
      </c>
      <c r="C27" s="28" t="str">
        <f>TEXT(SUM(B$8:B27),"Q#")</f>
        <v>Q9</v>
      </c>
      <c r="D27" s="14"/>
      <c r="E27" s="14"/>
      <c r="F27" s="15" t="s">
        <v>61</v>
      </c>
      <c r="G27" s="14" t="s">
        <v>32</v>
      </c>
      <c r="H27" s="16" t="s">
        <v>58</v>
      </c>
      <c r="I27" s="86" t="s">
        <v>60</v>
      </c>
      <c r="J27" s="14" t="s">
        <v>48</v>
      </c>
      <c r="K27" s="14"/>
      <c r="L27" s="137" t="s">
        <v>10</v>
      </c>
      <c r="M27" s="137" t="s">
        <v>10</v>
      </c>
      <c r="N27" s="137" t="s">
        <v>10</v>
      </c>
      <c r="O27" s="137" t="s">
        <v>10</v>
      </c>
      <c r="P27" s="137" t="s">
        <v>10</v>
      </c>
      <c r="Q27" s="137" t="s">
        <v>6</v>
      </c>
      <c r="R27" s="137" t="s">
        <v>10</v>
      </c>
      <c r="S27" s="137" t="s">
        <v>10</v>
      </c>
      <c r="T27" s="137" t="s">
        <v>10</v>
      </c>
      <c r="U27" s="137" t="s">
        <v>10</v>
      </c>
      <c r="V27" s="137" t="s">
        <v>10</v>
      </c>
      <c r="W27" s="137" t="s">
        <v>6</v>
      </c>
      <c r="X27" s="137" t="s">
        <v>10</v>
      </c>
      <c r="Y27" s="137" t="s">
        <v>6</v>
      </c>
      <c r="Z27" s="137" t="s">
        <v>10</v>
      </c>
      <c r="AA27" s="137" t="s">
        <v>10</v>
      </c>
      <c r="AB27" s="137" t="s">
        <v>10</v>
      </c>
      <c r="AC27" s="137" t="s">
        <v>10</v>
      </c>
      <c r="AD27" s="137" t="s">
        <v>10</v>
      </c>
      <c r="AE27" s="137" t="s">
        <v>10</v>
      </c>
      <c r="AF27" s="137" t="s">
        <v>10</v>
      </c>
      <c r="AG27" s="137" t="s">
        <v>10</v>
      </c>
      <c r="AH27" s="137" t="s">
        <v>10</v>
      </c>
      <c r="AI27" s="137" t="s">
        <v>10</v>
      </c>
      <c r="AJ27" s="137" t="s">
        <v>10</v>
      </c>
      <c r="AK27" s="137" t="s">
        <v>10</v>
      </c>
      <c r="AL27" s="137" t="s">
        <v>10</v>
      </c>
      <c r="AM27" s="137" t="s">
        <v>10</v>
      </c>
      <c r="AN27" s="137" t="s">
        <v>10</v>
      </c>
      <c r="AO27" s="137" t="s">
        <v>10</v>
      </c>
      <c r="AP27" s="137" t="s">
        <v>10</v>
      </c>
      <c r="AQ27" s="140" t="s">
        <v>10</v>
      </c>
      <c r="AR27" s="137" t="s">
        <v>10</v>
      </c>
      <c r="AS27" s="137" t="s">
        <v>6</v>
      </c>
      <c r="AT27" s="137" t="s">
        <v>10</v>
      </c>
      <c r="AU27" s="137" t="s">
        <v>10</v>
      </c>
      <c r="AV27" s="137" t="s">
        <v>10</v>
      </c>
      <c r="AW27" s="137" t="s">
        <v>10</v>
      </c>
      <c r="AX27" s="137" t="s">
        <v>10</v>
      </c>
      <c r="AY27" s="137" t="s">
        <v>10</v>
      </c>
      <c r="AZ27" s="137" t="s">
        <v>10</v>
      </c>
      <c r="BA27" s="137" t="s">
        <v>10</v>
      </c>
    </row>
    <row r="28" spans="2:53" ht="28.8" outlineLevel="1" x14ac:dyDescent="0.3">
      <c r="B28" s="14">
        <v>1</v>
      </c>
      <c r="C28" s="28" t="str">
        <f>TEXT(SUM(B$8:B28),"Q#")</f>
        <v>Q10</v>
      </c>
      <c r="D28" s="14"/>
      <c r="E28" s="14"/>
      <c r="F28" s="15" t="s">
        <v>62</v>
      </c>
      <c r="G28" s="14" t="s">
        <v>32</v>
      </c>
      <c r="H28" s="16" t="s">
        <v>63</v>
      </c>
      <c r="I28" s="86"/>
      <c r="J28" s="14" t="s">
        <v>48</v>
      </c>
      <c r="K28" s="14"/>
      <c r="L28" s="137" t="s">
        <v>16</v>
      </c>
      <c r="M28" s="137">
        <v>1</v>
      </c>
      <c r="N28" s="137" t="s">
        <v>16</v>
      </c>
      <c r="O28" s="137" t="s">
        <v>16</v>
      </c>
      <c r="P28" s="137" t="s">
        <v>16</v>
      </c>
      <c r="Q28" s="137">
        <v>5</v>
      </c>
      <c r="R28" s="137">
        <v>3</v>
      </c>
      <c r="S28" s="137" t="s">
        <v>16</v>
      </c>
      <c r="T28" s="137" t="s">
        <v>16</v>
      </c>
      <c r="U28" s="137">
        <v>14</v>
      </c>
      <c r="V28" s="137" t="s">
        <v>16</v>
      </c>
      <c r="W28" s="137">
        <v>3</v>
      </c>
      <c r="X28" s="137">
        <v>5</v>
      </c>
      <c r="Y28" s="137">
        <v>20</v>
      </c>
      <c r="Z28" s="137">
        <v>1</v>
      </c>
      <c r="AA28" s="137" t="s">
        <v>16</v>
      </c>
      <c r="AB28" s="137">
        <v>1</v>
      </c>
      <c r="AC28" s="137" t="s">
        <v>16</v>
      </c>
      <c r="AD28" s="137" t="s">
        <v>16</v>
      </c>
      <c r="AE28" s="137" t="s">
        <v>16</v>
      </c>
      <c r="AF28" s="137" t="s">
        <v>16</v>
      </c>
      <c r="AG28" s="137" t="s">
        <v>16</v>
      </c>
      <c r="AH28" s="137" t="s">
        <v>16</v>
      </c>
      <c r="AI28" s="137" t="s">
        <v>16</v>
      </c>
      <c r="AJ28" s="137" t="s">
        <v>16</v>
      </c>
      <c r="AK28" s="137" t="s">
        <v>16</v>
      </c>
      <c r="AL28" s="137" t="s">
        <v>16</v>
      </c>
      <c r="AM28" s="137" t="s">
        <v>16</v>
      </c>
      <c r="AN28" s="137" t="s">
        <v>16</v>
      </c>
      <c r="AO28" s="137" t="s">
        <v>16</v>
      </c>
      <c r="AP28" s="137" t="s">
        <v>16</v>
      </c>
      <c r="AQ28" s="137">
        <v>1</v>
      </c>
      <c r="AR28" s="137" t="s">
        <v>16</v>
      </c>
      <c r="AS28" s="137">
        <v>1</v>
      </c>
      <c r="AT28" s="137" t="s">
        <v>16</v>
      </c>
      <c r="AU28" s="137" t="s">
        <v>16</v>
      </c>
      <c r="AV28" s="137">
        <v>1</v>
      </c>
      <c r="AW28" s="137">
        <v>1</v>
      </c>
      <c r="AX28" s="137">
        <v>2</v>
      </c>
      <c r="AY28" s="137" t="s">
        <v>16</v>
      </c>
      <c r="AZ28" s="137">
        <v>1</v>
      </c>
      <c r="BA28" s="137" t="s">
        <v>16</v>
      </c>
    </row>
    <row r="29" spans="2:53" ht="28.8" outlineLevel="1" x14ac:dyDescent="0.3">
      <c r="B29" s="29">
        <v>1</v>
      </c>
      <c r="C29" s="30" t="str">
        <f>TEXT(SUM(B$8:B29),"Q#")</f>
        <v>Q11</v>
      </c>
      <c r="D29" s="29"/>
      <c r="E29" s="29"/>
      <c r="F29" s="31" t="s">
        <v>64</v>
      </c>
      <c r="G29" s="29" t="s">
        <v>32</v>
      </c>
      <c r="H29" s="32" t="s">
        <v>65</v>
      </c>
      <c r="I29" s="88"/>
      <c r="J29" s="29" t="s">
        <v>48</v>
      </c>
      <c r="K29" s="29"/>
      <c r="L29" s="123"/>
      <c r="M29" s="123"/>
      <c r="N29" s="123"/>
      <c r="O29" s="123"/>
      <c r="P29" s="123"/>
      <c r="Q29" s="123"/>
      <c r="R29" s="124"/>
      <c r="S29" s="124"/>
      <c r="T29" s="123"/>
      <c r="U29" s="123"/>
      <c r="V29" s="123"/>
      <c r="W29" s="124"/>
      <c r="X29" s="124"/>
      <c r="Y29" s="124"/>
      <c r="Z29" s="124"/>
      <c r="AA29" s="124"/>
      <c r="AB29" s="124"/>
      <c r="AC29" s="123"/>
      <c r="AD29" s="124"/>
      <c r="AE29" s="124"/>
      <c r="AF29" s="124"/>
      <c r="AG29" s="124"/>
      <c r="AH29" s="124"/>
      <c r="AI29" s="124"/>
      <c r="AJ29" s="124"/>
      <c r="AK29" s="124"/>
      <c r="AL29" s="124"/>
      <c r="AM29" s="124"/>
      <c r="AN29" s="124"/>
      <c r="AO29" s="124"/>
      <c r="AP29" s="124"/>
      <c r="AQ29" s="123"/>
      <c r="AR29" s="123"/>
      <c r="AS29" s="123"/>
      <c r="AT29" s="123"/>
      <c r="AU29" s="123"/>
      <c r="AV29" s="123"/>
      <c r="AW29" s="124"/>
      <c r="AX29" s="123"/>
      <c r="AY29" s="124"/>
      <c r="AZ29" s="124"/>
      <c r="BA29" s="124"/>
    </row>
    <row r="30" spans="2:53" outlineLevel="1" x14ac:dyDescent="0.3">
      <c r="C30" s="6" t="str">
        <f>_xlfn.CONCAT($C$29,".1")</f>
        <v>Q11.1</v>
      </c>
      <c r="F30" s="33" t="s">
        <v>31</v>
      </c>
      <c r="G30" t="s">
        <v>32</v>
      </c>
      <c r="H30" s="21" t="s">
        <v>41</v>
      </c>
      <c r="I30" s="87"/>
      <c r="L30" s="137" t="s">
        <v>10</v>
      </c>
      <c r="M30" s="137" t="s">
        <v>10</v>
      </c>
      <c r="N30" s="137" t="s">
        <v>10</v>
      </c>
      <c r="O30" s="137" t="s">
        <v>10</v>
      </c>
      <c r="P30" s="137" t="s">
        <v>10</v>
      </c>
      <c r="Q30" s="137" t="s">
        <v>10</v>
      </c>
      <c r="R30" s="137" t="s">
        <v>10</v>
      </c>
      <c r="S30" s="137" t="s">
        <v>10</v>
      </c>
      <c r="T30" s="137" t="s">
        <v>10</v>
      </c>
      <c r="U30" s="137" t="s">
        <v>10</v>
      </c>
      <c r="V30" s="137" t="s">
        <v>10</v>
      </c>
      <c r="W30" s="137" t="s">
        <v>10</v>
      </c>
      <c r="X30" s="137" t="s">
        <v>10</v>
      </c>
      <c r="Y30" s="137" t="s">
        <v>10</v>
      </c>
      <c r="Z30" s="137" t="s">
        <v>10</v>
      </c>
      <c r="AA30" s="137" t="s">
        <v>10</v>
      </c>
      <c r="AB30" s="137" t="s">
        <v>10</v>
      </c>
      <c r="AC30" s="137" t="s">
        <v>10</v>
      </c>
      <c r="AD30" s="137" t="s">
        <v>10</v>
      </c>
      <c r="AE30" s="137" t="s">
        <v>10</v>
      </c>
      <c r="AF30" s="137" t="s">
        <v>10</v>
      </c>
      <c r="AG30" s="137" t="s">
        <v>10</v>
      </c>
      <c r="AH30" s="137" t="s">
        <v>10</v>
      </c>
      <c r="AI30" s="137" t="s">
        <v>10</v>
      </c>
      <c r="AJ30" s="137" t="s">
        <v>10</v>
      </c>
      <c r="AK30" s="137" t="s">
        <v>10</v>
      </c>
      <c r="AL30" s="137" t="s">
        <v>10</v>
      </c>
      <c r="AM30" s="137" t="s">
        <v>10</v>
      </c>
      <c r="AN30" s="137" t="s">
        <v>10</v>
      </c>
      <c r="AO30" s="137" t="s">
        <v>10</v>
      </c>
      <c r="AP30" s="137" t="s">
        <v>10</v>
      </c>
      <c r="AQ30" s="137" t="s">
        <v>10</v>
      </c>
      <c r="AR30" s="137" t="s">
        <v>10</v>
      </c>
      <c r="AS30" s="137" t="s">
        <v>10</v>
      </c>
      <c r="AT30" s="137" t="s">
        <v>10</v>
      </c>
      <c r="AU30" s="137" t="s">
        <v>10</v>
      </c>
      <c r="AV30" s="137" t="s">
        <v>10</v>
      </c>
      <c r="AW30" s="137" t="s">
        <v>10</v>
      </c>
      <c r="AX30" s="137" t="s">
        <v>10</v>
      </c>
      <c r="AY30" s="137" t="s">
        <v>10</v>
      </c>
      <c r="AZ30" s="137" t="s">
        <v>10</v>
      </c>
      <c r="BA30" s="137" t="s">
        <v>10</v>
      </c>
    </row>
    <row r="31" spans="2:53" outlineLevel="1" x14ac:dyDescent="0.3">
      <c r="C31" s="6" t="str">
        <f>_xlfn.CONCAT($C$29,".2")</f>
        <v>Q11.2</v>
      </c>
      <c r="F31" s="33" t="s">
        <v>66</v>
      </c>
      <c r="G31" t="s">
        <v>32</v>
      </c>
      <c r="H31" s="21" t="s">
        <v>41</v>
      </c>
      <c r="I31" s="87"/>
      <c r="L31" s="137" t="s">
        <v>10</v>
      </c>
      <c r="M31" s="137" t="s">
        <v>10</v>
      </c>
      <c r="N31" s="137" t="s">
        <v>10</v>
      </c>
      <c r="O31" s="137" t="s">
        <v>10</v>
      </c>
      <c r="P31" s="137" t="s">
        <v>10</v>
      </c>
      <c r="Q31" s="137" t="s">
        <v>10</v>
      </c>
      <c r="R31" s="137" t="s">
        <v>6</v>
      </c>
      <c r="S31" s="137" t="s">
        <v>10</v>
      </c>
      <c r="T31" s="137" t="s">
        <v>10</v>
      </c>
      <c r="U31" s="137" t="s">
        <v>6</v>
      </c>
      <c r="V31" s="137" t="s">
        <v>10</v>
      </c>
      <c r="W31" s="137" t="s">
        <v>10</v>
      </c>
      <c r="X31" s="137" t="s">
        <v>6</v>
      </c>
      <c r="Y31" s="137" t="s">
        <v>10</v>
      </c>
      <c r="Z31" s="137" t="s">
        <v>6</v>
      </c>
      <c r="AA31" s="137" t="s">
        <v>10</v>
      </c>
      <c r="AB31" s="137" t="s">
        <v>10</v>
      </c>
      <c r="AC31" s="137" t="s">
        <v>10</v>
      </c>
      <c r="AD31" s="137" t="s">
        <v>10</v>
      </c>
      <c r="AE31" s="137" t="s">
        <v>10</v>
      </c>
      <c r="AF31" s="137" t="s">
        <v>10</v>
      </c>
      <c r="AG31" s="137" t="s">
        <v>10</v>
      </c>
      <c r="AH31" s="137" t="s">
        <v>10</v>
      </c>
      <c r="AI31" s="137" t="s">
        <v>10</v>
      </c>
      <c r="AJ31" s="137" t="s">
        <v>10</v>
      </c>
      <c r="AK31" s="137" t="s">
        <v>10</v>
      </c>
      <c r="AL31" s="137" t="s">
        <v>10</v>
      </c>
      <c r="AM31" s="137" t="s">
        <v>10</v>
      </c>
      <c r="AN31" s="137" t="s">
        <v>10</v>
      </c>
      <c r="AO31" s="137" t="s">
        <v>10</v>
      </c>
      <c r="AP31" s="137" t="s">
        <v>10</v>
      </c>
      <c r="AQ31" s="137" t="s">
        <v>10</v>
      </c>
      <c r="AR31" s="137" t="s">
        <v>10</v>
      </c>
      <c r="AS31" s="137" t="s">
        <v>10</v>
      </c>
      <c r="AT31" s="137" t="s">
        <v>10</v>
      </c>
      <c r="AU31" s="137" t="s">
        <v>10</v>
      </c>
      <c r="AV31" s="137" t="s">
        <v>10</v>
      </c>
      <c r="AW31" s="137" t="s">
        <v>10</v>
      </c>
      <c r="AX31" s="137" t="s">
        <v>6</v>
      </c>
      <c r="AY31" s="137" t="s">
        <v>10</v>
      </c>
      <c r="AZ31" s="137" t="s">
        <v>10</v>
      </c>
      <c r="BA31" s="137" t="s">
        <v>10</v>
      </c>
    </row>
    <row r="32" spans="2:53" outlineLevel="1" x14ac:dyDescent="0.3">
      <c r="C32" s="6" t="str">
        <f>_xlfn.CONCAT($C$29,".3")</f>
        <v>Q11.3</v>
      </c>
      <c r="F32" s="33" t="s">
        <v>67</v>
      </c>
      <c r="G32" t="s">
        <v>32</v>
      </c>
      <c r="H32" s="21" t="s">
        <v>41</v>
      </c>
      <c r="I32" s="87"/>
      <c r="L32" s="137" t="s">
        <v>10</v>
      </c>
      <c r="M32" s="137" t="s">
        <v>6</v>
      </c>
      <c r="N32" s="137" t="s">
        <v>10</v>
      </c>
      <c r="O32" s="137" t="s">
        <v>10</v>
      </c>
      <c r="P32" s="137" t="s">
        <v>10</v>
      </c>
      <c r="Q32" s="137" t="s">
        <v>6</v>
      </c>
      <c r="R32" s="137" t="s">
        <v>10</v>
      </c>
      <c r="S32" s="137" t="s">
        <v>10</v>
      </c>
      <c r="T32" s="137" t="s">
        <v>10</v>
      </c>
      <c r="U32" s="137" t="s">
        <v>6</v>
      </c>
      <c r="V32" s="137" t="s">
        <v>10</v>
      </c>
      <c r="W32" s="137" t="s">
        <v>6</v>
      </c>
      <c r="X32" s="137" t="s">
        <v>6</v>
      </c>
      <c r="Y32" s="137" t="s">
        <v>10</v>
      </c>
      <c r="Z32" s="137" t="s">
        <v>10</v>
      </c>
      <c r="AA32" s="137" t="s">
        <v>10</v>
      </c>
      <c r="AB32" s="137" t="s">
        <v>6</v>
      </c>
      <c r="AC32" s="137" t="s">
        <v>10</v>
      </c>
      <c r="AD32" s="137" t="s">
        <v>10</v>
      </c>
      <c r="AE32" s="137" t="s">
        <v>10</v>
      </c>
      <c r="AF32" s="137" t="s">
        <v>10</v>
      </c>
      <c r="AG32" s="137" t="s">
        <v>10</v>
      </c>
      <c r="AH32" s="137" t="s">
        <v>10</v>
      </c>
      <c r="AI32" s="137" t="s">
        <v>10</v>
      </c>
      <c r="AJ32" s="137" t="s">
        <v>10</v>
      </c>
      <c r="AK32" s="137" t="s">
        <v>10</v>
      </c>
      <c r="AL32" s="137" t="s">
        <v>10</v>
      </c>
      <c r="AM32" s="137" t="s">
        <v>10</v>
      </c>
      <c r="AN32" s="137" t="s">
        <v>10</v>
      </c>
      <c r="AO32" s="137" t="s">
        <v>10</v>
      </c>
      <c r="AP32" s="137" t="s">
        <v>10</v>
      </c>
      <c r="AQ32" s="137" t="s">
        <v>6</v>
      </c>
      <c r="AR32" s="137" t="s">
        <v>10</v>
      </c>
      <c r="AS32" s="137" t="s">
        <v>6</v>
      </c>
      <c r="AT32" s="137" t="s">
        <v>10</v>
      </c>
      <c r="AU32" s="137" t="s">
        <v>10</v>
      </c>
      <c r="AV32" s="137" t="s">
        <v>6</v>
      </c>
      <c r="AW32" s="137" t="s">
        <v>6</v>
      </c>
      <c r="AX32" s="137" t="s">
        <v>10</v>
      </c>
      <c r="AY32" s="137" t="s">
        <v>10</v>
      </c>
      <c r="AZ32" s="137" t="s">
        <v>6</v>
      </c>
      <c r="BA32" s="137" t="s">
        <v>10</v>
      </c>
    </row>
    <row r="33" spans="2:53" outlineLevel="1" x14ac:dyDescent="0.3">
      <c r="C33" s="6" t="str">
        <f>_xlfn.CONCAT($C$29,".4")</f>
        <v>Q11.4</v>
      </c>
      <c r="F33" s="33" t="s">
        <v>68</v>
      </c>
      <c r="G33" t="s">
        <v>32</v>
      </c>
      <c r="H33" s="21" t="s">
        <v>41</v>
      </c>
      <c r="I33" s="87"/>
      <c r="L33" s="137" t="s">
        <v>10</v>
      </c>
      <c r="M33" s="137" t="s">
        <v>10</v>
      </c>
      <c r="N33" s="137" t="s">
        <v>10</v>
      </c>
      <c r="O33" s="137" t="s">
        <v>10</v>
      </c>
      <c r="P33" s="137" t="s">
        <v>10</v>
      </c>
      <c r="Q33" s="137" t="s">
        <v>10</v>
      </c>
      <c r="R33" s="137" t="s">
        <v>6</v>
      </c>
      <c r="S33" s="137" t="s">
        <v>10</v>
      </c>
      <c r="T33" s="137" t="s">
        <v>10</v>
      </c>
      <c r="U33" s="137" t="s">
        <v>6</v>
      </c>
      <c r="V33" s="137" t="s">
        <v>10</v>
      </c>
      <c r="W33" s="137" t="s">
        <v>6</v>
      </c>
      <c r="X33" s="137" t="s">
        <v>10</v>
      </c>
      <c r="Y33" s="137" t="s">
        <v>10</v>
      </c>
      <c r="Z33" s="137" t="s">
        <v>10</v>
      </c>
      <c r="AA33" s="137" t="s">
        <v>10</v>
      </c>
      <c r="AB33" s="137" t="s">
        <v>10</v>
      </c>
      <c r="AC33" s="137" t="s">
        <v>10</v>
      </c>
      <c r="AD33" s="137" t="s">
        <v>10</v>
      </c>
      <c r="AE33" s="137" t="s">
        <v>10</v>
      </c>
      <c r="AF33" s="137" t="s">
        <v>10</v>
      </c>
      <c r="AG33" s="137" t="s">
        <v>10</v>
      </c>
      <c r="AH33" s="137" t="s">
        <v>10</v>
      </c>
      <c r="AI33" s="137" t="s">
        <v>10</v>
      </c>
      <c r="AJ33" s="137" t="s">
        <v>10</v>
      </c>
      <c r="AK33" s="137" t="s">
        <v>10</v>
      </c>
      <c r="AL33" s="137" t="s">
        <v>10</v>
      </c>
      <c r="AM33" s="137" t="s">
        <v>10</v>
      </c>
      <c r="AN33" s="137" t="s">
        <v>10</v>
      </c>
      <c r="AO33" s="137" t="s">
        <v>10</v>
      </c>
      <c r="AP33" s="137" t="s">
        <v>10</v>
      </c>
      <c r="AQ33" s="137" t="s">
        <v>10</v>
      </c>
      <c r="AR33" s="137" t="s">
        <v>10</v>
      </c>
      <c r="AS33" s="137" t="s">
        <v>10</v>
      </c>
      <c r="AT33" s="137" t="s">
        <v>10</v>
      </c>
      <c r="AU33" s="137" t="s">
        <v>10</v>
      </c>
      <c r="AV33" s="137" t="s">
        <v>10</v>
      </c>
      <c r="AW33" s="137" t="s">
        <v>10</v>
      </c>
      <c r="AX33" s="137" t="s">
        <v>6</v>
      </c>
      <c r="AY33" s="137" t="s">
        <v>10</v>
      </c>
      <c r="AZ33" s="137" t="s">
        <v>10</v>
      </c>
      <c r="BA33" s="137" t="s">
        <v>10</v>
      </c>
    </row>
    <row r="34" spans="2:53" ht="216" outlineLevel="1" x14ac:dyDescent="0.3">
      <c r="B34" s="14"/>
      <c r="C34" s="28" t="str">
        <f>_xlfn.CONCAT($C$29,".5")</f>
        <v>Q11.5</v>
      </c>
      <c r="D34" s="14"/>
      <c r="E34" s="14"/>
      <c r="F34" s="34" t="s">
        <v>69</v>
      </c>
      <c r="G34" s="14" t="s">
        <v>32</v>
      </c>
      <c r="H34" s="16" t="s">
        <v>70</v>
      </c>
      <c r="I34" s="86"/>
      <c r="J34" s="14"/>
      <c r="K34" s="14"/>
      <c r="L34" s="107" t="s">
        <v>10</v>
      </c>
      <c r="M34" s="107" t="s">
        <v>10</v>
      </c>
      <c r="N34" s="107" t="s">
        <v>10</v>
      </c>
      <c r="O34" s="107" t="s">
        <v>10</v>
      </c>
      <c r="P34" s="107" t="s">
        <v>10</v>
      </c>
      <c r="Q34" s="107" t="s">
        <v>612</v>
      </c>
      <c r="R34" s="107" t="s">
        <v>182</v>
      </c>
      <c r="S34" s="107" t="s">
        <v>10</v>
      </c>
      <c r="T34" s="107" t="s">
        <v>10</v>
      </c>
      <c r="U34" s="107" t="s">
        <v>636</v>
      </c>
      <c r="V34" s="107" t="s">
        <v>10</v>
      </c>
      <c r="W34" s="107" t="s">
        <v>189</v>
      </c>
      <c r="X34" s="107" t="s">
        <v>662</v>
      </c>
      <c r="Y34" s="107" t="s">
        <v>675</v>
      </c>
      <c r="Z34" s="107" t="s">
        <v>10</v>
      </c>
      <c r="AA34" s="107" t="s">
        <v>10</v>
      </c>
      <c r="AB34" s="107" t="s">
        <v>10</v>
      </c>
      <c r="AC34" s="107" t="s">
        <v>10</v>
      </c>
      <c r="AD34" s="107" t="s">
        <v>10</v>
      </c>
      <c r="AE34" s="107" t="s">
        <v>10</v>
      </c>
      <c r="AF34" s="107" t="s">
        <v>10</v>
      </c>
      <c r="AG34" s="107" t="s">
        <v>10</v>
      </c>
      <c r="AH34" s="107" t="s">
        <v>10</v>
      </c>
      <c r="AI34" s="107" t="s">
        <v>10</v>
      </c>
      <c r="AJ34" s="107" t="s">
        <v>10</v>
      </c>
      <c r="AK34" s="107" t="s">
        <v>10</v>
      </c>
      <c r="AL34" s="107" t="s">
        <v>10</v>
      </c>
      <c r="AM34" s="107" t="s">
        <v>10</v>
      </c>
      <c r="AN34" s="107" t="s">
        <v>10</v>
      </c>
      <c r="AO34" s="107" t="s">
        <v>10</v>
      </c>
      <c r="AP34" s="107" t="s">
        <v>10</v>
      </c>
      <c r="AQ34" s="107" t="s">
        <v>10</v>
      </c>
      <c r="AR34" s="107" t="s">
        <v>10</v>
      </c>
      <c r="AS34" s="107" t="s">
        <v>10</v>
      </c>
      <c r="AT34" s="107" t="s">
        <v>10</v>
      </c>
      <c r="AU34" s="107" t="s">
        <v>10</v>
      </c>
      <c r="AV34" s="107" t="s">
        <v>10</v>
      </c>
      <c r="AW34" s="107" t="s">
        <v>10</v>
      </c>
      <c r="AX34" s="107" t="s">
        <v>10</v>
      </c>
      <c r="AY34" s="107" t="s">
        <v>10</v>
      </c>
      <c r="AZ34" s="107" t="s">
        <v>10</v>
      </c>
      <c r="BA34" s="107" t="s">
        <v>10</v>
      </c>
    </row>
    <row r="35" spans="2:53" ht="43.2" outlineLevel="1" x14ac:dyDescent="0.3">
      <c r="B35" s="14">
        <v>1</v>
      </c>
      <c r="C35" s="28" t="str">
        <f>TEXT(SUM(B$8:B35),"Q#")</f>
        <v>Q12</v>
      </c>
      <c r="D35" s="14"/>
      <c r="E35" s="14"/>
      <c r="F35" s="15" t="s">
        <v>71</v>
      </c>
      <c r="G35" s="14" t="s">
        <v>32</v>
      </c>
      <c r="H35" s="16" t="s">
        <v>41</v>
      </c>
      <c r="I35" s="86"/>
      <c r="J35" s="14" t="s">
        <v>48</v>
      </c>
      <c r="K35" s="14"/>
      <c r="L35" s="138" t="s">
        <v>10</v>
      </c>
      <c r="M35" s="107" t="s">
        <v>6</v>
      </c>
      <c r="N35" s="107" t="s">
        <v>10</v>
      </c>
      <c r="O35" s="107" t="s">
        <v>10</v>
      </c>
      <c r="P35" s="107" t="s">
        <v>10</v>
      </c>
      <c r="Q35" s="107" t="s">
        <v>10</v>
      </c>
      <c r="R35" s="107" t="s">
        <v>10</v>
      </c>
      <c r="S35" s="107" t="s">
        <v>10</v>
      </c>
      <c r="T35" s="107" t="s">
        <v>10</v>
      </c>
      <c r="U35" s="107" t="s">
        <v>10</v>
      </c>
      <c r="V35" s="107" t="s">
        <v>10</v>
      </c>
      <c r="W35" s="107" t="s">
        <v>10</v>
      </c>
      <c r="X35" s="107" t="s">
        <v>10</v>
      </c>
      <c r="Y35" s="107" t="s">
        <v>10</v>
      </c>
      <c r="Z35" s="107" t="s">
        <v>10</v>
      </c>
      <c r="AA35" s="107" t="s">
        <v>10</v>
      </c>
      <c r="AB35" s="107" t="s">
        <v>10</v>
      </c>
      <c r="AC35" s="107" t="s">
        <v>10</v>
      </c>
      <c r="AD35" s="107" t="s">
        <v>10</v>
      </c>
      <c r="AE35" s="107" t="s">
        <v>10</v>
      </c>
      <c r="AF35" s="107" t="s">
        <v>10</v>
      </c>
      <c r="AG35" s="107" t="s">
        <v>10</v>
      </c>
      <c r="AH35" s="107" t="s">
        <v>10</v>
      </c>
      <c r="AI35" s="107" t="s">
        <v>10</v>
      </c>
      <c r="AJ35" s="107" t="s">
        <v>10</v>
      </c>
      <c r="AK35" s="107" t="s">
        <v>10</v>
      </c>
      <c r="AL35" s="107" t="s">
        <v>10</v>
      </c>
      <c r="AM35" s="107" t="s">
        <v>10</v>
      </c>
      <c r="AN35" s="107" t="s">
        <v>10</v>
      </c>
      <c r="AO35" s="107" t="s">
        <v>10</v>
      </c>
      <c r="AP35" s="107" t="s">
        <v>10</v>
      </c>
      <c r="AQ35" s="107" t="s">
        <v>10</v>
      </c>
      <c r="AR35" s="107" t="s">
        <v>10</v>
      </c>
      <c r="AS35" s="107" t="s">
        <v>6</v>
      </c>
      <c r="AT35" s="107" t="s">
        <v>10</v>
      </c>
      <c r="AU35" s="107" t="s">
        <v>10</v>
      </c>
      <c r="AV35" s="107" t="s">
        <v>6</v>
      </c>
      <c r="AW35" s="107" t="s">
        <v>10</v>
      </c>
      <c r="AX35" s="107" t="s">
        <v>10</v>
      </c>
      <c r="AY35" s="107" t="s">
        <v>10</v>
      </c>
      <c r="AZ35" s="107" t="s">
        <v>10</v>
      </c>
      <c r="BA35" s="107" t="s">
        <v>10</v>
      </c>
    </row>
    <row r="36" spans="2:53" ht="28.8" outlineLevel="1" x14ac:dyDescent="0.3">
      <c r="B36" s="54">
        <v>1</v>
      </c>
      <c r="C36" s="75" t="str">
        <f>TEXT(SUM(B$8:B36),"Q#")</f>
        <v>Q13</v>
      </c>
      <c r="D36" s="54"/>
      <c r="E36" s="54"/>
      <c r="F36" s="76" t="s">
        <v>324</v>
      </c>
      <c r="G36" s="54"/>
      <c r="H36" s="21" t="s">
        <v>41</v>
      </c>
      <c r="I36" s="89" t="s">
        <v>339</v>
      </c>
      <c r="J36" s="54"/>
      <c r="K36" s="54"/>
      <c r="L36" s="138" t="s">
        <v>10</v>
      </c>
      <c r="M36" s="107" t="s">
        <v>10</v>
      </c>
      <c r="N36" s="107" t="s">
        <v>10</v>
      </c>
      <c r="O36" s="107" t="s">
        <v>10</v>
      </c>
      <c r="P36" s="107" t="s">
        <v>10</v>
      </c>
      <c r="Q36" s="107" t="s">
        <v>10</v>
      </c>
      <c r="R36" s="107" t="s">
        <v>6</v>
      </c>
      <c r="S36" s="107" t="s">
        <v>10</v>
      </c>
      <c r="T36" s="107" t="s">
        <v>10</v>
      </c>
      <c r="U36" s="107" t="s">
        <v>10</v>
      </c>
      <c r="V36" s="107" t="s">
        <v>10</v>
      </c>
      <c r="W36" s="107" t="s">
        <v>10</v>
      </c>
      <c r="X36" s="107" t="s">
        <v>6</v>
      </c>
      <c r="Y36" s="107" t="s">
        <v>6</v>
      </c>
      <c r="Z36" s="107" t="s">
        <v>6</v>
      </c>
      <c r="AA36" s="107" t="s">
        <v>10</v>
      </c>
      <c r="AB36" s="107" t="s">
        <v>10</v>
      </c>
      <c r="AC36" s="107" t="s">
        <v>10</v>
      </c>
      <c r="AD36" s="107" t="s">
        <v>10</v>
      </c>
      <c r="AE36" s="107" t="s">
        <v>10</v>
      </c>
      <c r="AF36" s="107" t="s">
        <v>10</v>
      </c>
      <c r="AG36" s="107" t="s">
        <v>10</v>
      </c>
      <c r="AH36" s="107" t="s">
        <v>10</v>
      </c>
      <c r="AI36" s="107" t="s">
        <v>10</v>
      </c>
      <c r="AJ36" s="107" t="s">
        <v>10</v>
      </c>
      <c r="AK36" s="107" t="s">
        <v>10</v>
      </c>
      <c r="AL36" s="107" t="s">
        <v>10</v>
      </c>
      <c r="AM36" s="107" t="s">
        <v>10</v>
      </c>
      <c r="AN36" s="107" t="s">
        <v>10</v>
      </c>
      <c r="AO36" s="107" t="s">
        <v>10</v>
      </c>
      <c r="AP36" s="107" t="s">
        <v>10</v>
      </c>
      <c r="AQ36" s="107" t="s">
        <v>10</v>
      </c>
      <c r="AR36" s="107" t="s">
        <v>10</v>
      </c>
      <c r="AS36" s="107" t="s">
        <v>6</v>
      </c>
      <c r="AT36" s="107" t="s">
        <v>10</v>
      </c>
      <c r="AU36" s="107" t="s">
        <v>10</v>
      </c>
      <c r="AV36" s="107" t="s">
        <v>6</v>
      </c>
      <c r="AW36" s="107" t="s">
        <v>10</v>
      </c>
      <c r="AX36" s="107" t="s">
        <v>6</v>
      </c>
      <c r="AY36" s="107" t="s">
        <v>10</v>
      </c>
      <c r="AZ36" s="107" t="s">
        <v>10</v>
      </c>
      <c r="BA36" s="107" t="s">
        <v>10</v>
      </c>
    </row>
    <row r="37" spans="2:53" outlineLevel="1" x14ac:dyDescent="0.3">
      <c r="C37" s="6"/>
      <c r="D37" s="71" t="s">
        <v>72</v>
      </c>
      <c r="E37" s="23"/>
      <c r="F37" s="22"/>
      <c r="G37" s="22" t="s">
        <v>32</v>
      </c>
      <c r="H37" s="24"/>
      <c r="I37" s="84"/>
      <c r="J37" s="22"/>
      <c r="K37" s="99"/>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row>
    <row r="38" spans="2:53" outlineLevel="1" x14ac:dyDescent="0.3">
      <c r="C38" s="6"/>
      <c r="D38" s="25"/>
      <c r="E38" s="73" t="s">
        <v>73</v>
      </c>
      <c r="F38" s="25"/>
      <c r="G38" s="25" t="s">
        <v>32</v>
      </c>
      <c r="H38" s="26"/>
      <c r="I38" s="85"/>
      <c r="J38" s="25"/>
      <c r="K38" s="98"/>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row>
    <row r="39" spans="2:53" ht="28.8" outlineLevel="1" x14ac:dyDescent="0.3">
      <c r="B39" s="14">
        <v>1</v>
      </c>
      <c r="C39" s="28" t="str">
        <f>TEXT(SUM(B$10:B39),"Q#")</f>
        <v>Q14</v>
      </c>
      <c r="D39" s="14"/>
      <c r="E39" s="14"/>
      <c r="F39" s="15" t="s">
        <v>74</v>
      </c>
      <c r="G39" s="14" t="s">
        <v>32</v>
      </c>
      <c r="H39" s="82" t="s">
        <v>41</v>
      </c>
      <c r="I39" s="86"/>
      <c r="J39" s="14" t="s">
        <v>48</v>
      </c>
      <c r="K39" s="14"/>
      <c r="L39" s="138" t="s">
        <v>6</v>
      </c>
      <c r="M39" s="107" t="s">
        <v>10</v>
      </c>
      <c r="N39" s="107" t="s">
        <v>10</v>
      </c>
      <c r="O39" s="107" t="s">
        <v>6</v>
      </c>
      <c r="P39" s="107" t="s">
        <v>10</v>
      </c>
      <c r="Q39" s="107" t="s">
        <v>6</v>
      </c>
      <c r="R39" s="107" t="s">
        <v>6</v>
      </c>
      <c r="S39" s="107" t="s">
        <v>10</v>
      </c>
      <c r="T39" s="107" t="s">
        <v>10</v>
      </c>
      <c r="U39" s="107" t="s">
        <v>6</v>
      </c>
      <c r="V39" s="107" t="s">
        <v>10</v>
      </c>
      <c r="W39" s="107" t="s">
        <v>6</v>
      </c>
      <c r="X39" s="107" t="s">
        <v>6</v>
      </c>
      <c r="Y39" s="107" t="s">
        <v>6</v>
      </c>
      <c r="Z39" s="107" t="s">
        <v>6</v>
      </c>
      <c r="AA39" s="107" t="s">
        <v>10</v>
      </c>
      <c r="AB39" s="107" t="s">
        <v>6</v>
      </c>
      <c r="AC39" s="107" t="s">
        <v>10</v>
      </c>
      <c r="AD39" s="107" t="s">
        <v>10</v>
      </c>
      <c r="AE39" s="107" t="s">
        <v>10</v>
      </c>
      <c r="AF39" s="107" t="s">
        <v>10</v>
      </c>
      <c r="AG39" s="107" t="s">
        <v>10</v>
      </c>
      <c r="AH39" s="107" t="s">
        <v>10</v>
      </c>
      <c r="AI39" s="107" t="s">
        <v>10</v>
      </c>
      <c r="AJ39" s="107" t="s">
        <v>10</v>
      </c>
      <c r="AK39" s="107" t="s">
        <v>10</v>
      </c>
      <c r="AL39" s="107" t="s">
        <v>10</v>
      </c>
      <c r="AM39" s="107" t="s">
        <v>6</v>
      </c>
      <c r="AN39" s="107" t="s">
        <v>10</v>
      </c>
      <c r="AO39" s="107" t="s">
        <v>10</v>
      </c>
      <c r="AP39" s="107" t="s">
        <v>10</v>
      </c>
      <c r="AQ39" s="107" t="s">
        <v>6</v>
      </c>
      <c r="AR39" s="107" t="s">
        <v>10</v>
      </c>
      <c r="AS39" s="107" t="s">
        <v>6</v>
      </c>
      <c r="AT39" s="107" t="s">
        <v>10</v>
      </c>
      <c r="AU39" s="107" t="s">
        <v>6</v>
      </c>
      <c r="AV39" s="107" t="s">
        <v>6</v>
      </c>
      <c r="AW39" s="107" t="s">
        <v>10</v>
      </c>
      <c r="AX39" s="107" t="s">
        <v>6</v>
      </c>
      <c r="AY39" s="107" t="s">
        <v>10</v>
      </c>
      <c r="AZ39" s="107" t="s">
        <v>10</v>
      </c>
      <c r="BA39" s="107" t="s">
        <v>10</v>
      </c>
    </row>
    <row r="40" spans="2:53" ht="30.6" outlineLevel="1" x14ac:dyDescent="0.3">
      <c r="B40" s="14">
        <v>1</v>
      </c>
      <c r="C40" s="74" t="str">
        <f>TEXT(SUM(B$8:B40),"Q#")</f>
        <v>Q15</v>
      </c>
      <c r="D40" s="14"/>
      <c r="E40" s="14"/>
      <c r="F40" s="77" t="s">
        <v>325</v>
      </c>
      <c r="G40" s="14"/>
      <c r="H40" s="82" t="s">
        <v>41</v>
      </c>
      <c r="I40" s="36" t="s">
        <v>76</v>
      </c>
      <c r="J40" s="14" t="s">
        <v>42</v>
      </c>
      <c r="K40" s="14"/>
      <c r="L40" s="138" t="s">
        <v>10</v>
      </c>
      <c r="M40" s="107" t="s">
        <v>10</v>
      </c>
      <c r="N40" s="107" t="s">
        <v>10</v>
      </c>
      <c r="O40" s="107" t="s">
        <v>10</v>
      </c>
      <c r="P40" s="107" t="s">
        <v>10</v>
      </c>
      <c r="Q40" s="107" t="s">
        <v>6</v>
      </c>
      <c r="R40" s="107" t="s">
        <v>6</v>
      </c>
      <c r="S40" s="107" t="s">
        <v>10</v>
      </c>
      <c r="T40" s="107" t="s">
        <v>10</v>
      </c>
      <c r="U40" s="107" t="s">
        <v>6</v>
      </c>
      <c r="V40" s="107" t="s">
        <v>10</v>
      </c>
      <c r="W40" s="107" t="s">
        <v>6</v>
      </c>
      <c r="X40" s="107" t="s">
        <v>10</v>
      </c>
      <c r="Y40" s="107" t="s">
        <v>6</v>
      </c>
      <c r="Z40" s="107" t="s">
        <v>6</v>
      </c>
      <c r="AA40" s="107" t="s">
        <v>10</v>
      </c>
      <c r="AB40" s="107" t="s">
        <v>10</v>
      </c>
      <c r="AC40" s="107" t="s">
        <v>10</v>
      </c>
      <c r="AD40" s="107" t="s">
        <v>10</v>
      </c>
      <c r="AE40" s="107" t="s">
        <v>10</v>
      </c>
      <c r="AF40" s="107" t="s">
        <v>10</v>
      </c>
      <c r="AG40" s="107" t="s">
        <v>10</v>
      </c>
      <c r="AH40" s="107" t="s">
        <v>10</v>
      </c>
      <c r="AI40" s="107" t="s">
        <v>10</v>
      </c>
      <c r="AJ40" s="107" t="s">
        <v>10</v>
      </c>
      <c r="AK40" s="107" t="s">
        <v>10</v>
      </c>
      <c r="AL40" s="107" t="s">
        <v>10</v>
      </c>
      <c r="AM40" s="107" t="s">
        <v>10</v>
      </c>
      <c r="AN40" s="107" t="s">
        <v>10</v>
      </c>
      <c r="AO40" s="107" t="s">
        <v>10</v>
      </c>
      <c r="AP40" s="107" t="s">
        <v>10</v>
      </c>
      <c r="AQ40" s="107" t="s">
        <v>6</v>
      </c>
      <c r="AR40" s="107" t="s">
        <v>10</v>
      </c>
      <c r="AS40" s="107" t="s">
        <v>10</v>
      </c>
      <c r="AT40" s="107" t="s">
        <v>10</v>
      </c>
      <c r="AU40" s="107" t="s">
        <v>10</v>
      </c>
      <c r="AV40" s="107" t="s">
        <v>10</v>
      </c>
      <c r="AW40" s="107" t="s">
        <v>10</v>
      </c>
      <c r="AX40" s="107" t="s">
        <v>10</v>
      </c>
      <c r="AY40" s="107" t="s">
        <v>10</v>
      </c>
      <c r="AZ40" s="107" t="s">
        <v>10</v>
      </c>
      <c r="BA40" s="107" t="s">
        <v>10</v>
      </c>
    </row>
    <row r="41" spans="2:53" ht="43.2" outlineLevel="1" x14ac:dyDescent="0.3">
      <c r="B41" s="14">
        <v>1</v>
      </c>
      <c r="C41" s="74" t="str">
        <f>TEXT(SUM(B$8:B41),"Q#")</f>
        <v>Q16</v>
      </c>
      <c r="D41" s="14"/>
      <c r="E41" s="14"/>
      <c r="F41" s="77" t="s">
        <v>326</v>
      </c>
      <c r="G41" s="14" t="s">
        <v>32</v>
      </c>
      <c r="H41" s="82" t="s">
        <v>41</v>
      </c>
      <c r="I41" s="86"/>
      <c r="J41" s="14" t="s">
        <v>42</v>
      </c>
      <c r="K41" s="14"/>
      <c r="L41" s="107" t="s">
        <v>10</v>
      </c>
      <c r="M41" s="107" t="s">
        <v>10</v>
      </c>
      <c r="N41" s="107" t="s">
        <v>10</v>
      </c>
      <c r="O41" s="107" t="s">
        <v>10</v>
      </c>
      <c r="P41" s="107" t="s">
        <v>10</v>
      </c>
      <c r="Q41" s="107" t="s">
        <v>10</v>
      </c>
      <c r="R41" s="107" t="s">
        <v>6</v>
      </c>
      <c r="S41" s="107" t="s">
        <v>10</v>
      </c>
      <c r="T41" s="107" t="s">
        <v>10</v>
      </c>
      <c r="U41" s="107" t="s">
        <v>6</v>
      </c>
      <c r="V41" s="107" t="s">
        <v>10</v>
      </c>
      <c r="W41" s="107" t="s">
        <v>10</v>
      </c>
      <c r="X41" s="107" t="s">
        <v>10</v>
      </c>
      <c r="Y41" s="107" t="s">
        <v>6</v>
      </c>
      <c r="Z41" s="107" t="s">
        <v>10</v>
      </c>
      <c r="AA41" s="107" t="s">
        <v>10</v>
      </c>
      <c r="AB41" s="107" t="s">
        <v>10</v>
      </c>
      <c r="AC41" s="107" t="s">
        <v>10</v>
      </c>
      <c r="AD41" s="107" t="s">
        <v>10</v>
      </c>
      <c r="AE41" s="107" t="s">
        <v>10</v>
      </c>
      <c r="AF41" s="107" t="s">
        <v>10</v>
      </c>
      <c r="AG41" s="107" t="s">
        <v>10</v>
      </c>
      <c r="AH41" s="107" t="s">
        <v>10</v>
      </c>
      <c r="AI41" s="107" t="s">
        <v>10</v>
      </c>
      <c r="AJ41" s="107" t="s">
        <v>10</v>
      </c>
      <c r="AK41" s="107" t="s">
        <v>10</v>
      </c>
      <c r="AL41" s="107" t="s">
        <v>10</v>
      </c>
      <c r="AM41" s="107" t="s">
        <v>10</v>
      </c>
      <c r="AN41" s="107" t="s">
        <v>10</v>
      </c>
      <c r="AO41" s="107" t="s">
        <v>10</v>
      </c>
      <c r="AP41" s="107" t="s">
        <v>10</v>
      </c>
      <c r="AQ41" s="107" t="s">
        <v>10</v>
      </c>
      <c r="AR41" s="107" t="s">
        <v>10</v>
      </c>
      <c r="AS41" s="107" t="s">
        <v>10</v>
      </c>
      <c r="AT41" s="107" t="s">
        <v>10</v>
      </c>
      <c r="AU41" s="107" t="s">
        <v>6</v>
      </c>
      <c r="AV41" s="107" t="s">
        <v>10</v>
      </c>
      <c r="AW41" s="107" t="s">
        <v>10</v>
      </c>
      <c r="AX41" s="107" t="s">
        <v>10</v>
      </c>
      <c r="AY41" s="107" t="s">
        <v>10</v>
      </c>
      <c r="AZ41" s="107" t="s">
        <v>10</v>
      </c>
      <c r="BA41" s="107" t="s">
        <v>10</v>
      </c>
    </row>
    <row r="42" spans="2:53" ht="28.8" outlineLevel="1" x14ac:dyDescent="0.3">
      <c r="B42" s="14">
        <v>1</v>
      </c>
      <c r="C42" s="74" t="str">
        <f>TEXT(SUM(B$8:B42),"Q#")</f>
        <v>Q17</v>
      </c>
      <c r="D42" s="14"/>
      <c r="E42" s="14"/>
      <c r="F42" s="77" t="s">
        <v>327</v>
      </c>
      <c r="G42" s="14" t="s">
        <v>32</v>
      </c>
      <c r="H42" s="82" t="s">
        <v>41</v>
      </c>
      <c r="I42" s="86"/>
      <c r="J42" s="14" t="s">
        <v>48</v>
      </c>
      <c r="K42" s="14"/>
      <c r="L42" s="139" t="s">
        <v>10</v>
      </c>
      <c r="M42" s="139" t="s">
        <v>6</v>
      </c>
      <c r="N42" s="139" t="s">
        <v>10</v>
      </c>
      <c r="O42" s="139" t="s">
        <v>10</v>
      </c>
      <c r="P42" s="139" t="s">
        <v>10</v>
      </c>
      <c r="Q42" s="139" t="s">
        <v>10</v>
      </c>
      <c r="R42" s="139" t="s">
        <v>10</v>
      </c>
      <c r="S42" s="139" t="s">
        <v>10</v>
      </c>
      <c r="T42" s="139" t="s">
        <v>10</v>
      </c>
      <c r="U42" s="139" t="s">
        <v>6</v>
      </c>
      <c r="V42" s="139" t="s">
        <v>10</v>
      </c>
      <c r="W42" s="139" t="s">
        <v>10</v>
      </c>
      <c r="X42" s="139" t="s">
        <v>10</v>
      </c>
      <c r="Y42" s="139" t="s">
        <v>10</v>
      </c>
      <c r="Z42" s="139" t="s">
        <v>10</v>
      </c>
      <c r="AA42" s="139" t="s">
        <v>10</v>
      </c>
      <c r="AB42" s="139" t="s">
        <v>10</v>
      </c>
      <c r="AC42" s="139" t="s">
        <v>10</v>
      </c>
      <c r="AD42" s="139" t="s">
        <v>10</v>
      </c>
      <c r="AE42" s="139" t="s">
        <v>10</v>
      </c>
      <c r="AF42" s="139" t="s">
        <v>10</v>
      </c>
      <c r="AG42" s="139" t="s">
        <v>10</v>
      </c>
      <c r="AH42" s="139" t="s">
        <v>10</v>
      </c>
      <c r="AI42" s="139" t="s">
        <v>10</v>
      </c>
      <c r="AJ42" s="139" t="s">
        <v>10</v>
      </c>
      <c r="AK42" s="139" t="s">
        <v>10</v>
      </c>
      <c r="AL42" s="139" t="s">
        <v>10</v>
      </c>
      <c r="AM42" s="139" t="s">
        <v>10</v>
      </c>
      <c r="AN42" s="139" t="s">
        <v>10</v>
      </c>
      <c r="AO42" s="139" t="s">
        <v>10</v>
      </c>
      <c r="AP42" s="139" t="s">
        <v>10</v>
      </c>
      <c r="AQ42" s="139" t="s">
        <v>10</v>
      </c>
      <c r="AR42" s="139" t="s">
        <v>10</v>
      </c>
      <c r="AS42" s="139" t="s">
        <v>10</v>
      </c>
      <c r="AT42" s="139" t="s">
        <v>10</v>
      </c>
      <c r="AU42" s="139" t="s">
        <v>6</v>
      </c>
      <c r="AV42" s="139" t="s">
        <v>10</v>
      </c>
      <c r="AW42" s="139" t="s">
        <v>10</v>
      </c>
      <c r="AX42" s="139" t="s">
        <v>10</v>
      </c>
      <c r="AY42" s="139" t="s">
        <v>10</v>
      </c>
      <c r="AZ42" s="139" t="s">
        <v>10</v>
      </c>
      <c r="BA42" s="139" t="s">
        <v>10</v>
      </c>
    </row>
    <row r="43" spans="2:53" ht="43.2" outlineLevel="1" x14ac:dyDescent="0.3">
      <c r="B43" s="14">
        <v>1</v>
      </c>
      <c r="C43" s="74" t="str">
        <f>TEXT(SUM(B$8:B43),"Q#")</f>
        <v>Q18</v>
      </c>
      <c r="D43" s="14"/>
      <c r="E43" s="14"/>
      <c r="F43" s="77" t="s">
        <v>328</v>
      </c>
      <c r="G43" s="14" t="s">
        <v>32</v>
      </c>
      <c r="H43" s="82" t="s">
        <v>41</v>
      </c>
      <c r="I43" s="86"/>
      <c r="J43" s="14" t="s">
        <v>48</v>
      </c>
      <c r="K43" s="14"/>
      <c r="L43" s="141" t="s">
        <v>10</v>
      </c>
      <c r="M43" s="141" t="s">
        <v>10</v>
      </c>
      <c r="N43" s="141" t="s">
        <v>10</v>
      </c>
      <c r="O43" s="141" t="s">
        <v>10</v>
      </c>
      <c r="P43" s="141" t="s">
        <v>10</v>
      </c>
      <c r="Q43" s="141" t="s">
        <v>10</v>
      </c>
      <c r="R43" s="141" t="s">
        <v>10</v>
      </c>
      <c r="S43" s="141" t="s">
        <v>10</v>
      </c>
      <c r="T43" s="141" t="s">
        <v>10</v>
      </c>
      <c r="U43" s="141" t="s">
        <v>10</v>
      </c>
      <c r="V43" s="141" t="s">
        <v>10</v>
      </c>
      <c r="W43" s="141" t="s">
        <v>10</v>
      </c>
      <c r="X43" s="141" t="s">
        <v>10</v>
      </c>
      <c r="Y43" s="141" t="s">
        <v>10</v>
      </c>
      <c r="Z43" s="141" t="s">
        <v>10</v>
      </c>
      <c r="AA43" s="141" t="s">
        <v>10</v>
      </c>
      <c r="AB43" s="141" t="s">
        <v>10</v>
      </c>
      <c r="AC43" s="141" t="s">
        <v>10</v>
      </c>
      <c r="AD43" s="141" t="s">
        <v>10</v>
      </c>
      <c r="AE43" s="141" t="s">
        <v>10</v>
      </c>
      <c r="AF43" s="141" t="s">
        <v>10</v>
      </c>
      <c r="AG43" s="141" t="s">
        <v>10</v>
      </c>
      <c r="AH43" s="141" t="s">
        <v>10</v>
      </c>
      <c r="AI43" s="141" t="s">
        <v>10</v>
      </c>
      <c r="AJ43" s="141" t="s">
        <v>10</v>
      </c>
      <c r="AK43" s="141" t="s">
        <v>10</v>
      </c>
      <c r="AL43" s="141" t="s">
        <v>10</v>
      </c>
      <c r="AM43" s="141" t="s">
        <v>10</v>
      </c>
      <c r="AN43" s="141" t="s">
        <v>10</v>
      </c>
      <c r="AO43" s="141" t="s">
        <v>10</v>
      </c>
      <c r="AP43" s="141" t="s">
        <v>10</v>
      </c>
      <c r="AQ43" s="141" t="s">
        <v>10</v>
      </c>
      <c r="AR43" s="141" t="s">
        <v>10</v>
      </c>
      <c r="AS43" s="141" t="s">
        <v>6</v>
      </c>
      <c r="AT43" s="141" t="s">
        <v>10</v>
      </c>
      <c r="AU43" s="141" t="s">
        <v>10</v>
      </c>
      <c r="AV43" s="141" t="s">
        <v>10</v>
      </c>
      <c r="AW43" s="141" t="s">
        <v>10</v>
      </c>
      <c r="AX43" s="141" t="s">
        <v>10</v>
      </c>
      <c r="AY43" s="141" t="s">
        <v>10</v>
      </c>
      <c r="AZ43" s="141" t="s">
        <v>10</v>
      </c>
      <c r="BA43" s="141" t="s">
        <v>10</v>
      </c>
    </row>
    <row r="44" spans="2:53" outlineLevel="1" x14ac:dyDescent="0.3">
      <c r="B44" s="14">
        <v>1</v>
      </c>
      <c r="C44" s="74" t="str">
        <f>TEXT(SUM(B$8:B44),"Q#")</f>
        <v>Q19</v>
      </c>
      <c r="D44" s="14"/>
      <c r="E44" s="14"/>
      <c r="F44" s="15" t="s">
        <v>77</v>
      </c>
      <c r="G44" s="14" t="s">
        <v>32</v>
      </c>
      <c r="H44" s="82" t="s">
        <v>41</v>
      </c>
      <c r="I44" s="86" t="s">
        <v>150</v>
      </c>
      <c r="J44" s="14" t="s">
        <v>48</v>
      </c>
      <c r="K44" s="14"/>
      <c r="L44" s="141" t="s">
        <v>10</v>
      </c>
      <c r="M44" s="141" t="s">
        <v>10</v>
      </c>
      <c r="N44" s="141" t="s">
        <v>10</v>
      </c>
      <c r="O44" s="141" t="s">
        <v>10</v>
      </c>
      <c r="P44" s="141" t="s">
        <v>10</v>
      </c>
      <c r="Q44" s="141" t="s">
        <v>10</v>
      </c>
      <c r="R44" s="141" t="s">
        <v>6</v>
      </c>
      <c r="S44" s="141" t="s">
        <v>10</v>
      </c>
      <c r="T44" s="141" t="s">
        <v>10</v>
      </c>
      <c r="U44" s="141" t="s">
        <v>10</v>
      </c>
      <c r="V44" s="141" t="s">
        <v>10</v>
      </c>
      <c r="W44" s="141" t="s">
        <v>10</v>
      </c>
      <c r="X44" s="141" t="s">
        <v>10</v>
      </c>
      <c r="Y44" s="141" t="s">
        <v>10</v>
      </c>
      <c r="Z44" s="141" t="s">
        <v>10</v>
      </c>
      <c r="AA44" s="141" t="s">
        <v>10</v>
      </c>
      <c r="AB44" s="142" t="s">
        <v>10</v>
      </c>
      <c r="AC44" s="141" t="s">
        <v>10</v>
      </c>
      <c r="AD44" s="142" t="s">
        <v>10</v>
      </c>
      <c r="AE44" s="142" t="s">
        <v>10</v>
      </c>
      <c r="AF44" s="142" t="s">
        <v>10</v>
      </c>
      <c r="AG44" s="142" t="s">
        <v>10</v>
      </c>
      <c r="AH44" s="142" t="s">
        <v>10</v>
      </c>
      <c r="AI44" s="142" t="s">
        <v>10</v>
      </c>
      <c r="AJ44" s="142" t="s">
        <v>10</v>
      </c>
      <c r="AK44" s="142" t="s">
        <v>10</v>
      </c>
      <c r="AL44" s="142" t="s">
        <v>10</v>
      </c>
      <c r="AM44" s="142" t="s">
        <v>10</v>
      </c>
      <c r="AN44" s="142" t="s">
        <v>10</v>
      </c>
      <c r="AO44" s="142" t="s">
        <v>10</v>
      </c>
      <c r="AP44" s="142" t="s">
        <v>10</v>
      </c>
      <c r="AQ44" s="142" t="s">
        <v>10</v>
      </c>
      <c r="AR44" s="141" t="s">
        <v>10</v>
      </c>
      <c r="AS44" s="141" t="s">
        <v>10</v>
      </c>
      <c r="AT44" s="141" t="s">
        <v>10</v>
      </c>
      <c r="AU44" s="141" t="s">
        <v>10</v>
      </c>
      <c r="AV44" s="141" t="s">
        <v>10</v>
      </c>
      <c r="AW44" s="142" t="s">
        <v>10</v>
      </c>
      <c r="AX44" s="141" t="s">
        <v>10</v>
      </c>
      <c r="AY44" s="142" t="s">
        <v>10</v>
      </c>
      <c r="AZ44" s="142" t="s">
        <v>10</v>
      </c>
      <c r="BA44" s="142" t="s">
        <v>10</v>
      </c>
    </row>
    <row r="45" spans="2:53" ht="28.8" outlineLevel="1" x14ac:dyDescent="0.3">
      <c r="B45" s="14">
        <v>1</v>
      </c>
      <c r="C45" s="74" t="str">
        <f>TEXT(SUM(B$8:B45),"Q#")</f>
        <v>Q20</v>
      </c>
      <c r="D45" s="14"/>
      <c r="E45" s="14"/>
      <c r="F45" s="15" t="s">
        <v>78</v>
      </c>
      <c r="G45" s="14" t="s">
        <v>32</v>
      </c>
      <c r="H45" s="82" t="s">
        <v>41</v>
      </c>
      <c r="I45" s="86" t="s">
        <v>79</v>
      </c>
      <c r="J45" s="14" t="s">
        <v>48</v>
      </c>
      <c r="K45" s="14"/>
      <c r="L45" s="138" t="s">
        <v>10</v>
      </c>
      <c r="M45" s="107" t="s">
        <v>10</v>
      </c>
      <c r="N45" s="107" t="s">
        <v>10</v>
      </c>
      <c r="O45" s="107" t="s">
        <v>10</v>
      </c>
      <c r="P45" s="107" t="s">
        <v>10</v>
      </c>
      <c r="Q45" s="107" t="s">
        <v>10</v>
      </c>
      <c r="R45" s="107" t="s">
        <v>10</v>
      </c>
      <c r="S45" s="107" t="s">
        <v>10</v>
      </c>
      <c r="T45" s="107" t="s">
        <v>10</v>
      </c>
      <c r="U45" s="107" t="s">
        <v>10</v>
      </c>
      <c r="V45" s="107" t="s">
        <v>10</v>
      </c>
      <c r="W45" s="107" t="s">
        <v>10</v>
      </c>
      <c r="X45" s="107" t="s">
        <v>10</v>
      </c>
      <c r="Y45" s="107" t="s">
        <v>10</v>
      </c>
      <c r="Z45" s="107" t="s">
        <v>10</v>
      </c>
      <c r="AA45" s="107" t="s">
        <v>10</v>
      </c>
      <c r="AB45" s="44" t="s">
        <v>10</v>
      </c>
      <c r="AC45" s="107" t="s">
        <v>10</v>
      </c>
      <c r="AD45" s="44" t="s">
        <v>10</v>
      </c>
      <c r="AE45" s="44" t="s">
        <v>10</v>
      </c>
      <c r="AF45" s="44" t="s">
        <v>10</v>
      </c>
      <c r="AG45" s="44" t="s">
        <v>10</v>
      </c>
      <c r="AH45" s="44" t="s">
        <v>10</v>
      </c>
      <c r="AI45" s="44" t="s">
        <v>10</v>
      </c>
      <c r="AJ45" s="44" t="s">
        <v>10</v>
      </c>
      <c r="AK45" s="44" t="s">
        <v>10</v>
      </c>
      <c r="AL45" s="44" t="s">
        <v>10</v>
      </c>
      <c r="AM45" s="44" t="s">
        <v>10</v>
      </c>
      <c r="AN45" s="44" t="s">
        <v>10</v>
      </c>
      <c r="AO45" s="44" t="s">
        <v>10</v>
      </c>
      <c r="AP45" s="44" t="s">
        <v>10</v>
      </c>
      <c r="AQ45" s="46" t="s">
        <v>10</v>
      </c>
      <c r="AR45" s="107" t="s">
        <v>10</v>
      </c>
      <c r="AS45" s="46" t="s">
        <v>10</v>
      </c>
      <c r="AT45" s="107" t="s">
        <v>10</v>
      </c>
      <c r="AU45" s="47" t="s">
        <v>10</v>
      </c>
      <c r="AV45" s="107" t="s">
        <v>10</v>
      </c>
      <c r="AW45" s="44" t="s">
        <v>10</v>
      </c>
      <c r="AX45" s="46" t="s">
        <v>10</v>
      </c>
      <c r="AY45" s="44" t="s">
        <v>10</v>
      </c>
      <c r="AZ45" s="44" t="s">
        <v>10</v>
      </c>
      <c r="BA45" s="44" t="s">
        <v>10</v>
      </c>
    </row>
    <row r="46" spans="2:53" ht="30.6" outlineLevel="1" x14ac:dyDescent="0.3">
      <c r="B46" s="14">
        <v>1</v>
      </c>
      <c r="C46" s="18" t="str">
        <f>TEXT(SUM(B$8:B46),"Q#")</f>
        <v>Q21</v>
      </c>
      <c r="D46" s="14"/>
      <c r="E46" s="14"/>
      <c r="F46" s="19" t="s">
        <v>80</v>
      </c>
      <c r="G46" s="14"/>
      <c r="H46" s="20" t="s">
        <v>41</v>
      </c>
      <c r="I46" s="83" t="s">
        <v>151</v>
      </c>
      <c r="J46" s="17" t="s">
        <v>42</v>
      </c>
      <c r="K46" s="14"/>
      <c r="L46" s="137" t="s">
        <v>10</v>
      </c>
      <c r="M46" s="137" t="s">
        <v>10</v>
      </c>
      <c r="N46" s="137" t="s">
        <v>10</v>
      </c>
      <c r="O46" s="137" t="s">
        <v>10</v>
      </c>
      <c r="P46" s="137" t="s">
        <v>10</v>
      </c>
      <c r="Q46" s="137" t="s">
        <v>6</v>
      </c>
      <c r="R46" s="137" t="s">
        <v>10</v>
      </c>
      <c r="S46" s="137" t="s">
        <v>10</v>
      </c>
      <c r="T46" s="137" t="s">
        <v>10</v>
      </c>
      <c r="U46" s="137" t="s">
        <v>10</v>
      </c>
      <c r="V46" s="137" t="s">
        <v>10</v>
      </c>
      <c r="W46" s="137" t="s">
        <v>6</v>
      </c>
      <c r="X46" s="137" t="s">
        <v>6</v>
      </c>
      <c r="Y46" s="137" t="s">
        <v>6</v>
      </c>
      <c r="Z46" s="137" t="s">
        <v>10</v>
      </c>
      <c r="AA46" s="137" t="s">
        <v>10</v>
      </c>
      <c r="AB46" s="137" t="s">
        <v>6</v>
      </c>
      <c r="AC46" s="137" t="s">
        <v>10</v>
      </c>
      <c r="AD46" s="137" t="s">
        <v>10</v>
      </c>
      <c r="AE46" s="137" t="s">
        <v>10</v>
      </c>
      <c r="AF46" s="137" t="s">
        <v>10</v>
      </c>
      <c r="AG46" s="137" t="s">
        <v>10</v>
      </c>
      <c r="AH46" s="137" t="s">
        <v>10</v>
      </c>
      <c r="AI46" s="137" t="s">
        <v>10</v>
      </c>
      <c r="AJ46" s="137" t="s">
        <v>10</v>
      </c>
      <c r="AK46" s="137" t="s">
        <v>10</v>
      </c>
      <c r="AL46" s="137" t="s">
        <v>10</v>
      </c>
      <c r="AM46" s="137" t="s">
        <v>10</v>
      </c>
      <c r="AN46" s="137" t="s">
        <v>10</v>
      </c>
      <c r="AO46" s="137" t="s">
        <v>10</v>
      </c>
      <c r="AP46" s="137" t="s">
        <v>10</v>
      </c>
      <c r="AQ46" s="137" t="s">
        <v>6</v>
      </c>
      <c r="AR46" s="137" t="s">
        <v>10</v>
      </c>
      <c r="AS46" s="137" t="s">
        <v>6</v>
      </c>
      <c r="AT46" s="137" t="s">
        <v>10</v>
      </c>
      <c r="AU46" s="137" t="s">
        <v>10</v>
      </c>
      <c r="AV46" s="137" t="s">
        <v>6</v>
      </c>
      <c r="AW46" s="137" t="s">
        <v>10</v>
      </c>
      <c r="AX46" s="137" t="s">
        <v>10</v>
      </c>
      <c r="AY46" s="137" t="s">
        <v>10</v>
      </c>
      <c r="AZ46" s="137" t="s">
        <v>6</v>
      </c>
      <c r="BA46" s="137" t="s">
        <v>10</v>
      </c>
    </row>
    <row r="47" spans="2:53" ht="28.8" outlineLevel="1" x14ac:dyDescent="0.3">
      <c r="B47" s="17">
        <v>1</v>
      </c>
      <c r="C47" s="18" t="str">
        <f>TEXT(SUM(B$8:B47),"Q#")</f>
        <v>Q22</v>
      </c>
      <c r="D47" s="17"/>
      <c r="E47" s="17"/>
      <c r="F47" s="19" t="s">
        <v>81</v>
      </c>
      <c r="G47" s="17" t="s">
        <v>32</v>
      </c>
      <c r="H47" s="20" t="s">
        <v>41</v>
      </c>
      <c r="I47" s="90" t="s">
        <v>152</v>
      </c>
      <c r="J47" s="17" t="s">
        <v>42</v>
      </c>
      <c r="K47" s="17"/>
      <c r="L47" s="139" t="s">
        <v>6</v>
      </c>
      <c r="M47" s="139" t="s">
        <v>10</v>
      </c>
      <c r="N47" s="139" t="s">
        <v>10</v>
      </c>
      <c r="O47" s="139" t="s">
        <v>10</v>
      </c>
      <c r="P47" s="139" t="s">
        <v>10</v>
      </c>
      <c r="Q47" s="139" t="s">
        <v>10</v>
      </c>
      <c r="R47" s="139" t="s">
        <v>10</v>
      </c>
      <c r="S47" s="139" t="s">
        <v>10</v>
      </c>
      <c r="T47" s="139" t="s">
        <v>10</v>
      </c>
      <c r="U47" s="139" t="s">
        <v>10</v>
      </c>
      <c r="V47" s="139" t="s">
        <v>10</v>
      </c>
      <c r="W47" s="139" t="s">
        <v>10</v>
      </c>
      <c r="X47" s="139" t="s">
        <v>6</v>
      </c>
      <c r="Y47" s="139" t="s">
        <v>10</v>
      </c>
      <c r="Z47" s="139" t="s">
        <v>10</v>
      </c>
      <c r="AA47" s="139" t="s">
        <v>10</v>
      </c>
      <c r="AB47" s="139" t="s">
        <v>6</v>
      </c>
      <c r="AC47" s="139" t="s">
        <v>10</v>
      </c>
      <c r="AD47" s="139" t="s">
        <v>10</v>
      </c>
      <c r="AE47" s="139" t="s">
        <v>10</v>
      </c>
      <c r="AF47" s="139" t="s">
        <v>10</v>
      </c>
      <c r="AG47" s="139" t="s">
        <v>10</v>
      </c>
      <c r="AH47" s="139" t="s">
        <v>10</v>
      </c>
      <c r="AI47" s="139" t="s">
        <v>10</v>
      </c>
      <c r="AJ47" s="139" t="s">
        <v>10</v>
      </c>
      <c r="AK47" s="139" t="s">
        <v>10</v>
      </c>
      <c r="AL47" s="139" t="s">
        <v>10</v>
      </c>
      <c r="AM47" s="139" t="s">
        <v>10</v>
      </c>
      <c r="AN47" s="139" t="s">
        <v>10</v>
      </c>
      <c r="AO47" s="139" t="s">
        <v>10</v>
      </c>
      <c r="AP47" s="139" t="s">
        <v>10</v>
      </c>
      <c r="AQ47" s="139" t="s">
        <v>6</v>
      </c>
      <c r="AR47" s="139" t="s">
        <v>10</v>
      </c>
      <c r="AS47" s="139" t="s">
        <v>10</v>
      </c>
      <c r="AT47" s="139" t="s">
        <v>10</v>
      </c>
      <c r="AU47" s="139" t="s">
        <v>10</v>
      </c>
      <c r="AV47" s="139" t="s">
        <v>10</v>
      </c>
      <c r="AW47" s="139" t="s">
        <v>10</v>
      </c>
      <c r="AX47" s="139" t="s">
        <v>10</v>
      </c>
      <c r="AY47" s="139" t="s">
        <v>10</v>
      </c>
      <c r="AZ47" s="139" t="s">
        <v>6</v>
      </c>
      <c r="BA47" s="139" t="s">
        <v>10</v>
      </c>
    </row>
    <row r="48" spans="2:53" ht="28.8" outlineLevel="1" x14ac:dyDescent="0.3">
      <c r="B48" s="17">
        <v>1</v>
      </c>
      <c r="C48" s="18" t="str">
        <f>TEXT(SUM(B$8:B48),"Q#")</f>
        <v>Q23</v>
      </c>
      <c r="D48" s="17"/>
      <c r="E48" s="17"/>
      <c r="F48" s="19" t="s">
        <v>82</v>
      </c>
      <c r="G48" s="17" t="s">
        <v>32</v>
      </c>
      <c r="H48" s="20" t="s">
        <v>41</v>
      </c>
      <c r="I48" s="90" t="s">
        <v>83</v>
      </c>
      <c r="J48" s="17" t="s">
        <v>42</v>
      </c>
      <c r="K48" s="17"/>
      <c r="L48" s="107" t="s">
        <v>6</v>
      </c>
      <c r="M48" s="107" t="s">
        <v>10</v>
      </c>
      <c r="N48" s="107" t="s">
        <v>10</v>
      </c>
      <c r="O48" s="107" t="s">
        <v>10</v>
      </c>
      <c r="P48" s="107" t="s">
        <v>10</v>
      </c>
      <c r="Q48" s="107" t="s">
        <v>10</v>
      </c>
      <c r="R48" s="107" t="s">
        <v>10</v>
      </c>
      <c r="S48" s="107" t="s">
        <v>10</v>
      </c>
      <c r="T48" s="107" t="s">
        <v>10</v>
      </c>
      <c r="U48" s="107" t="s">
        <v>10</v>
      </c>
      <c r="V48" s="107" t="s">
        <v>10</v>
      </c>
      <c r="W48" s="107" t="s">
        <v>10</v>
      </c>
      <c r="X48" s="107" t="s">
        <v>10</v>
      </c>
      <c r="Y48" s="107" t="s">
        <v>10</v>
      </c>
      <c r="Z48" s="107" t="s">
        <v>10</v>
      </c>
      <c r="AA48" s="107" t="s">
        <v>10</v>
      </c>
      <c r="AB48" s="107" t="s">
        <v>6</v>
      </c>
      <c r="AC48" s="107" t="s">
        <v>10</v>
      </c>
      <c r="AD48" s="107" t="s">
        <v>10</v>
      </c>
      <c r="AE48" s="107" t="s">
        <v>10</v>
      </c>
      <c r="AF48" s="107" t="s">
        <v>10</v>
      </c>
      <c r="AG48" s="107" t="s">
        <v>10</v>
      </c>
      <c r="AH48" s="107" t="s">
        <v>10</v>
      </c>
      <c r="AI48" s="107" t="s">
        <v>10</v>
      </c>
      <c r="AJ48" s="107" t="s">
        <v>10</v>
      </c>
      <c r="AK48" s="107" t="s">
        <v>10</v>
      </c>
      <c r="AL48" s="107" t="s">
        <v>10</v>
      </c>
      <c r="AM48" s="107" t="s">
        <v>10</v>
      </c>
      <c r="AN48" s="107" t="s">
        <v>10</v>
      </c>
      <c r="AO48" s="107" t="s">
        <v>10</v>
      </c>
      <c r="AP48" s="107" t="s">
        <v>10</v>
      </c>
      <c r="AQ48" s="107" t="s">
        <v>10</v>
      </c>
      <c r="AR48" s="107" t="s">
        <v>10</v>
      </c>
      <c r="AS48" s="107" t="s">
        <v>10</v>
      </c>
      <c r="AT48" s="107" t="s">
        <v>10</v>
      </c>
      <c r="AU48" s="107" t="s">
        <v>10</v>
      </c>
      <c r="AV48" s="107" t="s">
        <v>10</v>
      </c>
      <c r="AW48" s="107" t="s">
        <v>10</v>
      </c>
      <c r="AX48" s="107" t="s">
        <v>10</v>
      </c>
      <c r="AY48" s="107" t="s">
        <v>10</v>
      </c>
      <c r="AZ48" s="107" t="s">
        <v>10</v>
      </c>
      <c r="BA48" s="107" t="s">
        <v>10</v>
      </c>
    </row>
    <row r="49" spans="1:53" ht="27.6" outlineLevel="1" x14ac:dyDescent="0.3">
      <c r="B49" s="17">
        <v>1</v>
      </c>
      <c r="C49" s="18" t="str">
        <f>TEXT(SUM(B$8:B49),"Q#")</f>
        <v>Q24</v>
      </c>
      <c r="D49" s="17"/>
      <c r="E49" s="17"/>
      <c r="F49" s="70" t="s">
        <v>84</v>
      </c>
      <c r="G49" s="17"/>
      <c r="H49" s="91" t="s">
        <v>340</v>
      </c>
      <c r="I49" s="90" t="s">
        <v>86</v>
      </c>
      <c r="J49" s="17" t="s">
        <v>42</v>
      </c>
      <c r="K49" s="17"/>
      <c r="L49" s="138" t="s">
        <v>347</v>
      </c>
      <c r="M49" s="107" t="s">
        <v>16</v>
      </c>
      <c r="N49" s="107" t="s">
        <v>16</v>
      </c>
      <c r="O49" s="107" t="s">
        <v>16</v>
      </c>
      <c r="P49" s="107" t="s">
        <v>16</v>
      </c>
      <c r="Q49" s="107" t="s">
        <v>613</v>
      </c>
      <c r="R49" s="143" t="s">
        <v>24</v>
      </c>
      <c r="S49" s="143" t="s">
        <v>16</v>
      </c>
      <c r="T49" s="107" t="s">
        <v>16</v>
      </c>
      <c r="U49" s="107" t="s">
        <v>16</v>
      </c>
      <c r="V49" s="107" t="s">
        <v>16</v>
      </c>
      <c r="W49" s="44" t="s">
        <v>412</v>
      </c>
      <c r="X49" s="44" t="s">
        <v>663</v>
      </c>
      <c r="Y49" s="44" t="s">
        <v>676</v>
      </c>
      <c r="Z49" s="44" t="s">
        <v>16</v>
      </c>
      <c r="AA49" s="44" t="s">
        <v>16</v>
      </c>
      <c r="AB49" s="44" t="s">
        <v>195</v>
      </c>
      <c r="AC49" s="107" t="s">
        <v>16</v>
      </c>
      <c r="AD49" s="44" t="s">
        <v>16</v>
      </c>
      <c r="AE49" s="44" t="s">
        <v>16</v>
      </c>
      <c r="AF49" s="44" t="s">
        <v>16</v>
      </c>
      <c r="AG49" s="44" t="s">
        <v>16</v>
      </c>
      <c r="AH49" s="44" t="s">
        <v>16</v>
      </c>
      <c r="AI49" s="44" t="s">
        <v>16</v>
      </c>
      <c r="AJ49" s="44" t="s">
        <v>16</v>
      </c>
      <c r="AK49" s="44" t="s">
        <v>16</v>
      </c>
      <c r="AL49" s="44" t="s">
        <v>16</v>
      </c>
      <c r="AM49" s="44" t="s">
        <v>16</v>
      </c>
      <c r="AN49" s="44" t="s">
        <v>16</v>
      </c>
      <c r="AO49" s="44" t="s">
        <v>16</v>
      </c>
      <c r="AP49" s="44" t="s">
        <v>16</v>
      </c>
      <c r="AQ49" s="107" t="s">
        <v>313</v>
      </c>
      <c r="AR49" s="107" t="s">
        <v>16</v>
      </c>
      <c r="AS49" s="107" t="s">
        <v>24</v>
      </c>
      <c r="AT49" s="107" t="s">
        <v>16</v>
      </c>
      <c r="AU49" s="107" t="s">
        <v>16</v>
      </c>
      <c r="AV49" s="107" t="s">
        <v>16</v>
      </c>
      <c r="AW49" s="44" t="s">
        <v>16</v>
      </c>
      <c r="AX49" s="107" t="s">
        <v>16</v>
      </c>
      <c r="AY49" s="44" t="s">
        <v>16</v>
      </c>
      <c r="AZ49" s="44" t="s">
        <v>244</v>
      </c>
      <c r="BA49" s="44" t="s">
        <v>16</v>
      </c>
    </row>
    <row r="50" spans="1:53" ht="403.2" outlineLevel="1" x14ac:dyDescent="0.3">
      <c r="B50" s="17">
        <v>1</v>
      </c>
      <c r="C50" s="69" t="str">
        <f>TEXT(SUM(B$8:B50),"Q#")</f>
        <v>Q25</v>
      </c>
      <c r="D50" s="17"/>
      <c r="E50" s="17"/>
      <c r="F50" s="19" t="s">
        <v>329</v>
      </c>
      <c r="G50" s="17" t="s">
        <v>32</v>
      </c>
      <c r="H50" s="20" t="s">
        <v>87</v>
      </c>
      <c r="I50" s="90" t="s">
        <v>341</v>
      </c>
      <c r="J50" s="17" t="s">
        <v>42</v>
      </c>
      <c r="K50" s="17"/>
      <c r="L50" s="138" t="s">
        <v>348</v>
      </c>
      <c r="M50" s="107" t="s">
        <v>10</v>
      </c>
      <c r="N50" s="107" t="s">
        <v>10</v>
      </c>
      <c r="O50" s="107" t="s">
        <v>381</v>
      </c>
      <c r="P50" s="107" t="s">
        <v>10</v>
      </c>
      <c r="Q50" s="107" t="s">
        <v>614</v>
      </c>
      <c r="R50" s="107" t="s">
        <v>392</v>
      </c>
      <c r="S50" s="107" t="s">
        <v>10</v>
      </c>
      <c r="T50" s="107" t="s">
        <v>10</v>
      </c>
      <c r="U50" s="107" t="s">
        <v>637</v>
      </c>
      <c r="V50" s="107" t="s">
        <v>10</v>
      </c>
      <c r="W50" s="107" t="s">
        <v>413</v>
      </c>
      <c r="X50" s="107" t="s">
        <v>664</v>
      </c>
      <c r="Y50" s="107" t="s">
        <v>677</v>
      </c>
      <c r="Z50" s="107" t="s">
        <v>425</v>
      </c>
      <c r="AA50" s="107" t="s">
        <v>10</v>
      </c>
      <c r="AB50" s="107" t="s">
        <v>439</v>
      </c>
      <c r="AC50" s="107" t="s">
        <v>10</v>
      </c>
      <c r="AD50" s="107" t="s">
        <v>10</v>
      </c>
      <c r="AE50" s="107" t="s">
        <v>10</v>
      </c>
      <c r="AF50" s="107" t="s">
        <v>10</v>
      </c>
      <c r="AG50" s="107" t="s">
        <v>10</v>
      </c>
      <c r="AH50" s="107" t="s">
        <v>10</v>
      </c>
      <c r="AI50" s="107" t="s">
        <v>10</v>
      </c>
      <c r="AJ50" s="107" t="s">
        <v>10</v>
      </c>
      <c r="AK50" s="107" t="s">
        <v>10</v>
      </c>
      <c r="AL50" s="107" t="s">
        <v>10</v>
      </c>
      <c r="AM50" s="107" t="s">
        <v>740</v>
      </c>
      <c r="AN50" s="107" t="s">
        <v>10</v>
      </c>
      <c r="AO50" s="107" t="s">
        <v>10</v>
      </c>
      <c r="AP50" s="107" t="s">
        <v>10</v>
      </c>
      <c r="AQ50" s="107" t="s">
        <v>314</v>
      </c>
      <c r="AR50" s="107" t="s">
        <v>10</v>
      </c>
      <c r="AS50" s="107" t="s">
        <v>500</v>
      </c>
      <c r="AT50" s="107" t="s">
        <v>10</v>
      </c>
      <c r="AU50" s="107" t="s">
        <v>603</v>
      </c>
      <c r="AV50" s="107" t="s">
        <v>523</v>
      </c>
      <c r="AW50" s="107" t="s">
        <v>10</v>
      </c>
      <c r="AX50" s="107" t="s">
        <v>239</v>
      </c>
      <c r="AY50" s="107" t="s">
        <v>10</v>
      </c>
      <c r="AZ50" s="107" t="s">
        <v>561</v>
      </c>
      <c r="BA50" s="107" t="s">
        <v>565</v>
      </c>
    </row>
    <row r="51" spans="1:53" ht="52.2" outlineLevel="1" x14ac:dyDescent="0.3">
      <c r="B51" s="62">
        <v>1</v>
      </c>
      <c r="C51" s="72" t="str">
        <f>TEXT(SUM(B$8:B51),"Q#")</f>
        <v>Q26</v>
      </c>
      <c r="F51" s="68" t="s">
        <v>330</v>
      </c>
      <c r="G51" s="62" t="s">
        <v>32</v>
      </c>
      <c r="H51" s="92" t="s">
        <v>342</v>
      </c>
      <c r="I51" s="87" t="s">
        <v>343</v>
      </c>
      <c r="J51" s="62" t="s">
        <v>48</v>
      </c>
      <c r="L51" s="137" t="s">
        <v>10</v>
      </c>
      <c r="M51" s="137" t="s">
        <v>10</v>
      </c>
      <c r="N51" s="137" t="s">
        <v>18</v>
      </c>
      <c r="O51" s="137" t="s">
        <v>18</v>
      </c>
      <c r="P51" s="137" t="s">
        <v>18</v>
      </c>
      <c r="Q51" s="137" t="s">
        <v>18</v>
      </c>
      <c r="R51" s="137" t="s">
        <v>18</v>
      </c>
      <c r="S51" s="137" t="s">
        <v>18</v>
      </c>
      <c r="T51" s="137" t="s">
        <v>10</v>
      </c>
      <c r="U51" s="137" t="s">
        <v>6</v>
      </c>
      <c r="V51" s="137" t="s">
        <v>18</v>
      </c>
      <c r="W51" s="137" t="s">
        <v>10</v>
      </c>
      <c r="X51" s="137" t="s">
        <v>6</v>
      </c>
      <c r="Y51" s="137" t="s">
        <v>6</v>
      </c>
      <c r="Z51" s="137" t="s">
        <v>6</v>
      </c>
      <c r="AA51" s="137" t="s">
        <v>18</v>
      </c>
      <c r="AB51" s="137" t="s">
        <v>18</v>
      </c>
      <c r="AC51" s="137" t="s">
        <v>18</v>
      </c>
      <c r="AD51" s="137" t="s">
        <v>18</v>
      </c>
      <c r="AE51" s="137" t="s">
        <v>10</v>
      </c>
      <c r="AF51" s="137" t="s">
        <v>18</v>
      </c>
      <c r="AG51" s="137" t="s">
        <v>18</v>
      </c>
      <c r="AH51" s="137" t="s">
        <v>10</v>
      </c>
      <c r="AI51" s="137" t="s">
        <v>18</v>
      </c>
      <c r="AJ51" s="137" t="s">
        <v>18</v>
      </c>
      <c r="AK51" s="137" t="s">
        <v>18</v>
      </c>
      <c r="AL51" s="137" t="s">
        <v>18</v>
      </c>
      <c r="AM51" s="137" t="s">
        <v>10</v>
      </c>
      <c r="AN51" s="137" t="s">
        <v>18</v>
      </c>
      <c r="AO51" s="137" t="s">
        <v>10</v>
      </c>
      <c r="AP51" s="137" t="s">
        <v>18</v>
      </c>
      <c r="AQ51" s="137" t="s">
        <v>6</v>
      </c>
      <c r="AR51" s="137" t="s">
        <v>18</v>
      </c>
      <c r="AS51" s="137" t="s">
        <v>18</v>
      </c>
      <c r="AT51" s="137" t="s">
        <v>18</v>
      </c>
      <c r="AU51" s="137" t="s">
        <v>18</v>
      </c>
      <c r="AV51" s="137" t="s">
        <v>18</v>
      </c>
      <c r="AW51" s="137" t="s">
        <v>533</v>
      </c>
      <c r="AX51" s="137" t="s">
        <v>18</v>
      </c>
      <c r="AY51" s="137" t="s">
        <v>18</v>
      </c>
      <c r="AZ51" s="137" t="s">
        <v>18</v>
      </c>
      <c r="BA51" s="137" t="s">
        <v>18</v>
      </c>
    </row>
    <row r="52" spans="1:53" outlineLevel="1" x14ac:dyDescent="0.3">
      <c r="C52" s="6"/>
      <c r="D52" s="71" t="s">
        <v>88</v>
      </c>
      <c r="E52" s="23"/>
      <c r="F52" s="22"/>
      <c r="G52" s="22" t="s">
        <v>32</v>
      </c>
      <c r="H52" s="24"/>
      <c r="I52" s="84"/>
      <c r="J52" s="22"/>
      <c r="K52" s="99"/>
      <c r="L52" s="84"/>
      <c r="M52" s="84"/>
      <c r="N52" s="84"/>
      <c r="O52" s="84"/>
      <c r="P52" s="84"/>
      <c r="Q52" s="84"/>
      <c r="R52" s="84"/>
      <c r="S52" s="84"/>
      <c r="T52" s="84"/>
      <c r="U52" s="84"/>
      <c r="V52" s="84"/>
      <c r="W52" s="84"/>
      <c r="X52" s="84"/>
      <c r="Y52" s="84"/>
      <c r="Z52" s="84"/>
      <c r="AA52" s="84"/>
      <c r="AB52" s="84"/>
      <c r="AC52" s="84"/>
      <c r="AD52" s="84"/>
      <c r="AE52" s="84"/>
      <c r="AF52" s="84"/>
      <c r="AG52" s="84"/>
      <c r="AH52" s="84"/>
      <c r="AI52" s="84"/>
      <c r="AJ52" s="84"/>
      <c r="AK52" s="84"/>
      <c r="AL52" s="84"/>
      <c r="AM52" s="84"/>
      <c r="AN52" s="84"/>
      <c r="AO52" s="84"/>
      <c r="AP52" s="84"/>
      <c r="AQ52" s="84"/>
      <c r="AR52" s="84"/>
      <c r="AS52" s="84"/>
      <c r="AT52" s="84"/>
      <c r="AU52" s="84"/>
      <c r="AV52" s="84"/>
      <c r="AW52" s="84"/>
      <c r="AX52" s="84"/>
      <c r="AY52" s="84"/>
      <c r="AZ52" s="84"/>
      <c r="BA52" s="84"/>
    </row>
    <row r="53" spans="1:53" outlineLevel="1" x14ac:dyDescent="0.3">
      <c r="C53" s="6"/>
      <c r="D53" s="25"/>
      <c r="E53" s="73" t="s">
        <v>89</v>
      </c>
      <c r="F53" s="25"/>
      <c r="G53" s="25" t="s">
        <v>32</v>
      </c>
      <c r="H53" s="26"/>
      <c r="I53" s="85"/>
      <c r="J53" s="25"/>
      <c r="K53" s="98"/>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row>
    <row r="54" spans="1:53" outlineLevel="1" x14ac:dyDescent="0.3">
      <c r="A54" s="54"/>
      <c r="B54" s="54">
        <v>1</v>
      </c>
      <c r="C54" s="105" t="str">
        <f>TEXT(SUM(B$8:B54),"Q#")</f>
        <v>Q27</v>
      </c>
      <c r="D54" s="54"/>
      <c r="E54" s="54"/>
      <c r="F54" s="55" t="s">
        <v>90</v>
      </c>
      <c r="G54" s="54" t="s">
        <v>32</v>
      </c>
      <c r="H54" s="79" t="s">
        <v>65</v>
      </c>
      <c r="I54" s="89"/>
      <c r="J54" s="54" t="s">
        <v>48</v>
      </c>
      <c r="K54" s="14"/>
      <c r="L54" s="137"/>
      <c r="M54" s="137"/>
      <c r="N54" s="137"/>
      <c r="O54" s="137"/>
      <c r="P54" s="137"/>
      <c r="Q54" s="137"/>
      <c r="R54" s="137"/>
      <c r="S54" s="137"/>
      <c r="T54" s="137"/>
      <c r="U54" s="137"/>
      <c r="V54" s="137"/>
      <c r="W54" s="137"/>
      <c r="X54" s="137"/>
      <c r="Y54" s="137"/>
      <c r="Z54" s="137"/>
      <c r="AA54" s="137"/>
      <c r="AB54" s="137"/>
      <c r="AC54" s="137"/>
      <c r="AD54" s="137"/>
      <c r="AE54" s="137"/>
      <c r="AF54" s="137"/>
      <c r="AG54" s="137"/>
      <c r="AH54" s="137"/>
      <c r="AI54" s="137"/>
      <c r="AJ54" s="137"/>
      <c r="AK54" s="137"/>
      <c r="AL54" s="137"/>
      <c r="AM54" s="137"/>
      <c r="AN54" s="137"/>
      <c r="AO54" s="137"/>
      <c r="AP54" s="137"/>
      <c r="AQ54" s="137" t="s">
        <v>8</v>
      </c>
      <c r="AR54" s="137"/>
      <c r="AS54" s="137"/>
      <c r="AT54" s="137"/>
      <c r="AU54" s="137" t="s">
        <v>8</v>
      </c>
      <c r="AV54" s="137"/>
      <c r="AW54" s="137"/>
      <c r="AX54" s="137" t="s">
        <v>8</v>
      </c>
      <c r="AY54" s="137"/>
      <c r="AZ54" s="137"/>
      <c r="BA54" s="137"/>
    </row>
    <row r="55" spans="1:53" outlineLevel="1" x14ac:dyDescent="0.3">
      <c r="A55" s="54"/>
      <c r="B55" s="54"/>
      <c r="C55" s="106" t="str">
        <f>_xlfn.CONCAT($C$54,".1")</f>
        <v>Q27.1</v>
      </c>
      <c r="D55" s="54"/>
      <c r="E55" s="54"/>
      <c r="F55" s="55" t="s">
        <v>8</v>
      </c>
      <c r="G55" s="54"/>
      <c r="H55" s="79" t="s">
        <v>41</v>
      </c>
      <c r="I55" s="89"/>
      <c r="J55" s="54"/>
      <c r="K55" s="14"/>
      <c r="L55" s="137" t="s">
        <v>6</v>
      </c>
      <c r="M55" s="137" t="s">
        <v>6</v>
      </c>
      <c r="N55" s="137" t="s">
        <v>10</v>
      </c>
      <c r="O55" s="137" t="s">
        <v>6</v>
      </c>
      <c r="P55" s="137" t="s">
        <v>10</v>
      </c>
      <c r="Q55" s="137" t="s">
        <v>6</v>
      </c>
      <c r="R55" s="137" t="s">
        <v>6</v>
      </c>
      <c r="S55" s="137" t="s">
        <v>10</v>
      </c>
      <c r="T55" s="137" t="s">
        <v>10</v>
      </c>
      <c r="U55" s="137" t="s">
        <v>6</v>
      </c>
      <c r="V55" s="137" t="s">
        <v>10</v>
      </c>
      <c r="W55" s="137" t="s">
        <v>6</v>
      </c>
      <c r="X55" s="137" t="s">
        <v>6</v>
      </c>
      <c r="Y55" s="137" t="s">
        <v>6</v>
      </c>
      <c r="Z55" s="137" t="s">
        <v>6</v>
      </c>
      <c r="AA55" s="137" t="s">
        <v>10</v>
      </c>
      <c r="AB55" s="137" t="s">
        <v>6</v>
      </c>
      <c r="AC55" s="137" t="s">
        <v>10</v>
      </c>
      <c r="AD55" s="137" t="s">
        <v>10</v>
      </c>
      <c r="AE55" s="137" t="s">
        <v>10</v>
      </c>
      <c r="AF55" s="137" t="s">
        <v>10</v>
      </c>
      <c r="AG55" s="137" t="s">
        <v>6</v>
      </c>
      <c r="AH55" s="137" t="s">
        <v>10</v>
      </c>
      <c r="AI55" s="137" t="s">
        <v>10</v>
      </c>
      <c r="AJ55" s="137" t="s">
        <v>10</v>
      </c>
      <c r="AK55" s="137" t="s">
        <v>10</v>
      </c>
      <c r="AL55" s="137" t="s">
        <v>10</v>
      </c>
      <c r="AM55" s="137" t="s">
        <v>6</v>
      </c>
      <c r="AN55" s="137" t="s">
        <v>10</v>
      </c>
      <c r="AO55" s="137" t="s">
        <v>10</v>
      </c>
      <c r="AP55" s="137" t="s">
        <v>10</v>
      </c>
      <c r="AQ55" s="137" t="s">
        <v>6</v>
      </c>
      <c r="AR55" s="137" t="s">
        <v>10</v>
      </c>
      <c r="AS55" s="137" t="s">
        <v>6</v>
      </c>
      <c r="AT55" s="137" t="s">
        <v>10</v>
      </c>
      <c r="AU55" s="137" t="s">
        <v>6</v>
      </c>
      <c r="AV55" s="137" t="s">
        <v>6</v>
      </c>
      <c r="AW55" s="137" t="s">
        <v>6</v>
      </c>
      <c r="AX55" s="137" t="s">
        <v>6</v>
      </c>
      <c r="AY55" s="137" t="s">
        <v>10</v>
      </c>
      <c r="AZ55" s="137" t="s">
        <v>6</v>
      </c>
      <c r="BA55" s="137" t="s">
        <v>6</v>
      </c>
    </row>
    <row r="56" spans="1:53" outlineLevel="1" x14ac:dyDescent="0.3">
      <c r="A56" s="54"/>
      <c r="B56" s="54"/>
      <c r="C56" s="106" t="str">
        <f>_xlfn.CONCAT($C$54,".2")</f>
        <v>Q27.2</v>
      </c>
      <c r="D56" s="54"/>
      <c r="E56" s="54"/>
      <c r="F56" s="55" t="s">
        <v>12</v>
      </c>
      <c r="G56" s="54"/>
      <c r="H56" s="79" t="s">
        <v>41</v>
      </c>
      <c r="I56" s="89"/>
      <c r="J56" s="54"/>
      <c r="K56" s="14"/>
      <c r="L56" s="137" t="s">
        <v>10</v>
      </c>
      <c r="M56" s="137" t="s">
        <v>10</v>
      </c>
      <c r="N56" s="137" t="s">
        <v>10</v>
      </c>
      <c r="O56" s="137" t="s">
        <v>10</v>
      </c>
      <c r="P56" s="137" t="s">
        <v>10</v>
      </c>
      <c r="Q56" s="137" t="s">
        <v>10</v>
      </c>
      <c r="R56" s="137" t="s">
        <v>10</v>
      </c>
      <c r="S56" s="137" t="s">
        <v>10</v>
      </c>
      <c r="T56" s="137" t="s">
        <v>10</v>
      </c>
      <c r="U56" s="137" t="s">
        <v>10</v>
      </c>
      <c r="V56" s="137" t="s">
        <v>10</v>
      </c>
      <c r="W56" s="137" t="s">
        <v>10</v>
      </c>
      <c r="X56" s="137" t="s">
        <v>10</v>
      </c>
      <c r="Y56" s="137" t="s">
        <v>6</v>
      </c>
      <c r="Z56" s="137" t="s">
        <v>10</v>
      </c>
      <c r="AA56" s="137" t="s">
        <v>10</v>
      </c>
      <c r="AB56" s="137" t="s">
        <v>10</v>
      </c>
      <c r="AC56" s="137" t="s">
        <v>10</v>
      </c>
      <c r="AD56" s="137" t="s">
        <v>10</v>
      </c>
      <c r="AE56" s="137" t="s">
        <v>10</v>
      </c>
      <c r="AF56" s="137" t="s">
        <v>10</v>
      </c>
      <c r="AG56" s="137" t="s">
        <v>10</v>
      </c>
      <c r="AH56" s="137" t="s">
        <v>10</v>
      </c>
      <c r="AI56" s="137" t="s">
        <v>10</v>
      </c>
      <c r="AJ56" s="137" t="s">
        <v>10</v>
      </c>
      <c r="AK56" s="137" t="s">
        <v>10</v>
      </c>
      <c r="AL56" s="137" t="s">
        <v>10</v>
      </c>
      <c r="AM56" s="137" t="s">
        <v>10</v>
      </c>
      <c r="AN56" s="137" t="s">
        <v>10</v>
      </c>
      <c r="AO56" s="137" t="s">
        <v>10</v>
      </c>
      <c r="AP56" s="137" t="s">
        <v>10</v>
      </c>
      <c r="AQ56" s="137" t="s">
        <v>10</v>
      </c>
      <c r="AR56" s="137" t="s">
        <v>10</v>
      </c>
      <c r="AS56" s="137" t="s">
        <v>10</v>
      </c>
      <c r="AT56" s="137" t="s">
        <v>10</v>
      </c>
      <c r="AU56" s="137" t="s">
        <v>10</v>
      </c>
      <c r="AV56" s="137" t="s">
        <v>10</v>
      </c>
      <c r="AW56" s="137" t="s">
        <v>10</v>
      </c>
      <c r="AX56" s="137" t="s">
        <v>10</v>
      </c>
      <c r="AY56" s="137" t="s">
        <v>10</v>
      </c>
      <c r="AZ56" s="137" t="s">
        <v>10</v>
      </c>
      <c r="BA56" s="137" t="s">
        <v>10</v>
      </c>
    </row>
    <row r="57" spans="1:53" outlineLevel="1" x14ac:dyDescent="0.3">
      <c r="A57" s="54"/>
      <c r="B57" s="54"/>
      <c r="C57" s="105" t="str">
        <f>_xlfn.CONCAT($C$54,".3")</f>
        <v>Q27.3</v>
      </c>
      <c r="D57" s="54"/>
      <c r="E57" s="54"/>
      <c r="F57" s="55" t="s">
        <v>17</v>
      </c>
      <c r="G57" s="54"/>
      <c r="H57" s="79" t="s">
        <v>41</v>
      </c>
      <c r="I57" s="89"/>
      <c r="J57" s="54"/>
      <c r="K57" s="14"/>
      <c r="L57" s="137" t="s">
        <v>10</v>
      </c>
      <c r="M57" s="137" t="s">
        <v>10</v>
      </c>
      <c r="N57" s="137" t="s">
        <v>10</v>
      </c>
      <c r="O57" s="137" t="s">
        <v>10</v>
      </c>
      <c r="P57" s="137" t="s">
        <v>10</v>
      </c>
      <c r="Q57" s="137" t="s">
        <v>10</v>
      </c>
      <c r="R57" s="137" t="s">
        <v>6</v>
      </c>
      <c r="S57" s="137" t="s">
        <v>10</v>
      </c>
      <c r="T57" s="137" t="s">
        <v>10</v>
      </c>
      <c r="U57" s="137" t="s">
        <v>10</v>
      </c>
      <c r="V57" s="137" t="s">
        <v>10</v>
      </c>
      <c r="W57" s="137" t="s">
        <v>6</v>
      </c>
      <c r="X57" s="137" t="s">
        <v>10</v>
      </c>
      <c r="Y57" s="137" t="s">
        <v>6</v>
      </c>
      <c r="Z57" s="137" t="s">
        <v>6</v>
      </c>
      <c r="AA57" s="137" t="s">
        <v>10</v>
      </c>
      <c r="AB57" s="137" t="s">
        <v>10</v>
      </c>
      <c r="AC57" s="137" t="s">
        <v>10</v>
      </c>
      <c r="AD57" s="137" t="s">
        <v>10</v>
      </c>
      <c r="AE57" s="137" t="s">
        <v>10</v>
      </c>
      <c r="AF57" s="137" t="s">
        <v>10</v>
      </c>
      <c r="AG57" s="137" t="s">
        <v>10</v>
      </c>
      <c r="AH57" s="137" t="s">
        <v>10</v>
      </c>
      <c r="AI57" s="137" t="s">
        <v>10</v>
      </c>
      <c r="AJ57" s="137" t="s">
        <v>10</v>
      </c>
      <c r="AK57" s="137" t="s">
        <v>10</v>
      </c>
      <c r="AL57" s="137" t="s">
        <v>10</v>
      </c>
      <c r="AM57" s="137" t="s">
        <v>10</v>
      </c>
      <c r="AN57" s="137" t="s">
        <v>10</v>
      </c>
      <c r="AO57" s="137" t="s">
        <v>10</v>
      </c>
      <c r="AP57" s="137" t="s">
        <v>10</v>
      </c>
      <c r="AQ57" s="137" t="s">
        <v>6</v>
      </c>
      <c r="AR57" s="137" t="s">
        <v>10</v>
      </c>
      <c r="AS57" s="137" t="s">
        <v>6</v>
      </c>
      <c r="AT57" s="137" t="s">
        <v>10</v>
      </c>
      <c r="AU57" s="137" t="s">
        <v>10</v>
      </c>
      <c r="AV57" s="137" t="s">
        <v>10</v>
      </c>
      <c r="AW57" s="137" t="s">
        <v>10</v>
      </c>
      <c r="AX57" s="137" t="s">
        <v>10</v>
      </c>
      <c r="AY57" s="137" t="s">
        <v>10</v>
      </c>
      <c r="AZ57" s="137" t="s">
        <v>10</v>
      </c>
      <c r="BA57" s="137" t="s">
        <v>10</v>
      </c>
    </row>
    <row r="58" spans="1:53" outlineLevel="1" x14ac:dyDescent="0.3">
      <c r="A58" s="54"/>
      <c r="B58" s="54"/>
      <c r="C58" s="105" t="str">
        <f>_xlfn.CONCAT($C$54,".4")</f>
        <v>Q27.4</v>
      </c>
      <c r="D58" s="54"/>
      <c r="E58" s="54"/>
      <c r="F58" s="55" t="s">
        <v>25</v>
      </c>
      <c r="G58" s="54"/>
      <c r="H58" s="79" t="s">
        <v>41</v>
      </c>
      <c r="I58" s="89"/>
      <c r="J58" s="54"/>
      <c r="K58" s="14"/>
      <c r="L58" s="137" t="s">
        <v>10</v>
      </c>
      <c r="M58" s="137" t="s">
        <v>10</v>
      </c>
      <c r="N58" s="137" t="s">
        <v>10</v>
      </c>
      <c r="O58" s="137" t="s">
        <v>10</v>
      </c>
      <c r="P58" s="137" t="s">
        <v>10</v>
      </c>
      <c r="Q58" s="137" t="s">
        <v>10</v>
      </c>
      <c r="R58" s="137" t="s">
        <v>10</v>
      </c>
      <c r="S58" s="137" t="s">
        <v>10</v>
      </c>
      <c r="T58" s="137" t="s">
        <v>10</v>
      </c>
      <c r="U58" s="137" t="s">
        <v>10</v>
      </c>
      <c r="V58" s="137" t="s">
        <v>10</v>
      </c>
      <c r="W58" s="137" t="s">
        <v>6</v>
      </c>
      <c r="X58" s="137" t="s">
        <v>6</v>
      </c>
      <c r="Y58" s="137" t="s">
        <v>6</v>
      </c>
      <c r="Z58" s="137" t="s">
        <v>10</v>
      </c>
      <c r="AA58" s="137" t="s">
        <v>10</v>
      </c>
      <c r="AB58" s="137" t="s">
        <v>10</v>
      </c>
      <c r="AC58" s="137" t="s">
        <v>10</v>
      </c>
      <c r="AD58" s="137" t="s">
        <v>10</v>
      </c>
      <c r="AE58" s="137" t="s">
        <v>10</v>
      </c>
      <c r="AF58" s="137" t="s">
        <v>10</v>
      </c>
      <c r="AG58" s="137" t="s">
        <v>10</v>
      </c>
      <c r="AH58" s="137" t="s">
        <v>10</v>
      </c>
      <c r="AI58" s="137" t="s">
        <v>10</v>
      </c>
      <c r="AJ58" s="137" t="s">
        <v>10</v>
      </c>
      <c r="AK58" s="137" t="s">
        <v>10</v>
      </c>
      <c r="AL58" s="137" t="s">
        <v>10</v>
      </c>
      <c r="AM58" s="137" t="s">
        <v>10</v>
      </c>
      <c r="AN58" s="137" t="s">
        <v>10</v>
      </c>
      <c r="AO58" s="137" t="s">
        <v>10</v>
      </c>
      <c r="AP58" s="137" t="s">
        <v>10</v>
      </c>
      <c r="AQ58" s="137" t="s">
        <v>10</v>
      </c>
      <c r="AR58" s="137" t="s">
        <v>10</v>
      </c>
      <c r="AS58" s="137" t="s">
        <v>10</v>
      </c>
      <c r="AT58" s="137" t="s">
        <v>10</v>
      </c>
      <c r="AU58" s="137" t="s">
        <v>10</v>
      </c>
      <c r="AV58" s="137" t="s">
        <v>6</v>
      </c>
      <c r="AW58" s="137" t="s">
        <v>10</v>
      </c>
      <c r="AX58" s="137" t="s">
        <v>10</v>
      </c>
      <c r="AY58" s="137" t="s">
        <v>10</v>
      </c>
      <c r="AZ58" s="137" t="s">
        <v>6</v>
      </c>
      <c r="BA58" s="137" t="s">
        <v>10</v>
      </c>
    </row>
    <row r="59" spans="1:53" outlineLevel="1" x14ac:dyDescent="0.3">
      <c r="A59" s="54"/>
      <c r="B59" s="54"/>
      <c r="C59" s="105" t="str">
        <f>_xlfn.CONCAT($C$54,".5")</f>
        <v>Q27.5</v>
      </c>
      <c r="D59" s="54"/>
      <c r="E59" s="54"/>
      <c r="F59" s="55" t="s">
        <v>29</v>
      </c>
      <c r="G59" s="54"/>
      <c r="H59" s="79" t="s">
        <v>41</v>
      </c>
      <c r="I59" s="89"/>
      <c r="J59" s="54"/>
      <c r="K59" s="14"/>
      <c r="L59" s="137" t="s">
        <v>10</v>
      </c>
      <c r="M59" s="137" t="s">
        <v>10</v>
      </c>
      <c r="N59" s="137" t="s">
        <v>6</v>
      </c>
      <c r="O59" s="137" t="s">
        <v>10</v>
      </c>
      <c r="P59" s="137" t="s">
        <v>6</v>
      </c>
      <c r="Q59" s="137" t="s">
        <v>10</v>
      </c>
      <c r="R59" s="137" t="s">
        <v>10</v>
      </c>
      <c r="S59" s="137" t="s">
        <v>6</v>
      </c>
      <c r="T59" s="137" t="s">
        <v>6</v>
      </c>
      <c r="U59" s="137" t="s">
        <v>10</v>
      </c>
      <c r="V59" s="137" t="s">
        <v>6</v>
      </c>
      <c r="W59" s="137" t="s">
        <v>10</v>
      </c>
      <c r="X59" s="137" t="s">
        <v>10</v>
      </c>
      <c r="Y59" s="137" t="s">
        <v>10</v>
      </c>
      <c r="Z59" s="137" t="s">
        <v>10</v>
      </c>
      <c r="AA59" s="137" t="s">
        <v>6</v>
      </c>
      <c r="AB59" s="137" t="s">
        <v>10</v>
      </c>
      <c r="AC59" s="137" t="s">
        <v>6</v>
      </c>
      <c r="AD59" s="137" t="s">
        <v>6</v>
      </c>
      <c r="AE59" s="137" t="s">
        <v>6</v>
      </c>
      <c r="AF59" s="137" t="s">
        <v>6</v>
      </c>
      <c r="AG59" s="137" t="s">
        <v>10</v>
      </c>
      <c r="AH59" s="137" t="s">
        <v>6</v>
      </c>
      <c r="AI59" s="137" t="s">
        <v>6</v>
      </c>
      <c r="AJ59" s="137" t="s">
        <v>6</v>
      </c>
      <c r="AK59" s="137" t="s">
        <v>6</v>
      </c>
      <c r="AL59" s="137" t="s">
        <v>6</v>
      </c>
      <c r="AM59" s="137" t="s">
        <v>10</v>
      </c>
      <c r="AN59" s="137" t="s">
        <v>6</v>
      </c>
      <c r="AO59" s="137" t="s">
        <v>6</v>
      </c>
      <c r="AP59" s="137" t="s">
        <v>6</v>
      </c>
      <c r="AQ59" s="137" t="s">
        <v>10</v>
      </c>
      <c r="AR59" s="137" t="s">
        <v>6</v>
      </c>
      <c r="AS59" s="137" t="s">
        <v>10</v>
      </c>
      <c r="AT59" s="137" t="s">
        <v>6</v>
      </c>
      <c r="AU59" s="137" t="s">
        <v>10</v>
      </c>
      <c r="AV59" s="137" t="s">
        <v>10</v>
      </c>
      <c r="AW59" s="137" t="s">
        <v>10</v>
      </c>
      <c r="AX59" s="137" t="s">
        <v>10</v>
      </c>
      <c r="AY59" s="137" t="s">
        <v>6</v>
      </c>
      <c r="AZ59" s="137" t="s">
        <v>10</v>
      </c>
      <c r="BA59" s="137" t="s">
        <v>10</v>
      </c>
    </row>
    <row r="60" spans="1:53" outlineLevel="1" x14ac:dyDescent="0.3">
      <c r="A60" s="54"/>
      <c r="B60" s="14"/>
      <c r="C60" s="74" t="str">
        <f>_xlfn.CONCAT($C$54,".6")</f>
        <v>Q27.6</v>
      </c>
      <c r="D60" s="14"/>
      <c r="E60" s="14"/>
      <c r="F60" s="77" t="s">
        <v>331</v>
      </c>
      <c r="G60" s="14"/>
      <c r="H60" s="16" t="s">
        <v>41</v>
      </c>
      <c r="I60" s="86"/>
      <c r="J60" s="14"/>
      <c r="K60" s="14"/>
      <c r="L60" s="144" t="s">
        <v>10</v>
      </c>
      <c r="M60" s="144" t="s">
        <v>10</v>
      </c>
      <c r="N60" s="144" t="s">
        <v>10</v>
      </c>
      <c r="O60" s="144" t="s">
        <v>10</v>
      </c>
      <c r="P60" s="144" t="s">
        <v>10</v>
      </c>
      <c r="Q60" s="144" t="s">
        <v>10</v>
      </c>
      <c r="R60" s="144" t="s">
        <v>10</v>
      </c>
      <c r="S60" s="144" t="s">
        <v>10</v>
      </c>
      <c r="T60" s="144" t="s">
        <v>10</v>
      </c>
      <c r="U60" s="144" t="s">
        <v>10</v>
      </c>
      <c r="V60" s="144" t="s">
        <v>10</v>
      </c>
      <c r="W60" s="144" t="s">
        <v>10</v>
      </c>
      <c r="X60" s="144" t="s">
        <v>10</v>
      </c>
      <c r="Y60" s="144" t="s">
        <v>10</v>
      </c>
      <c r="Z60" s="144" t="s">
        <v>10</v>
      </c>
      <c r="AA60" s="144" t="s">
        <v>10</v>
      </c>
      <c r="AB60" s="144" t="s">
        <v>10</v>
      </c>
      <c r="AC60" s="144" t="s">
        <v>10</v>
      </c>
      <c r="AD60" s="144" t="s">
        <v>10</v>
      </c>
      <c r="AE60" s="144" t="s">
        <v>10</v>
      </c>
      <c r="AF60" s="144" t="s">
        <v>10</v>
      </c>
      <c r="AG60" s="144" t="s">
        <v>10</v>
      </c>
      <c r="AH60" s="144" t="s">
        <v>10</v>
      </c>
      <c r="AI60" s="144" t="s">
        <v>10</v>
      </c>
      <c r="AJ60" s="144" t="s">
        <v>10</v>
      </c>
      <c r="AK60" s="144" t="s">
        <v>10</v>
      </c>
      <c r="AL60" s="144" t="s">
        <v>10</v>
      </c>
      <c r="AM60" s="144" t="s">
        <v>10</v>
      </c>
      <c r="AN60" s="144" t="s">
        <v>10</v>
      </c>
      <c r="AO60" s="144" t="s">
        <v>10</v>
      </c>
      <c r="AP60" s="144" t="s">
        <v>10</v>
      </c>
      <c r="AQ60" s="144" t="s">
        <v>10</v>
      </c>
      <c r="AR60" s="144" t="s">
        <v>10</v>
      </c>
      <c r="AS60" s="144" t="s">
        <v>10</v>
      </c>
      <c r="AT60" s="144" t="s">
        <v>10</v>
      </c>
      <c r="AU60" s="144" t="s">
        <v>10</v>
      </c>
      <c r="AV60" s="144" t="s">
        <v>10</v>
      </c>
      <c r="AW60" s="144" t="s">
        <v>10</v>
      </c>
      <c r="AX60" s="144" t="s">
        <v>10</v>
      </c>
      <c r="AY60" s="144" t="s">
        <v>10</v>
      </c>
      <c r="AZ60" s="144" t="s">
        <v>10</v>
      </c>
      <c r="BA60" s="144" t="s">
        <v>10</v>
      </c>
    </row>
    <row r="61" spans="1:53" ht="43.2" outlineLevel="1" x14ac:dyDescent="0.3">
      <c r="B61" s="14">
        <v>1</v>
      </c>
      <c r="C61" s="74" t="str">
        <f>TEXT(SUM(B$8:B61),"Q#")</f>
        <v>Q28</v>
      </c>
      <c r="D61" s="14"/>
      <c r="E61" s="14"/>
      <c r="F61" s="15" t="s">
        <v>91</v>
      </c>
      <c r="G61" s="14" t="s">
        <v>32</v>
      </c>
      <c r="H61" s="16" t="s">
        <v>41</v>
      </c>
      <c r="I61" s="86" t="s">
        <v>92</v>
      </c>
      <c r="J61" s="14" t="s">
        <v>48</v>
      </c>
      <c r="K61" s="14"/>
      <c r="L61" s="145" t="s">
        <v>6</v>
      </c>
      <c r="M61" s="145" t="s">
        <v>10</v>
      </c>
      <c r="N61" s="145" t="s">
        <v>10</v>
      </c>
      <c r="O61" s="145" t="s">
        <v>10</v>
      </c>
      <c r="P61" s="145" t="s">
        <v>10</v>
      </c>
      <c r="Q61" s="145" t="s">
        <v>6</v>
      </c>
      <c r="R61" s="145" t="s">
        <v>6</v>
      </c>
      <c r="S61" s="145" t="s">
        <v>10</v>
      </c>
      <c r="T61" s="145" t="s">
        <v>10</v>
      </c>
      <c r="U61" s="145" t="s">
        <v>6</v>
      </c>
      <c r="V61" s="145" t="s">
        <v>10</v>
      </c>
      <c r="W61" s="145" t="s">
        <v>6</v>
      </c>
      <c r="X61" s="145" t="s">
        <v>6</v>
      </c>
      <c r="Y61" s="145" t="s">
        <v>6</v>
      </c>
      <c r="Z61" s="145" t="s">
        <v>6</v>
      </c>
      <c r="AA61" s="145" t="s">
        <v>10</v>
      </c>
      <c r="AB61" s="145" t="s">
        <v>10</v>
      </c>
      <c r="AC61" s="145" t="s">
        <v>10</v>
      </c>
      <c r="AD61" s="145" t="s">
        <v>10</v>
      </c>
      <c r="AE61" s="145" t="s">
        <v>10</v>
      </c>
      <c r="AF61" s="145" t="s">
        <v>10</v>
      </c>
      <c r="AG61" s="145" t="s">
        <v>10</v>
      </c>
      <c r="AH61" s="145" t="s">
        <v>10</v>
      </c>
      <c r="AI61" s="145" t="s">
        <v>10</v>
      </c>
      <c r="AJ61" s="145" t="s">
        <v>10</v>
      </c>
      <c r="AK61" s="145" t="s">
        <v>10</v>
      </c>
      <c r="AL61" s="145" t="s">
        <v>10</v>
      </c>
      <c r="AM61" s="145" t="s">
        <v>10</v>
      </c>
      <c r="AN61" s="145" t="s">
        <v>10</v>
      </c>
      <c r="AO61" s="145" t="s">
        <v>10</v>
      </c>
      <c r="AP61" s="145" t="s">
        <v>10</v>
      </c>
      <c r="AQ61" s="145" t="s">
        <v>6</v>
      </c>
      <c r="AR61" s="145" t="s">
        <v>10</v>
      </c>
      <c r="AS61" s="145" t="s">
        <v>10</v>
      </c>
      <c r="AT61" s="145" t="s">
        <v>10</v>
      </c>
      <c r="AU61" s="145" t="s">
        <v>10</v>
      </c>
      <c r="AV61" s="145" t="s">
        <v>10</v>
      </c>
      <c r="AW61" s="145" t="s">
        <v>10</v>
      </c>
      <c r="AX61" s="145" t="s">
        <v>6</v>
      </c>
      <c r="AY61" s="145" t="s">
        <v>10</v>
      </c>
      <c r="AZ61" s="145" t="s">
        <v>10</v>
      </c>
      <c r="BA61" s="146" t="s">
        <v>10</v>
      </c>
    </row>
    <row r="62" spans="1:53" ht="86.4" outlineLevel="1" x14ac:dyDescent="0.3">
      <c r="B62" s="62">
        <v>1</v>
      </c>
      <c r="C62" s="72" t="str">
        <f>TEXT(SUM(B$8:B62),"Q#")</f>
        <v>Q29</v>
      </c>
      <c r="F62" s="7" t="s">
        <v>332</v>
      </c>
      <c r="G62" s="62" t="s">
        <v>32</v>
      </c>
      <c r="H62" s="93" t="s">
        <v>344</v>
      </c>
      <c r="I62" s="87" t="s">
        <v>92</v>
      </c>
      <c r="J62" s="62" t="s">
        <v>42</v>
      </c>
      <c r="L62" s="147" t="s">
        <v>349</v>
      </c>
      <c r="M62" s="147" t="s">
        <v>349</v>
      </c>
      <c r="N62" s="147" t="s">
        <v>349</v>
      </c>
      <c r="O62" s="147" t="s">
        <v>349</v>
      </c>
      <c r="P62" s="147" t="s">
        <v>349</v>
      </c>
      <c r="Q62" s="147" t="s">
        <v>393</v>
      </c>
      <c r="R62" s="147" t="s">
        <v>393</v>
      </c>
      <c r="S62" s="147" t="s">
        <v>349</v>
      </c>
      <c r="T62" s="147" t="s">
        <v>349</v>
      </c>
      <c r="U62" s="147" t="s">
        <v>393</v>
      </c>
      <c r="V62" s="147" t="s">
        <v>349</v>
      </c>
      <c r="W62" s="147" t="s">
        <v>393</v>
      </c>
      <c r="X62" s="147" t="s">
        <v>393</v>
      </c>
      <c r="Y62" s="147" t="s">
        <v>393</v>
      </c>
      <c r="Z62" s="147" t="s">
        <v>393</v>
      </c>
      <c r="AA62" s="147" t="s">
        <v>349</v>
      </c>
      <c r="AB62" s="147" t="s">
        <v>349</v>
      </c>
      <c r="AC62" s="147" t="s">
        <v>349</v>
      </c>
      <c r="AD62" s="147" t="s">
        <v>349</v>
      </c>
      <c r="AE62" s="147" t="s">
        <v>349</v>
      </c>
      <c r="AF62" s="147" t="s">
        <v>349</v>
      </c>
      <c r="AG62" s="147" t="s">
        <v>349</v>
      </c>
      <c r="AH62" s="147" t="s">
        <v>349</v>
      </c>
      <c r="AI62" s="147" t="s">
        <v>349</v>
      </c>
      <c r="AJ62" s="147" t="s">
        <v>349</v>
      </c>
      <c r="AK62" s="147" t="s">
        <v>349</v>
      </c>
      <c r="AL62" s="147" t="s">
        <v>349</v>
      </c>
      <c r="AM62" s="147" t="s">
        <v>6</v>
      </c>
      <c r="AN62" s="147" t="s">
        <v>349</v>
      </c>
      <c r="AO62" s="147" t="s">
        <v>349</v>
      </c>
      <c r="AP62" s="147" t="s">
        <v>349</v>
      </c>
      <c r="AQ62" s="147" t="s">
        <v>349</v>
      </c>
      <c r="AR62" s="147" t="s">
        <v>349</v>
      </c>
      <c r="AS62" s="147" t="s">
        <v>349</v>
      </c>
      <c r="AT62" s="147" t="s">
        <v>349</v>
      </c>
      <c r="AU62" s="147" t="s">
        <v>349</v>
      </c>
      <c r="AV62" s="147" t="s">
        <v>349</v>
      </c>
      <c r="AW62" s="147" t="s">
        <v>349</v>
      </c>
      <c r="AX62" s="147" t="s">
        <v>349</v>
      </c>
      <c r="AY62" s="147" t="s">
        <v>349</v>
      </c>
      <c r="AZ62" s="147" t="s">
        <v>349</v>
      </c>
      <c r="BA62" s="148" t="s">
        <v>349</v>
      </c>
    </row>
    <row r="63" spans="1:53" outlineLevel="1" x14ac:dyDescent="0.3">
      <c r="C63" s="6"/>
      <c r="D63" s="25"/>
      <c r="E63" s="73" t="s">
        <v>93</v>
      </c>
      <c r="F63" s="25"/>
      <c r="G63" s="25" t="s">
        <v>32</v>
      </c>
      <c r="H63" s="26"/>
      <c r="I63" s="85"/>
      <c r="J63" s="25"/>
      <c r="K63" s="98"/>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row>
    <row r="64" spans="1:53" ht="28.8" outlineLevel="1" x14ac:dyDescent="0.3">
      <c r="B64" s="14">
        <v>1</v>
      </c>
      <c r="C64" s="74" t="str">
        <f>TEXT(SUM(B$8:B64),"Q#")</f>
        <v>Q30</v>
      </c>
      <c r="D64" s="14"/>
      <c r="E64" s="14"/>
      <c r="F64" s="15" t="s">
        <v>333</v>
      </c>
      <c r="G64" s="14" t="s">
        <v>32</v>
      </c>
      <c r="H64" s="16" t="s">
        <v>58</v>
      </c>
      <c r="I64" s="86" t="s">
        <v>345</v>
      </c>
      <c r="J64" s="14" t="s">
        <v>48</v>
      </c>
      <c r="K64" s="14"/>
      <c r="L64" s="137" t="s">
        <v>6</v>
      </c>
      <c r="M64" s="137" t="s">
        <v>10</v>
      </c>
      <c r="N64" s="137" t="s">
        <v>10</v>
      </c>
      <c r="O64" s="137" t="s">
        <v>10</v>
      </c>
      <c r="P64" s="137" t="s">
        <v>10</v>
      </c>
      <c r="Q64" s="137" t="s">
        <v>10</v>
      </c>
      <c r="R64" s="137" t="s">
        <v>10</v>
      </c>
      <c r="S64" s="137" t="s">
        <v>10</v>
      </c>
      <c r="T64" s="137" t="s">
        <v>10</v>
      </c>
      <c r="U64" s="137" t="s">
        <v>10</v>
      </c>
      <c r="V64" s="137" t="s">
        <v>6</v>
      </c>
      <c r="W64" s="137" t="s">
        <v>6</v>
      </c>
      <c r="X64" s="137" t="s">
        <v>6</v>
      </c>
      <c r="Y64" s="137" t="s">
        <v>6</v>
      </c>
      <c r="Z64" s="137" t="s">
        <v>6</v>
      </c>
      <c r="AA64" s="137" t="s">
        <v>10</v>
      </c>
      <c r="AB64" s="137" t="s">
        <v>10</v>
      </c>
      <c r="AC64" s="137" t="s">
        <v>10</v>
      </c>
      <c r="AD64" s="137" t="s">
        <v>10</v>
      </c>
      <c r="AE64" s="137" t="s">
        <v>10</v>
      </c>
      <c r="AF64" s="137" t="s">
        <v>10</v>
      </c>
      <c r="AG64" s="137" t="s">
        <v>10</v>
      </c>
      <c r="AH64" s="137" t="s">
        <v>10</v>
      </c>
      <c r="AI64" s="137" t="s">
        <v>10</v>
      </c>
      <c r="AJ64" s="137" t="s">
        <v>6</v>
      </c>
      <c r="AK64" s="137" t="s">
        <v>10</v>
      </c>
      <c r="AL64" s="137" t="s">
        <v>10</v>
      </c>
      <c r="AM64" s="137" t="s">
        <v>10</v>
      </c>
      <c r="AN64" s="137" t="s">
        <v>10</v>
      </c>
      <c r="AO64" s="137" t="s">
        <v>10</v>
      </c>
      <c r="AP64" s="137" t="s">
        <v>10</v>
      </c>
      <c r="AQ64" s="137" t="s">
        <v>6</v>
      </c>
      <c r="AR64" s="137" t="s">
        <v>10</v>
      </c>
      <c r="AS64" s="137" t="s">
        <v>6</v>
      </c>
      <c r="AT64" s="137" t="s">
        <v>10</v>
      </c>
      <c r="AU64" s="137" t="s">
        <v>10</v>
      </c>
      <c r="AV64" s="137" t="s">
        <v>10</v>
      </c>
      <c r="AW64" s="137" t="s">
        <v>10</v>
      </c>
      <c r="AX64" s="137" t="s">
        <v>6</v>
      </c>
      <c r="AY64" s="137" t="s">
        <v>10</v>
      </c>
      <c r="AZ64" s="137" t="s">
        <v>6</v>
      </c>
      <c r="BA64" s="137" t="s">
        <v>6</v>
      </c>
    </row>
    <row r="65" spans="2:53" ht="43.2" outlineLevel="1" x14ac:dyDescent="0.3">
      <c r="B65" s="14">
        <v>1</v>
      </c>
      <c r="C65" s="28" t="str">
        <f>TEXT(SUM(B$8:B65),"Q#")</f>
        <v>Q31</v>
      </c>
      <c r="D65" s="14"/>
      <c r="E65" s="14"/>
      <c r="F65" s="15" t="s">
        <v>94</v>
      </c>
      <c r="G65" s="14" t="s">
        <v>32</v>
      </c>
      <c r="H65" s="16" t="s">
        <v>41</v>
      </c>
      <c r="I65" s="86" t="s">
        <v>95</v>
      </c>
      <c r="J65" s="14" t="s">
        <v>42</v>
      </c>
      <c r="K65" s="14"/>
      <c r="L65" s="146" t="s">
        <v>10</v>
      </c>
      <c r="M65" s="146" t="s">
        <v>10</v>
      </c>
      <c r="N65" s="146" t="s">
        <v>10</v>
      </c>
      <c r="O65" s="146" t="s">
        <v>10</v>
      </c>
      <c r="P65" s="146" t="s">
        <v>10</v>
      </c>
      <c r="Q65" s="146" t="s">
        <v>10</v>
      </c>
      <c r="R65" s="146" t="s">
        <v>10</v>
      </c>
      <c r="S65" s="146" t="s">
        <v>10</v>
      </c>
      <c r="T65" s="146" t="s">
        <v>10</v>
      </c>
      <c r="U65" s="146" t="s">
        <v>10</v>
      </c>
      <c r="V65" s="146" t="s">
        <v>10</v>
      </c>
      <c r="W65" s="146" t="s">
        <v>10</v>
      </c>
      <c r="X65" s="146" t="s">
        <v>10</v>
      </c>
      <c r="Y65" s="146" t="s">
        <v>10</v>
      </c>
      <c r="Z65" s="146" t="s">
        <v>10</v>
      </c>
      <c r="AA65" s="146" t="s">
        <v>10</v>
      </c>
      <c r="AB65" s="146" t="s">
        <v>10</v>
      </c>
      <c r="AC65" s="146" t="s">
        <v>10</v>
      </c>
      <c r="AD65" s="146" t="s">
        <v>10</v>
      </c>
      <c r="AE65" s="146" t="s">
        <v>10</v>
      </c>
      <c r="AF65" s="146" t="s">
        <v>10</v>
      </c>
      <c r="AG65" s="146" t="s">
        <v>10</v>
      </c>
      <c r="AH65" s="146" t="s">
        <v>10</v>
      </c>
      <c r="AI65" s="146" t="s">
        <v>10</v>
      </c>
      <c r="AJ65" s="146" t="s">
        <v>10</v>
      </c>
      <c r="AK65" s="146" t="s">
        <v>10</v>
      </c>
      <c r="AL65" s="146" t="s">
        <v>10</v>
      </c>
      <c r="AM65" s="146" t="s">
        <v>10</v>
      </c>
      <c r="AN65" s="146" t="s">
        <v>10</v>
      </c>
      <c r="AO65" s="146" t="s">
        <v>10</v>
      </c>
      <c r="AP65" s="146" t="s">
        <v>10</v>
      </c>
      <c r="AQ65" s="146" t="s">
        <v>10</v>
      </c>
      <c r="AR65" s="100" t="s">
        <v>10</v>
      </c>
      <c r="AS65" s="101" t="s">
        <v>10</v>
      </c>
      <c r="AT65" s="146" t="s">
        <v>10</v>
      </c>
      <c r="AU65" s="146" t="s">
        <v>10</v>
      </c>
      <c r="AV65" s="146" t="s">
        <v>6</v>
      </c>
      <c r="AW65" s="146" t="s">
        <v>10</v>
      </c>
      <c r="AX65" s="146" t="s">
        <v>10</v>
      </c>
      <c r="AY65" s="146" t="s">
        <v>10</v>
      </c>
      <c r="AZ65" s="146" t="s">
        <v>10</v>
      </c>
      <c r="BA65" s="146" t="s">
        <v>10</v>
      </c>
    </row>
    <row r="66" spans="2:53" outlineLevel="1" collapsed="1" x14ac:dyDescent="0.3">
      <c r="B66" s="14">
        <v>1</v>
      </c>
      <c r="C66" s="28" t="str">
        <f>TEXT(SUM(B$8:B66),"Q#")</f>
        <v>Q32</v>
      </c>
      <c r="D66" s="14"/>
      <c r="E66" s="14"/>
      <c r="F66" s="15" t="s">
        <v>96</v>
      </c>
      <c r="G66" s="14" t="s">
        <v>32</v>
      </c>
      <c r="H66" s="16" t="s">
        <v>85</v>
      </c>
      <c r="I66" s="94"/>
      <c r="J66" s="14" t="s">
        <v>48</v>
      </c>
      <c r="K66" s="14"/>
      <c r="L66" s="149">
        <v>50</v>
      </c>
      <c r="M66" s="149">
        <v>121</v>
      </c>
      <c r="N66" s="149" t="s">
        <v>16</v>
      </c>
      <c r="O66" s="149">
        <v>46</v>
      </c>
      <c r="P66" s="149" t="s">
        <v>16</v>
      </c>
      <c r="Q66" s="149">
        <v>58</v>
      </c>
      <c r="R66" s="149">
        <v>62</v>
      </c>
      <c r="S66" s="149" t="s">
        <v>16</v>
      </c>
      <c r="T66" s="149" t="s">
        <v>16</v>
      </c>
      <c r="U66" s="149">
        <v>35</v>
      </c>
      <c r="V66" s="149">
        <v>23</v>
      </c>
      <c r="W66" s="149">
        <v>29</v>
      </c>
      <c r="X66" s="149">
        <v>28</v>
      </c>
      <c r="Y66" s="149">
        <v>126</v>
      </c>
      <c r="Z66" s="149">
        <v>45</v>
      </c>
      <c r="AA66" s="149" t="s">
        <v>16</v>
      </c>
      <c r="AB66" s="149" t="s">
        <v>16</v>
      </c>
      <c r="AC66" s="149" t="s">
        <v>16</v>
      </c>
      <c r="AD66" s="149" t="s">
        <v>16</v>
      </c>
      <c r="AE66" s="149" t="s">
        <v>16</v>
      </c>
      <c r="AF66" s="149" t="s">
        <v>16</v>
      </c>
      <c r="AG66" s="149" t="s">
        <v>16</v>
      </c>
      <c r="AH66" s="149" t="s">
        <v>16</v>
      </c>
      <c r="AI66" s="149" t="s">
        <v>16</v>
      </c>
      <c r="AJ66" s="149" t="s">
        <v>16</v>
      </c>
      <c r="AK66" s="149" t="s">
        <v>16</v>
      </c>
      <c r="AL66" s="149" t="s">
        <v>16</v>
      </c>
      <c r="AM66" s="149" t="s">
        <v>16</v>
      </c>
      <c r="AN66" s="149" t="s">
        <v>16</v>
      </c>
      <c r="AO66" s="149" t="s">
        <v>16</v>
      </c>
      <c r="AP66" s="149" t="s">
        <v>16</v>
      </c>
      <c r="AQ66" s="149">
        <v>134</v>
      </c>
      <c r="AR66" s="149" t="s">
        <v>16</v>
      </c>
      <c r="AS66" s="149">
        <v>21</v>
      </c>
      <c r="AT66" s="149" t="s">
        <v>16</v>
      </c>
      <c r="AU66" s="149">
        <v>51</v>
      </c>
      <c r="AV66" s="149">
        <v>65</v>
      </c>
      <c r="AW66" s="149" t="s">
        <v>16</v>
      </c>
      <c r="AX66" s="149">
        <v>61</v>
      </c>
      <c r="AY66" s="149">
        <v>5</v>
      </c>
      <c r="AZ66" s="149">
        <v>87</v>
      </c>
      <c r="BA66" s="149">
        <v>8</v>
      </c>
    </row>
    <row r="67" spans="2:53" outlineLevel="1" x14ac:dyDescent="0.3">
      <c r="B67" s="11"/>
      <c r="C67" s="49" t="s">
        <v>97</v>
      </c>
      <c r="D67" s="11"/>
      <c r="E67" s="11"/>
      <c r="F67" s="12"/>
      <c r="G67" s="11" t="s">
        <v>32</v>
      </c>
      <c r="H67" s="13"/>
      <c r="I67" s="81"/>
      <c r="J67" s="11"/>
      <c r="K67" s="11"/>
      <c r="L67" s="81"/>
      <c r="M67" s="81"/>
      <c r="N67" s="81"/>
      <c r="O67" s="81"/>
      <c r="P67" s="81"/>
      <c r="Q67" s="81"/>
      <c r="R67" s="81"/>
      <c r="S67" s="81"/>
      <c r="T67" s="81"/>
      <c r="U67" s="81"/>
      <c r="V67" s="81"/>
      <c r="W67" s="81"/>
      <c r="X67" s="81"/>
      <c r="Y67" s="81"/>
      <c r="Z67" s="81"/>
      <c r="AA67" s="81"/>
      <c r="AB67" s="81"/>
      <c r="AC67" s="81"/>
      <c r="AD67" s="81"/>
      <c r="AE67" s="81"/>
      <c r="AF67" s="81"/>
      <c r="AG67" s="81"/>
      <c r="AH67" s="81"/>
      <c r="AI67" s="81"/>
      <c r="AJ67" s="81"/>
      <c r="AK67" s="81"/>
      <c r="AL67" s="81"/>
      <c r="AM67" s="81"/>
      <c r="AN67" s="81"/>
      <c r="AO67" s="81"/>
      <c r="AP67" s="81"/>
      <c r="AQ67" s="81"/>
      <c r="AR67" s="81"/>
      <c r="AS67" s="81"/>
      <c r="AT67" s="81"/>
      <c r="AU67" s="81"/>
      <c r="AV67" s="81"/>
      <c r="AW67" s="81"/>
      <c r="AX67" s="81"/>
      <c r="AY67" s="81"/>
      <c r="AZ67" s="81"/>
      <c r="BA67" s="81"/>
    </row>
    <row r="68" spans="2:53" ht="61.2" outlineLevel="1" x14ac:dyDescent="0.3">
      <c r="B68" s="62">
        <v>1</v>
      </c>
      <c r="C68" s="6" t="str">
        <f>TEXT(SUM(B$10:B68),"Q#")</f>
        <v>Q33</v>
      </c>
      <c r="F68" s="7" t="s">
        <v>98</v>
      </c>
      <c r="G68" s="62" t="s">
        <v>32</v>
      </c>
      <c r="H68" s="21" t="s">
        <v>65</v>
      </c>
      <c r="I68" s="95" t="s">
        <v>99</v>
      </c>
      <c r="J68" s="62" t="s">
        <v>42</v>
      </c>
      <c r="L68" s="119"/>
      <c r="M68" s="119"/>
      <c r="N68" s="119"/>
      <c r="O68" s="119"/>
      <c r="P68" s="119"/>
      <c r="Q68" s="119"/>
      <c r="R68" s="119"/>
      <c r="S68" s="119"/>
      <c r="T68" s="119"/>
      <c r="U68" s="119"/>
      <c r="V68" s="119"/>
      <c r="W68" s="119"/>
      <c r="X68" s="119"/>
      <c r="Y68" s="119"/>
      <c r="Z68" s="119"/>
      <c r="AA68" s="119"/>
      <c r="AB68" s="119"/>
      <c r="AC68" s="119"/>
      <c r="AD68" s="119"/>
      <c r="AE68" s="119"/>
      <c r="AF68" s="119"/>
      <c r="AG68" s="119"/>
      <c r="AH68" s="119"/>
      <c r="AI68" s="119"/>
      <c r="AJ68" s="119"/>
      <c r="AK68" s="119"/>
      <c r="AL68" s="119"/>
      <c r="AM68" s="119"/>
      <c r="AN68" s="119"/>
      <c r="AO68" s="119"/>
      <c r="AP68" s="119"/>
      <c r="AQ68" s="119"/>
      <c r="AR68" s="119"/>
      <c r="AS68" s="119"/>
      <c r="AT68" s="119"/>
      <c r="AU68" s="119"/>
      <c r="AV68" s="119"/>
      <c r="AW68" s="119"/>
      <c r="AX68" s="119"/>
      <c r="AY68" s="119"/>
      <c r="AZ68" s="119"/>
      <c r="BA68" s="119"/>
    </row>
    <row r="69" spans="2:53" ht="28.8" outlineLevel="1" x14ac:dyDescent="0.3">
      <c r="C69" s="6" t="str">
        <f>_xlfn.CONCAT($C$68,".1")</f>
        <v>Q33.1</v>
      </c>
      <c r="F69" s="33" t="s">
        <v>101</v>
      </c>
      <c r="G69" s="62" t="s">
        <v>32</v>
      </c>
      <c r="H69" s="21" t="s">
        <v>41</v>
      </c>
      <c r="I69" s="35" t="s">
        <v>153</v>
      </c>
      <c r="L69" s="137" t="s">
        <v>10</v>
      </c>
      <c r="M69" s="137" t="s">
        <v>10</v>
      </c>
      <c r="N69" s="137" t="s">
        <v>6</v>
      </c>
      <c r="O69" s="137" t="s">
        <v>6</v>
      </c>
      <c r="P69" s="137" t="s">
        <v>6</v>
      </c>
      <c r="Q69" s="137" t="s">
        <v>10</v>
      </c>
      <c r="R69" s="137" t="s">
        <v>6</v>
      </c>
      <c r="S69" s="137" t="s">
        <v>10</v>
      </c>
      <c r="T69" s="137" t="s">
        <v>10</v>
      </c>
      <c r="U69" s="137" t="s">
        <v>10</v>
      </c>
      <c r="V69" s="137" t="s">
        <v>6</v>
      </c>
      <c r="W69" s="137" t="s">
        <v>10</v>
      </c>
      <c r="X69" s="137" t="s">
        <v>10</v>
      </c>
      <c r="Y69" s="137" t="s">
        <v>6</v>
      </c>
      <c r="Z69" s="137" t="s">
        <v>6</v>
      </c>
      <c r="AA69" s="137" t="s">
        <v>6</v>
      </c>
      <c r="AB69" s="137" t="s">
        <v>6</v>
      </c>
      <c r="AC69" s="137" t="s">
        <v>10</v>
      </c>
      <c r="AD69" s="137" t="s">
        <v>10</v>
      </c>
      <c r="AE69" s="137" t="s">
        <v>10</v>
      </c>
      <c r="AF69" s="137" t="s">
        <v>6</v>
      </c>
      <c r="AG69" s="137" t="s">
        <v>6</v>
      </c>
      <c r="AH69" s="137" t="s">
        <v>10</v>
      </c>
      <c r="AI69" s="137" t="s">
        <v>6</v>
      </c>
      <c r="AJ69" s="137" t="s">
        <v>10</v>
      </c>
      <c r="AK69" s="137" t="s">
        <v>6</v>
      </c>
      <c r="AL69" s="137" t="s">
        <v>10</v>
      </c>
      <c r="AM69" s="137" t="s">
        <v>10</v>
      </c>
      <c r="AN69" s="137" t="s">
        <v>10</v>
      </c>
      <c r="AO69" s="137" t="s">
        <v>10</v>
      </c>
      <c r="AP69" s="137" t="s">
        <v>10</v>
      </c>
      <c r="AQ69" s="137" t="s">
        <v>10</v>
      </c>
      <c r="AR69" s="137" t="s">
        <v>10</v>
      </c>
      <c r="AS69" s="137" t="s">
        <v>6</v>
      </c>
      <c r="AT69" s="137" t="s">
        <v>6</v>
      </c>
      <c r="AU69" s="137" t="s">
        <v>10</v>
      </c>
      <c r="AV69" s="137" t="s">
        <v>6</v>
      </c>
      <c r="AW69" s="137" t="s">
        <v>6</v>
      </c>
      <c r="AX69" s="137" t="s">
        <v>6</v>
      </c>
      <c r="AY69" s="137" t="s">
        <v>6</v>
      </c>
      <c r="AZ69" s="137" t="s">
        <v>6</v>
      </c>
      <c r="BA69" s="137" t="s">
        <v>6</v>
      </c>
    </row>
    <row r="70" spans="2:53" ht="28.8" outlineLevel="1" x14ac:dyDescent="0.3">
      <c r="C70" s="6" t="str">
        <f>_xlfn.CONCAT($C$68,".2")</f>
        <v>Q33.2</v>
      </c>
      <c r="F70" s="33" t="s">
        <v>102</v>
      </c>
      <c r="G70" s="62" t="s">
        <v>32</v>
      </c>
      <c r="H70" s="21" t="s">
        <v>41</v>
      </c>
      <c r="I70" s="35" t="s">
        <v>153</v>
      </c>
      <c r="L70" s="137" t="s">
        <v>10</v>
      </c>
      <c r="M70" s="137" t="s">
        <v>10</v>
      </c>
      <c r="N70" s="137" t="s">
        <v>6</v>
      </c>
      <c r="O70" s="137" t="s">
        <v>6</v>
      </c>
      <c r="P70" s="137" t="s">
        <v>6</v>
      </c>
      <c r="Q70" s="137" t="s">
        <v>6</v>
      </c>
      <c r="R70" s="137" t="s">
        <v>6</v>
      </c>
      <c r="S70" s="137" t="s">
        <v>6</v>
      </c>
      <c r="T70" s="137" t="s">
        <v>6</v>
      </c>
      <c r="U70" s="137" t="s">
        <v>10</v>
      </c>
      <c r="V70" s="137" t="s">
        <v>6</v>
      </c>
      <c r="W70" s="137" t="s">
        <v>6</v>
      </c>
      <c r="X70" s="137" t="s">
        <v>6</v>
      </c>
      <c r="Y70" s="137" t="s">
        <v>6</v>
      </c>
      <c r="Z70" s="137" t="s">
        <v>6</v>
      </c>
      <c r="AA70" s="137" t="s">
        <v>10</v>
      </c>
      <c r="AB70" s="137" t="s">
        <v>10</v>
      </c>
      <c r="AC70" s="137" t="s">
        <v>6</v>
      </c>
      <c r="AD70" s="137" t="s">
        <v>10</v>
      </c>
      <c r="AE70" s="137" t="s">
        <v>10</v>
      </c>
      <c r="AF70" s="137" t="s">
        <v>10</v>
      </c>
      <c r="AG70" s="137" t="s">
        <v>6</v>
      </c>
      <c r="AH70" s="137" t="s">
        <v>6</v>
      </c>
      <c r="AI70" s="137" t="s">
        <v>10</v>
      </c>
      <c r="AJ70" s="137" t="s">
        <v>6</v>
      </c>
      <c r="AK70" s="137" t="s">
        <v>6</v>
      </c>
      <c r="AL70" s="137" t="s">
        <v>6</v>
      </c>
      <c r="AM70" s="137" t="s">
        <v>10</v>
      </c>
      <c r="AN70" s="137" t="s">
        <v>6</v>
      </c>
      <c r="AO70" s="137" t="s">
        <v>6</v>
      </c>
      <c r="AP70" s="137" t="s">
        <v>10</v>
      </c>
      <c r="AQ70" s="137" t="s">
        <v>10</v>
      </c>
      <c r="AR70" s="137" t="s">
        <v>10</v>
      </c>
      <c r="AS70" s="137" t="s">
        <v>6</v>
      </c>
      <c r="AT70" s="137" t="s">
        <v>6</v>
      </c>
      <c r="AU70" s="137" t="s">
        <v>6</v>
      </c>
      <c r="AV70" s="137" t="s">
        <v>10</v>
      </c>
      <c r="AW70" s="137" t="s">
        <v>6</v>
      </c>
      <c r="AX70" s="137" t="s">
        <v>6</v>
      </c>
      <c r="AY70" s="137" t="s">
        <v>6</v>
      </c>
      <c r="AZ70" s="137" t="s">
        <v>6</v>
      </c>
      <c r="BA70" s="137" t="s">
        <v>6</v>
      </c>
    </row>
    <row r="71" spans="2:53" ht="28.8" outlineLevel="1" x14ac:dyDescent="0.3">
      <c r="C71" s="6" t="str">
        <f>_xlfn.CONCAT($C$68,".3")</f>
        <v>Q33.3</v>
      </c>
      <c r="F71" s="33" t="s">
        <v>103</v>
      </c>
      <c r="G71" s="62" t="s">
        <v>32</v>
      </c>
      <c r="H71" s="21" t="s">
        <v>41</v>
      </c>
      <c r="I71" s="35" t="s">
        <v>154</v>
      </c>
      <c r="L71" s="137" t="s">
        <v>6</v>
      </c>
      <c r="M71" s="137" t="s">
        <v>10</v>
      </c>
      <c r="N71" s="137" t="s">
        <v>10</v>
      </c>
      <c r="O71" s="137" t="s">
        <v>10</v>
      </c>
      <c r="P71" s="137" t="s">
        <v>10</v>
      </c>
      <c r="Q71" s="137" t="s">
        <v>10</v>
      </c>
      <c r="R71" s="137" t="s">
        <v>10</v>
      </c>
      <c r="S71" s="137" t="s">
        <v>10</v>
      </c>
      <c r="T71" s="137" t="s">
        <v>10</v>
      </c>
      <c r="U71" s="137" t="s">
        <v>10</v>
      </c>
      <c r="V71" s="137" t="s">
        <v>10</v>
      </c>
      <c r="W71" s="137" t="s">
        <v>10</v>
      </c>
      <c r="X71" s="137" t="s">
        <v>10</v>
      </c>
      <c r="Y71" s="137" t="s">
        <v>10</v>
      </c>
      <c r="Z71" s="137" t="s">
        <v>10</v>
      </c>
      <c r="AA71" s="137" t="s">
        <v>6</v>
      </c>
      <c r="AB71" s="137" t="s">
        <v>10</v>
      </c>
      <c r="AC71" s="137" t="s">
        <v>10</v>
      </c>
      <c r="AD71" s="137" t="s">
        <v>10</v>
      </c>
      <c r="AE71" s="137" t="s">
        <v>10</v>
      </c>
      <c r="AF71" s="137" t="s">
        <v>10</v>
      </c>
      <c r="AG71" s="137" t="s">
        <v>10</v>
      </c>
      <c r="AH71" s="137" t="s">
        <v>10</v>
      </c>
      <c r="AI71" s="137" t="s">
        <v>6</v>
      </c>
      <c r="AJ71" s="137" t="s">
        <v>10</v>
      </c>
      <c r="AK71" s="137" t="s">
        <v>10</v>
      </c>
      <c r="AL71" s="137" t="s">
        <v>10</v>
      </c>
      <c r="AM71" s="137" t="s">
        <v>10</v>
      </c>
      <c r="AN71" s="137" t="s">
        <v>10</v>
      </c>
      <c r="AO71" s="137" t="s">
        <v>10</v>
      </c>
      <c r="AP71" s="137" t="s">
        <v>6</v>
      </c>
      <c r="AQ71" s="137" t="s">
        <v>10</v>
      </c>
      <c r="AR71" s="137" t="s">
        <v>10</v>
      </c>
      <c r="AS71" s="137" t="s">
        <v>10</v>
      </c>
      <c r="AT71" s="137" t="s">
        <v>10</v>
      </c>
      <c r="AU71" s="137" t="s">
        <v>10</v>
      </c>
      <c r="AV71" s="137" t="s">
        <v>10</v>
      </c>
      <c r="AW71" s="137" t="s">
        <v>10</v>
      </c>
      <c r="AX71" s="137" t="s">
        <v>10</v>
      </c>
      <c r="AY71" s="137" t="s">
        <v>6</v>
      </c>
      <c r="AZ71" s="137" t="s">
        <v>6</v>
      </c>
      <c r="BA71" s="137" t="s">
        <v>10</v>
      </c>
    </row>
    <row r="72" spans="2:53" ht="28.8" outlineLevel="1" x14ac:dyDescent="0.3">
      <c r="C72" s="6" t="str">
        <f>_xlfn.CONCAT($C$68,".4")</f>
        <v>Q33.4</v>
      </c>
      <c r="F72" s="33" t="s">
        <v>104</v>
      </c>
      <c r="G72" s="62" t="s">
        <v>32</v>
      </c>
      <c r="H72" s="21" t="s">
        <v>41</v>
      </c>
      <c r="I72" s="35" t="s">
        <v>153</v>
      </c>
      <c r="L72" s="137" t="s">
        <v>10</v>
      </c>
      <c r="M72" s="137" t="s">
        <v>10</v>
      </c>
      <c r="N72" s="137" t="s">
        <v>10</v>
      </c>
      <c r="O72" s="137" t="s">
        <v>6</v>
      </c>
      <c r="P72" s="137" t="s">
        <v>6</v>
      </c>
      <c r="Q72" s="137" t="s">
        <v>6</v>
      </c>
      <c r="R72" s="137" t="s">
        <v>6</v>
      </c>
      <c r="S72" s="137" t="s">
        <v>10</v>
      </c>
      <c r="T72" s="137" t="s">
        <v>6</v>
      </c>
      <c r="U72" s="137" t="s">
        <v>6</v>
      </c>
      <c r="V72" s="137" t="s">
        <v>10</v>
      </c>
      <c r="W72" s="137" t="s">
        <v>6</v>
      </c>
      <c r="X72" s="137" t="s">
        <v>6</v>
      </c>
      <c r="Y72" s="137" t="s">
        <v>6</v>
      </c>
      <c r="Z72" s="137" t="s">
        <v>6</v>
      </c>
      <c r="AA72" s="137" t="s">
        <v>6</v>
      </c>
      <c r="AB72" s="137" t="s">
        <v>6</v>
      </c>
      <c r="AC72" s="137" t="s">
        <v>10</v>
      </c>
      <c r="AD72" s="137" t="s">
        <v>6</v>
      </c>
      <c r="AE72" s="137" t="s">
        <v>6</v>
      </c>
      <c r="AF72" s="137" t="s">
        <v>6</v>
      </c>
      <c r="AG72" s="137" t="s">
        <v>6</v>
      </c>
      <c r="AH72" s="137" t="s">
        <v>6</v>
      </c>
      <c r="AI72" s="137" t="s">
        <v>6</v>
      </c>
      <c r="AJ72" s="137" t="s">
        <v>6</v>
      </c>
      <c r="AK72" s="137" t="s">
        <v>6</v>
      </c>
      <c r="AL72" s="137" t="s">
        <v>10</v>
      </c>
      <c r="AM72" s="137" t="s">
        <v>6</v>
      </c>
      <c r="AN72" s="137" t="s">
        <v>6</v>
      </c>
      <c r="AO72" s="137" t="s">
        <v>10</v>
      </c>
      <c r="AP72" s="137" t="s">
        <v>6</v>
      </c>
      <c r="AQ72" s="137" t="s">
        <v>6</v>
      </c>
      <c r="AR72" s="137" t="s">
        <v>6</v>
      </c>
      <c r="AS72" s="137" t="s">
        <v>6</v>
      </c>
      <c r="AT72" s="137" t="s">
        <v>6</v>
      </c>
      <c r="AU72" s="137" t="s">
        <v>6</v>
      </c>
      <c r="AV72" s="137" t="s">
        <v>6</v>
      </c>
      <c r="AW72" s="137" t="s">
        <v>10</v>
      </c>
      <c r="AX72" s="137" t="s">
        <v>6</v>
      </c>
      <c r="AY72" s="137" t="s">
        <v>10</v>
      </c>
      <c r="AZ72" s="137" t="s">
        <v>6</v>
      </c>
      <c r="BA72" s="137" t="s">
        <v>6</v>
      </c>
    </row>
    <row r="73" spans="2:53" ht="43.2" outlineLevel="1" x14ac:dyDescent="0.3">
      <c r="C73" s="6" t="str">
        <f>_xlfn.CONCAT($C$68,".5")</f>
        <v>Q33.5</v>
      </c>
      <c r="F73" s="33" t="s">
        <v>105</v>
      </c>
      <c r="G73" s="62" t="s">
        <v>32</v>
      </c>
      <c r="H73" s="21" t="s">
        <v>41</v>
      </c>
      <c r="I73" s="35" t="s">
        <v>155</v>
      </c>
      <c r="L73" s="137" t="s">
        <v>10</v>
      </c>
      <c r="M73" s="137" t="s">
        <v>10</v>
      </c>
      <c r="N73" s="137" t="s">
        <v>10</v>
      </c>
      <c r="O73" s="137" t="s">
        <v>10</v>
      </c>
      <c r="P73" s="137" t="s">
        <v>10</v>
      </c>
      <c r="Q73" s="137" t="s">
        <v>10</v>
      </c>
      <c r="R73" s="137" t="s">
        <v>10</v>
      </c>
      <c r="S73" s="137" t="s">
        <v>10</v>
      </c>
      <c r="T73" s="137" t="s">
        <v>10</v>
      </c>
      <c r="U73" s="137" t="s">
        <v>10</v>
      </c>
      <c r="V73" s="137" t="s">
        <v>10</v>
      </c>
      <c r="W73" s="137" t="s">
        <v>10</v>
      </c>
      <c r="X73" s="137" t="s">
        <v>10</v>
      </c>
      <c r="Y73" s="137" t="s">
        <v>10</v>
      </c>
      <c r="Z73" s="137" t="s">
        <v>10</v>
      </c>
      <c r="AA73" s="137" t="s">
        <v>6</v>
      </c>
      <c r="AB73" s="137" t="s">
        <v>10</v>
      </c>
      <c r="AC73" s="137" t="s">
        <v>10</v>
      </c>
      <c r="AD73" s="137" t="s">
        <v>10</v>
      </c>
      <c r="AE73" s="137" t="s">
        <v>10</v>
      </c>
      <c r="AF73" s="137" t="s">
        <v>10</v>
      </c>
      <c r="AG73" s="137" t="s">
        <v>10</v>
      </c>
      <c r="AH73" s="137" t="s">
        <v>10</v>
      </c>
      <c r="AI73" s="137" t="s">
        <v>10</v>
      </c>
      <c r="AJ73" s="137" t="s">
        <v>10</v>
      </c>
      <c r="AK73" s="137" t="s">
        <v>10</v>
      </c>
      <c r="AL73" s="137" t="s">
        <v>10</v>
      </c>
      <c r="AM73" s="137" t="s">
        <v>10</v>
      </c>
      <c r="AN73" s="137" t="s">
        <v>10</v>
      </c>
      <c r="AO73" s="137" t="s">
        <v>10</v>
      </c>
      <c r="AP73" s="137" t="s">
        <v>10</v>
      </c>
      <c r="AQ73" s="137" t="s">
        <v>10</v>
      </c>
      <c r="AR73" s="137" t="s">
        <v>10</v>
      </c>
      <c r="AS73" s="137" t="s">
        <v>10</v>
      </c>
      <c r="AT73" s="137" t="s">
        <v>10</v>
      </c>
      <c r="AU73" s="137" t="s">
        <v>10</v>
      </c>
      <c r="AV73" s="137" t="s">
        <v>10</v>
      </c>
      <c r="AW73" s="137" t="s">
        <v>10</v>
      </c>
      <c r="AX73" s="137" t="s">
        <v>10</v>
      </c>
      <c r="AY73" s="137" t="s">
        <v>10</v>
      </c>
      <c r="AZ73" s="137" t="s">
        <v>10</v>
      </c>
      <c r="BA73" s="137" t="s">
        <v>10</v>
      </c>
    </row>
    <row r="74" spans="2:53" ht="28.8" outlineLevel="1" x14ac:dyDescent="0.3">
      <c r="C74" s="6" t="str">
        <f>_xlfn.CONCAT($C$68,".6")</f>
        <v>Q33.6</v>
      </c>
      <c r="F74" s="33" t="s">
        <v>106</v>
      </c>
      <c r="G74" s="62" t="s">
        <v>32</v>
      </c>
      <c r="H74" s="21" t="s">
        <v>41</v>
      </c>
      <c r="I74" s="35" t="s">
        <v>107</v>
      </c>
      <c r="L74" s="137" t="s">
        <v>10</v>
      </c>
      <c r="M74" s="137" t="s">
        <v>6</v>
      </c>
      <c r="N74" s="137" t="s">
        <v>6</v>
      </c>
      <c r="O74" s="137" t="s">
        <v>10</v>
      </c>
      <c r="P74" s="137" t="s">
        <v>10</v>
      </c>
      <c r="Q74" s="137" t="s">
        <v>10</v>
      </c>
      <c r="R74" s="137" t="s">
        <v>10</v>
      </c>
      <c r="S74" s="137" t="s">
        <v>10</v>
      </c>
      <c r="T74" s="137" t="s">
        <v>10</v>
      </c>
      <c r="U74" s="137" t="s">
        <v>10</v>
      </c>
      <c r="V74" s="137" t="s">
        <v>10</v>
      </c>
      <c r="W74" s="137" t="s">
        <v>10</v>
      </c>
      <c r="X74" s="137" t="s">
        <v>6</v>
      </c>
      <c r="Y74" s="137" t="s">
        <v>10</v>
      </c>
      <c r="Z74" s="137" t="s">
        <v>6</v>
      </c>
      <c r="AA74" s="137" t="s">
        <v>6</v>
      </c>
      <c r="AB74" s="137" t="s">
        <v>6</v>
      </c>
      <c r="AC74" s="137" t="s">
        <v>10</v>
      </c>
      <c r="AD74" s="137" t="s">
        <v>10</v>
      </c>
      <c r="AE74" s="137" t="s">
        <v>10</v>
      </c>
      <c r="AF74" s="137" t="s">
        <v>10</v>
      </c>
      <c r="AG74" s="137" t="s">
        <v>10</v>
      </c>
      <c r="AH74" s="137" t="s">
        <v>6</v>
      </c>
      <c r="AI74" s="137" t="s">
        <v>10</v>
      </c>
      <c r="AJ74" s="137" t="s">
        <v>10</v>
      </c>
      <c r="AK74" s="137" t="s">
        <v>10</v>
      </c>
      <c r="AL74" s="137" t="s">
        <v>10</v>
      </c>
      <c r="AM74" s="137" t="s">
        <v>10</v>
      </c>
      <c r="AN74" s="137" t="s">
        <v>10</v>
      </c>
      <c r="AO74" s="137" t="s">
        <v>10</v>
      </c>
      <c r="AP74" s="137" t="s">
        <v>10</v>
      </c>
      <c r="AQ74" s="137" t="s">
        <v>6</v>
      </c>
      <c r="AR74" s="137" t="s">
        <v>10</v>
      </c>
      <c r="AS74" s="137" t="s">
        <v>10</v>
      </c>
      <c r="AT74" s="137" t="s">
        <v>10</v>
      </c>
      <c r="AU74" s="137" t="s">
        <v>10</v>
      </c>
      <c r="AV74" s="137" t="s">
        <v>10</v>
      </c>
      <c r="AW74" s="137" t="s">
        <v>10</v>
      </c>
      <c r="AX74" s="137" t="s">
        <v>10</v>
      </c>
      <c r="AY74" s="137" t="s">
        <v>10</v>
      </c>
      <c r="AZ74" s="137" t="s">
        <v>10</v>
      </c>
      <c r="BA74" s="137" t="s">
        <v>10</v>
      </c>
    </row>
    <row r="75" spans="2:53" outlineLevel="1" x14ac:dyDescent="0.3">
      <c r="C75" s="6" t="str">
        <f>_xlfn.CONCAT($C$68,".7")</f>
        <v>Q33.7</v>
      </c>
      <c r="F75" s="33" t="s">
        <v>108</v>
      </c>
      <c r="G75" s="62" t="s">
        <v>32</v>
      </c>
      <c r="H75" s="21" t="s">
        <v>41</v>
      </c>
      <c r="I75" s="35" t="s">
        <v>156</v>
      </c>
      <c r="L75" s="137" t="s">
        <v>6</v>
      </c>
      <c r="M75" s="137" t="s">
        <v>10</v>
      </c>
      <c r="N75" s="137" t="s">
        <v>10</v>
      </c>
      <c r="O75" s="137" t="s">
        <v>10</v>
      </c>
      <c r="P75" s="137" t="s">
        <v>10</v>
      </c>
      <c r="Q75" s="137" t="s">
        <v>10</v>
      </c>
      <c r="R75" s="137" t="s">
        <v>10</v>
      </c>
      <c r="S75" s="137" t="s">
        <v>10</v>
      </c>
      <c r="T75" s="137" t="s">
        <v>6</v>
      </c>
      <c r="U75" s="137" t="s">
        <v>10</v>
      </c>
      <c r="V75" s="137" t="s">
        <v>10</v>
      </c>
      <c r="W75" s="137" t="s">
        <v>10</v>
      </c>
      <c r="X75" s="137" t="s">
        <v>10</v>
      </c>
      <c r="Y75" s="137" t="s">
        <v>10</v>
      </c>
      <c r="Z75" s="137" t="s">
        <v>10</v>
      </c>
      <c r="AA75" s="137" t="s">
        <v>6</v>
      </c>
      <c r="AB75" s="137" t="s">
        <v>6</v>
      </c>
      <c r="AC75" s="137" t="s">
        <v>6</v>
      </c>
      <c r="AD75" s="137" t="s">
        <v>10</v>
      </c>
      <c r="AE75" s="137" t="s">
        <v>10</v>
      </c>
      <c r="AF75" s="137" t="s">
        <v>10</v>
      </c>
      <c r="AG75" s="137" t="s">
        <v>10</v>
      </c>
      <c r="AH75" s="137" t="s">
        <v>10</v>
      </c>
      <c r="AI75" s="137" t="s">
        <v>10</v>
      </c>
      <c r="AJ75" s="137" t="s">
        <v>10</v>
      </c>
      <c r="AK75" s="137" t="s">
        <v>10</v>
      </c>
      <c r="AL75" s="137" t="s">
        <v>10</v>
      </c>
      <c r="AM75" s="137" t="s">
        <v>10</v>
      </c>
      <c r="AN75" s="137" t="s">
        <v>10</v>
      </c>
      <c r="AO75" s="137" t="s">
        <v>10</v>
      </c>
      <c r="AP75" s="137" t="s">
        <v>6</v>
      </c>
      <c r="AQ75" s="137" t="s">
        <v>10</v>
      </c>
      <c r="AR75" s="137" t="s">
        <v>10</v>
      </c>
      <c r="AS75" s="137" t="s">
        <v>10</v>
      </c>
      <c r="AT75" s="137" t="s">
        <v>10</v>
      </c>
      <c r="AU75" s="137" t="s">
        <v>10</v>
      </c>
      <c r="AV75" s="137" t="s">
        <v>10</v>
      </c>
      <c r="AW75" s="137" t="s">
        <v>10</v>
      </c>
      <c r="AX75" s="137" t="s">
        <v>10</v>
      </c>
      <c r="AY75" s="137" t="s">
        <v>10</v>
      </c>
      <c r="AZ75" s="137" t="s">
        <v>10</v>
      </c>
      <c r="BA75" s="137" t="s">
        <v>10</v>
      </c>
    </row>
    <row r="76" spans="2:53" ht="20.399999999999999" outlineLevel="1" x14ac:dyDescent="0.3">
      <c r="B76" s="14"/>
      <c r="C76" s="28" t="str">
        <f>_xlfn.CONCAT($C$68,".8")</f>
        <v>Q33.8</v>
      </c>
      <c r="D76" s="14"/>
      <c r="E76" s="14"/>
      <c r="F76" s="34" t="s">
        <v>109</v>
      </c>
      <c r="G76" s="14" t="s">
        <v>32</v>
      </c>
      <c r="H76" s="16" t="s">
        <v>110</v>
      </c>
      <c r="I76" s="36" t="s">
        <v>157</v>
      </c>
      <c r="J76" s="14"/>
      <c r="K76" s="14"/>
      <c r="L76" s="144" t="s">
        <v>10</v>
      </c>
      <c r="M76" s="144" t="s">
        <v>10</v>
      </c>
      <c r="N76" s="144" t="s">
        <v>10</v>
      </c>
      <c r="O76" s="144" t="s">
        <v>10</v>
      </c>
      <c r="P76" s="144" t="s">
        <v>10</v>
      </c>
      <c r="Q76" s="144" t="s">
        <v>10</v>
      </c>
      <c r="R76" s="144" t="s">
        <v>10</v>
      </c>
      <c r="S76" s="144" t="s">
        <v>10</v>
      </c>
      <c r="T76" s="144" t="s">
        <v>10</v>
      </c>
      <c r="U76" s="144" t="s">
        <v>10</v>
      </c>
      <c r="V76" s="144" t="s">
        <v>10</v>
      </c>
      <c r="W76" s="144" t="s">
        <v>10</v>
      </c>
      <c r="X76" s="144" t="s">
        <v>10</v>
      </c>
      <c r="Y76" s="144" t="s">
        <v>10</v>
      </c>
      <c r="Z76" s="144" t="s">
        <v>10</v>
      </c>
      <c r="AA76" s="144" t="s">
        <v>10</v>
      </c>
      <c r="AB76" s="144" t="s">
        <v>10</v>
      </c>
      <c r="AC76" s="144" t="s">
        <v>10</v>
      </c>
      <c r="AD76" s="144" t="s">
        <v>10</v>
      </c>
      <c r="AE76" s="144" t="s">
        <v>10</v>
      </c>
      <c r="AF76" s="144" t="s">
        <v>10</v>
      </c>
      <c r="AG76" s="144" t="s">
        <v>10</v>
      </c>
      <c r="AH76" s="144" t="s">
        <v>10</v>
      </c>
      <c r="AI76" s="144" t="s">
        <v>10</v>
      </c>
      <c r="AJ76" s="144" t="s">
        <v>10</v>
      </c>
      <c r="AK76" s="144" t="s">
        <v>10</v>
      </c>
      <c r="AL76" s="144" t="s">
        <v>10</v>
      </c>
      <c r="AM76" s="144" t="s">
        <v>10</v>
      </c>
      <c r="AN76" s="144" t="s">
        <v>10</v>
      </c>
      <c r="AO76" s="144" t="s">
        <v>10</v>
      </c>
      <c r="AP76" s="144" t="s">
        <v>10</v>
      </c>
      <c r="AQ76" s="144" t="s">
        <v>10</v>
      </c>
      <c r="AR76" s="144" t="s">
        <v>10</v>
      </c>
      <c r="AS76" s="144" t="s">
        <v>10</v>
      </c>
      <c r="AT76" s="144" t="s">
        <v>10</v>
      </c>
      <c r="AU76" s="144" t="s">
        <v>10</v>
      </c>
      <c r="AV76" s="144" t="s">
        <v>10</v>
      </c>
      <c r="AW76" s="144" t="s">
        <v>10</v>
      </c>
      <c r="AX76" s="144" t="s">
        <v>10</v>
      </c>
      <c r="AY76" s="144" t="s">
        <v>10</v>
      </c>
      <c r="AZ76" s="144" t="s">
        <v>10</v>
      </c>
      <c r="BA76" s="144" t="s">
        <v>10</v>
      </c>
    </row>
    <row r="77" spans="2:53" ht="20.399999999999999" outlineLevel="1" x14ac:dyDescent="0.3">
      <c r="B77" s="62">
        <v>1</v>
      </c>
      <c r="C77" s="6" t="str">
        <f>TEXT(SUM(B$10:B77),"Q#")</f>
        <v>Q34</v>
      </c>
      <c r="F77" s="7" t="s">
        <v>111</v>
      </c>
      <c r="G77" s="62" t="s">
        <v>32</v>
      </c>
      <c r="H77" s="21" t="s">
        <v>65</v>
      </c>
      <c r="I77" s="95" t="s">
        <v>112</v>
      </c>
      <c r="J77" s="62" t="s">
        <v>42</v>
      </c>
      <c r="L77" s="123"/>
      <c r="M77" s="123"/>
      <c r="N77" s="123"/>
      <c r="O77" s="123"/>
      <c r="P77" s="123"/>
      <c r="Q77" s="123"/>
      <c r="R77" s="123"/>
      <c r="S77" s="123"/>
      <c r="T77" s="123"/>
      <c r="U77" s="123"/>
      <c r="V77" s="123"/>
      <c r="W77" s="123"/>
      <c r="X77" s="123"/>
      <c r="Y77" s="123"/>
      <c r="Z77" s="123"/>
      <c r="AA77" s="123"/>
      <c r="AB77" s="123"/>
      <c r="AC77" s="123"/>
      <c r="AD77" s="123"/>
      <c r="AE77" s="123"/>
      <c r="AF77" s="123"/>
      <c r="AG77" s="123"/>
      <c r="AH77" s="123"/>
      <c r="AI77" s="123"/>
      <c r="AJ77" s="123"/>
      <c r="AK77" s="123"/>
      <c r="AL77" s="123"/>
      <c r="AM77" s="123"/>
      <c r="AN77" s="123"/>
      <c r="AO77" s="123"/>
      <c r="AP77" s="123"/>
      <c r="AQ77" s="123"/>
      <c r="AR77" s="123"/>
      <c r="AS77" s="123"/>
      <c r="AT77" s="123"/>
      <c r="AU77" s="123"/>
      <c r="AV77" s="123"/>
      <c r="AW77" s="123"/>
      <c r="AX77" s="123"/>
      <c r="AY77" s="123"/>
      <c r="AZ77" s="123"/>
      <c r="BA77" s="123"/>
    </row>
    <row r="78" spans="2:53" outlineLevel="1" x14ac:dyDescent="0.3">
      <c r="C78" s="6" t="str">
        <f>_xlfn.CONCAT($C$77,".1")</f>
        <v>Q34.1</v>
      </c>
      <c r="F78" s="33" t="s">
        <v>113</v>
      </c>
      <c r="G78" s="62" t="s">
        <v>32</v>
      </c>
      <c r="H78" s="21" t="s">
        <v>41</v>
      </c>
      <c r="I78" s="187" t="s">
        <v>158</v>
      </c>
      <c r="L78" s="137" t="s">
        <v>6</v>
      </c>
      <c r="M78" s="137" t="s">
        <v>6</v>
      </c>
      <c r="N78" s="137" t="s">
        <v>6</v>
      </c>
      <c r="O78" s="137" t="s">
        <v>6</v>
      </c>
      <c r="P78" s="137" t="s">
        <v>6</v>
      </c>
      <c r="Q78" s="137" t="s">
        <v>6</v>
      </c>
      <c r="R78" s="137" t="s">
        <v>10</v>
      </c>
      <c r="S78" s="137" t="s">
        <v>6</v>
      </c>
      <c r="T78" s="137" t="s">
        <v>6</v>
      </c>
      <c r="U78" s="137" t="s">
        <v>6</v>
      </c>
      <c r="V78" s="137" t="s">
        <v>6</v>
      </c>
      <c r="W78" s="137" t="s">
        <v>6</v>
      </c>
      <c r="X78" s="137" t="s">
        <v>6</v>
      </c>
      <c r="Y78" s="137" t="s">
        <v>6</v>
      </c>
      <c r="Z78" s="137" t="s">
        <v>6</v>
      </c>
      <c r="AA78" s="137" t="s">
        <v>6</v>
      </c>
      <c r="AB78" s="137" t="s">
        <v>6</v>
      </c>
      <c r="AC78" s="137" t="s">
        <v>6</v>
      </c>
      <c r="AD78" s="137" t="s">
        <v>6</v>
      </c>
      <c r="AE78" s="137" t="s">
        <v>6</v>
      </c>
      <c r="AF78" s="137" t="s">
        <v>6</v>
      </c>
      <c r="AG78" s="137" t="s">
        <v>6</v>
      </c>
      <c r="AH78" s="137" t="s">
        <v>6</v>
      </c>
      <c r="AI78" s="137" t="s">
        <v>10</v>
      </c>
      <c r="AJ78" s="137" t="s">
        <v>6</v>
      </c>
      <c r="AK78" s="137" t="s">
        <v>6</v>
      </c>
      <c r="AL78" s="137" t="s">
        <v>6</v>
      </c>
      <c r="AM78" s="137" t="s">
        <v>6</v>
      </c>
      <c r="AN78" s="137" t="s">
        <v>6</v>
      </c>
      <c r="AO78" s="137" t="s">
        <v>6</v>
      </c>
      <c r="AP78" s="137" t="s">
        <v>6</v>
      </c>
      <c r="AQ78" s="137" t="s">
        <v>6</v>
      </c>
      <c r="AR78" s="137" t="s">
        <v>6</v>
      </c>
      <c r="AS78" s="137" t="s">
        <v>6</v>
      </c>
      <c r="AT78" s="137" t="s">
        <v>6</v>
      </c>
      <c r="AU78" s="137" t="s">
        <v>6</v>
      </c>
      <c r="AV78" s="137" t="s">
        <v>6</v>
      </c>
      <c r="AW78" s="137" t="s">
        <v>6</v>
      </c>
      <c r="AX78" s="137" t="s">
        <v>6</v>
      </c>
      <c r="AY78" s="137" t="s">
        <v>6</v>
      </c>
      <c r="AZ78" s="137" t="s">
        <v>6</v>
      </c>
      <c r="BA78" s="137" t="s">
        <v>6</v>
      </c>
    </row>
    <row r="79" spans="2:53" outlineLevel="1" x14ac:dyDescent="0.3">
      <c r="C79" s="6" t="str">
        <f>_xlfn.CONCAT($C$77,".2")</f>
        <v>Q34.2</v>
      </c>
      <c r="F79" s="33" t="s">
        <v>114</v>
      </c>
      <c r="G79" s="62" t="s">
        <v>32</v>
      </c>
      <c r="H79" s="21" t="s">
        <v>41</v>
      </c>
      <c r="I79" s="187"/>
      <c r="L79" s="137" t="s">
        <v>6</v>
      </c>
      <c r="M79" s="137" t="s">
        <v>10</v>
      </c>
      <c r="N79" s="137" t="s">
        <v>10</v>
      </c>
      <c r="O79" s="137" t="s">
        <v>6</v>
      </c>
      <c r="P79" s="137" t="s">
        <v>10</v>
      </c>
      <c r="Q79" s="137" t="s">
        <v>10</v>
      </c>
      <c r="R79" s="137" t="s">
        <v>6</v>
      </c>
      <c r="S79" s="137" t="s">
        <v>10</v>
      </c>
      <c r="T79" s="137" t="s">
        <v>10</v>
      </c>
      <c r="U79" s="137" t="s">
        <v>6</v>
      </c>
      <c r="V79" s="137" t="s">
        <v>6</v>
      </c>
      <c r="W79" s="137" t="s">
        <v>10</v>
      </c>
      <c r="X79" s="137" t="s">
        <v>10</v>
      </c>
      <c r="Y79" s="137" t="s">
        <v>10</v>
      </c>
      <c r="Z79" s="140" t="s">
        <v>10</v>
      </c>
      <c r="AA79" s="140" t="s">
        <v>6</v>
      </c>
      <c r="AB79" s="140" t="s">
        <v>6</v>
      </c>
      <c r="AC79" s="137" t="s">
        <v>6</v>
      </c>
      <c r="AD79" s="140" t="s">
        <v>6</v>
      </c>
      <c r="AE79" s="140" t="s">
        <v>10</v>
      </c>
      <c r="AF79" s="140" t="s">
        <v>6</v>
      </c>
      <c r="AG79" s="140" t="s">
        <v>6</v>
      </c>
      <c r="AH79" s="140" t="s">
        <v>10</v>
      </c>
      <c r="AI79" s="140" t="s">
        <v>6</v>
      </c>
      <c r="AJ79" s="140" t="s">
        <v>6</v>
      </c>
      <c r="AK79" s="140" t="s">
        <v>10</v>
      </c>
      <c r="AL79" s="140" t="s">
        <v>6</v>
      </c>
      <c r="AM79" s="140" t="s">
        <v>10</v>
      </c>
      <c r="AN79" s="140" t="s">
        <v>6</v>
      </c>
      <c r="AO79" s="140" t="s">
        <v>10</v>
      </c>
      <c r="AP79" s="140" t="s">
        <v>6</v>
      </c>
      <c r="AQ79" s="140" t="s">
        <v>10</v>
      </c>
      <c r="AR79" s="102" t="s">
        <v>6</v>
      </c>
      <c r="AS79" s="103" t="s">
        <v>10</v>
      </c>
      <c r="AT79" s="137" t="s">
        <v>10</v>
      </c>
      <c r="AU79" s="137" t="s">
        <v>10</v>
      </c>
      <c r="AV79" s="137" t="s">
        <v>6</v>
      </c>
      <c r="AW79" s="140" t="s">
        <v>6</v>
      </c>
      <c r="AX79" s="103" t="s">
        <v>6</v>
      </c>
      <c r="AY79" s="140" t="s">
        <v>10</v>
      </c>
      <c r="AZ79" s="140" t="s">
        <v>10</v>
      </c>
      <c r="BA79" s="140" t="s">
        <v>10</v>
      </c>
    </row>
    <row r="80" spans="2:53" ht="28.8" outlineLevel="1" x14ac:dyDescent="0.3">
      <c r="C80" s="6" t="str">
        <f>_xlfn.CONCAT($C$77,".3")</f>
        <v>Q34.3</v>
      </c>
      <c r="F80" s="33" t="s">
        <v>115</v>
      </c>
      <c r="G80" s="62" t="s">
        <v>32</v>
      </c>
      <c r="H80" s="21" t="s">
        <v>41</v>
      </c>
      <c r="I80" s="187"/>
      <c r="L80" s="137" t="s">
        <v>10</v>
      </c>
      <c r="M80" s="137" t="s">
        <v>10</v>
      </c>
      <c r="N80" s="137" t="s">
        <v>10</v>
      </c>
      <c r="O80" s="137" t="s">
        <v>10</v>
      </c>
      <c r="P80" s="137" t="s">
        <v>10</v>
      </c>
      <c r="Q80" s="137" t="s">
        <v>10</v>
      </c>
      <c r="R80" s="137" t="s">
        <v>10</v>
      </c>
      <c r="S80" s="137" t="s">
        <v>10</v>
      </c>
      <c r="T80" s="137" t="s">
        <v>10</v>
      </c>
      <c r="U80" s="137" t="s">
        <v>10</v>
      </c>
      <c r="V80" s="137" t="s">
        <v>10</v>
      </c>
      <c r="W80" s="137" t="s">
        <v>10</v>
      </c>
      <c r="X80" s="137" t="s">
        <v>10</v>
      </c>
      <c r="Y80" s="137" t="s">
        <v>10</v>
      </c>
      <c r="Z80" s="137" t="s">
        <v>10</v>
      </c>
      <c r="AA80" s="137" t="s">
        <v>10</v>
      </c>
      <c r="AB80" s="137" t="s">
        <v>10</v>
      </c>
      <c r="AC80" s="137" t="s">
        <v>10</v>
      </c>
      <c r="AD80" s="137" t="s">
        <v>10</v>
      </c>
      <c r="AE80" s="137" t="s">
        <v>10</v>
      </c>
      <c r="AF80" s="137" t="s">
        <v>10</v>
      </c>
      <c r="AG80" s="137" t="s">
        <v>10</v>
      </c>
      <c r="AH80" s="137" t="s">
        <v>10</v>
      </c>
      <c r="AI80" s="137" t="s">
        <v>10</v>
      </c>
      <c r="AJ80" s="137" t="s">
        <v>10</v>
      </c>
      <c r="AK80" s="137" t="s">
        <v>10</v>
      </c>
      <c r="AL80" s="137" t="s">
        <v>10</v>
      </c>
      <c r="AM80" s="137" t="s">
        <v>10</v>
      </c>
      <c r="AN80" s="137" t="s">
        <v>10</v>
      </c>
      <c r="AO80" s="137" t="s">
        <v>10</v>
      </c>
      <c r="AP80" s="137" t="s">
        <v>10</v>
      </c>
      <c r="AQ80" s="137" t="s">
        <v>10</v>
      </c>
      <c r="AR80" s="137" t="s">
        <v>10</v>
      </c>
      <c r="AS80" s="137" t="s">
        <v>10</v>
      </c>
      <c r="AT80" s="137" t="s">
        <v>10</v>
      </c>
      <c r="AU80" s="137" t="s">
        <v>10</v>
      </c>
      <c r="AV80" s="137" t="s">
        <v>10</v>
      </c>
      <c r="AW80" s="137" t="s">
        <v>10</v>
      </c>
      <c r="AX80" s="137" t="s">
        <v>10</v>
      </c>
      <c r="AY80" s="137" t="s">
        <v>10</v>
      </c>
      <c r="AZ80" s="137" t="s">
        <v>10</v>
      </c>
      <c r="BA80" s="137" t="s">
        <v>10</v>
      </c>
    </row>
    <row r="81" spans="2:54" outlineLevel="1" x14ac:dyDescent="0.3">
      <c r="B81" s="14"/>
      <c r="C81" s="28" t="str">
        <f>_xlfn.CONCAT($C$77,".4")</f>
        <v>Q34.4</v>
      </c>
      <c r="D81" s="14"/>
      <c r="E81" s="14"/>
      <c r="F81" s="34" t="s">
        <v>116</v>
      </c>
      <c r="G81" s="14" t="s">
        <v>32</v>
      </c>
      <c r="H81" s="16" t="s">
        <v>110</v>
      </c>
      <c r="I81" s="86"/>
      <c r="J81" s="14"/>
      <c r="K81" s="14"/>
      <c r="L81" s="107" t="s">
        <v>10</v>
      </c>
      <c r="M81" s="107" t="s">
        <v>10</v>
      </c>
      <c r="N81" s="107" t="s">
        <v>10</v>
      </c>
      <c r="O81" s="107" t="s">
        <v>10</v>
      </c>
      <c r="P81" s="107" t="s">
        <v>10</v>
      </c>
      <c r="Q81" s="107" t="s">
        <v>10</v>
      </c>
      <c r="R81" s="107" t="s">
        <v>10</v>
      </c>
      <c r="S81" s="107" t="s">
        <v>10</v>
      </c>
      <c r="T81" s="107" t="s">
        <v>10</v>
      </c>
      <c r="U81" s="107" t="s">
        <v>10</v>
      </c>
      <c r="V81" s="107" t="s">
        <v>10</v>
      </c>
      <c r="W81" s="107" t="s">
        <v>10</v>
      </c>
      <c r="X81" s="107" t="s">
        <v>10</v>
      </c>
      <c r="Y81" s="107" t="s">
        <v>10</v>
      </c>
      <c r="Z81" s="107" t="s">
        <v>10</v>
      </c>
      <c r="AA81" s="107" t="s">
        <v>10</v>
      </c>
      <c r="AB81" s="107" t="s">
        <v>10</v>
      </c>
      <c r="AC81" s="107" t="s">
        <v>10</v>
      </c>
      <c r="AD81" s="107" t="s">
        <v>10</v>
      </c>
      <c r="AE81" s="107" t="s">
        <v>10</v>
      </c>
      <c r="AF81" s="107" t="s">
        <v>10</v>
      </c>
      <c r="AG81" s="107" t="s">
        <v>10</v>
      </c>
      <c r="AH81" s="107" t="s">
        <v>10</v>
      </c>
      <c r="AI81" s="107" t="s">
        <v>10</v>
      </c>
      <c r="AJ81" s="107" t="s">
        <v>10</v>
      </c>
      <c r="AK81" s="107" t="s">
        <v>10</v>
      </c>
      <c r="AL81" s="107" t="s">
        <v>10</v>
      </c>
      <c r="AM81" s="107" t="s">
        <v>10</v>
      </c>
      <c r="AN81" s="107" t="s">
        <v>10</v>
      </c>
      <c r="AO81" s="107" t="s">
        <v>10</v>
      </c>
      <c r="AP81" s="107" t="s">
        <v>10</v>
      </c>
      <c r="AQ81" s="107" t="s">
        <v>10</v>
      </c>
      <c r="AR81" s="107" t="s">
        <v>10</v>
      </c>
      <c r="AS81" s="46" t="s">
        <v>10</v>
      </c>
      <c r="AT81" s="107" t="s">
        <v>10</v>
      </c>
      <c r="AU81" s="107" t="s">
        <v>10</v>
      </c>
      <c r="AV81" s="107" t="s">
        <v>10</v>
      </c>
      <c r="AW81" s="107" t="s">
        <v>10</v>
      </c>
      <c r="AX81" s="107" t="s">
        <v>10</v>
      </c>
      <c r="AY81" s="107" t="s">
        <v>10</v>
      </c>
      <c r="AZ81" s="44" t="s">
        <v>10</v>
      </c>
      <c r="BA81" s="107" t="s">
        <v>10</v>
      </c>
    </row>
    <row r="82" spans="2:54" ht="244.8" outlineLevel="1" x14ac:dyDescent="0.3">
      <c r="B82" s="14">
        <v>1</v>
      </c>
      <c r="C82" s="28" t="str">
        <f>TEXT(SUM(B$8:B82),"Q#")</f>
        <v>Q35</v>
      </c>
      <c r="D82" s="14"/>
      <c r="E82" s="14"/>
      <c r="F82" s="15" t="s">
        <v>117</v>
      </c>
      <c r="G82" s="14" t="s">
        <v>32</v>
      </c>
      <c r="H82" s="16" t="s">
        <v>110</v>
      </c>
      <c r="I82" s="86" t="s">
        <v>118</v>
      </c>
      <c r="J82" s="14" t="s">
        <v>42</v>
      </c>
      <c r="K82" s="14"/>
      <c r="L82" s="138" t="s">
        <v>350</v>
      </c>
      <c r="M82" s="138" t="s">
        <v>10</v>
      </c>
      <c r="N82" s="138" t="s">
        <v>372</v>
      </c>
      <c r="O82" s="138" t="s">
        <v>382</v>
      </c>
      <c r="P82" s="138" t="s">
        <v>10</v>
      </c>
      <c r="Q82" s="107" t="s">
        <v>10</v>
      </c>
      <c r="R82" s="138" t="s">
        <v>394</v>
      </c>
      <c r="S82" s="107" t="s">
        <v>630</v>
      </c>
      <c r="T82" s="138" t="s">
        <v>409</v>
      </c>
      <c r="U82" s="107" t="s">
        <v>10</v>
      </c>
      <c r="V82" s="107" t="s">
        <v>10</v>
      </c>
      <c r="W82" s="138" t="s">
        <v>10</v>
      </c>
      <c r="X82" s="107" t="s">
        <v>10</v>
      </c>
      <c r="Y82" s="107" t="s">
        <v>10</v>
      </c>
      <c r="Z82" s="138" t="s">
        <v>10</v>
      </c>
      <c r="AA82" s="107" t="s">
        <v>10</v>
      </c>
      <c r="AB82" s="138" t="s">
        <v>10</v>
      </c>
      <c r="AC82" s="138" t="s">
        <v>10</v>
      </c>
      <c r="AD82" s="138" t="s">
        <v>10</v>
      </c>
      <c r="AE82" s="138" t="s">
        <v>10</v>
      </c>
      <c r="AF82" s="138" t="s">
        <v>10</v>
      </c>
      <c r="AG82" s="107" t="s">
        <v>10</v>
      </c>
      <c r="AH82" s="138" t="s">
        <v>10</v>
      </c>
      <c r="AI82" s="107" t="s">
        <v>10</v>
      </c>
      <c r="AJ82" s="107" t="s">
        <v>10</v>
      </c>
      <c r="AK82" s="107" t="s">
        <v>10</v>
      </c>
      <c r="AL82" s="107" t="s">
        <v>10</v>
      </c>
      <c r="AM82" s="107" t="s">
        <v>10</v>
      </c>
      <c r="AN82" s="138" t="s">
        <v>10</v>
      </c>
      <c r="AO82" s="107" t="s">
        <v>10</v>
      </c>
      <c r="AP82" s="138" t="s">
        <v>10</v>
      </c>
      <c r="AQ82" s="138" t="s">
        <v>10</v>
      </c>
      <c r="AR82" s="138" t="s">
        <v>10</v>
      </c>
      <c r="AS82" s="138" t="s">
        <v>10</v>
      </c>
      <c r="AT82" s="138" t="s">
        <v>10</v>
      </c>
      <c r="AU82" s="138" t="s">
        <v>10</v>
      </c>
      <c r="AV82" s="138" t="s">
        <v>524</v>
      </c>
      <c r="AW82" s="138" t="s">
        <v>10</v>
      </c>
      <c r="AX82" s="138" t="s">
        <v>10</v>
      </c>
      <c r="AY82" s="138" t="s">
        <v>10</v>
      </c>
      <c r="AZ82" s="138" t="s">
        <v>10</v>
      </c>
      <c r="BA82" s="138" t="s">
        <v>10</v>
      </c>
      <c r="BB82" s="54"/>
    </row>
    <row r="83" spans="2:54" outlineLevel="1" x14ac:dyDescent="0.3">
      <c r="B83" s="14">
        <v>1</v>
      </c>
      <c r="C83" s="30" t="str">
        <f>TEXT(SUM(B$8:B83),"Q#")</f>
        <v>Q36</v>
      </c>
      <c r="D83" s="29"/>
      <c r="E83" s="29"/>
      <c r="F83" s="31" t="s">
        <v>119</v>
      </c>
      <c r="G83" s="29" t="s">
        <v>32</v>
      </c>
      <c r="H83" s="32" t="s">
        <v>65</v>
      </c>
      <c r="I83" s="88"/>
      <c r="J83" s="29" t="s">
        <v>42</v>
      </c>
      <c r="K83" s="29"/>
      <c r="L83" s="134"/>
      <c r="M83" s="134"/>
      <c r="N83" s="134"/>
      <c r="O83" s="134"/>
      <c r="P83" s="134"/>
      <c r="Q83" s="134"/>
      <c r="R83" s="134"/>
      <c r="S83" s="134"/>
      <c r="T83" s="134"/>
      <c r="U83" s="134"/>
      <c r="V83" s="134"/>
      <c r="W83" s="134"/>
      <c r="X83" s="134"/>
      <c r="Y83" s="134"/>
      <c r="Z83" s="134"/>
      <c r="AA83" s="134"/>
      <c r="AB83" s="134"/>
      <c r="AC83" s="134"/>
      <c r="AD83" s="134"/>
      <c r="AE83" s="134"/>
      <c r="AF83" s="134"/>
      <c r="AG83" s="134"/>
      <c r="AH83" s="134"/>
      <c r="AI83" s="134"/>
      <c r="AJ83" s="134"/>
      <c r="AK83" s="134"/>
      <c r="AL83" s="134"/>
      <c r="AM83" s="134"/>
      <c r="AN83" s="134"/>
      <c r="AO83" s="134"/>
      <c r="AP83" s="134"/>
      <c r="AQ83" s="134"/>
      <c r="AR83" s="134"/>
      <c r="AS83" s="134"/>
      <c r="AT83" s="134"/>
      <c r="AU83" s="134"/>
      <c r="AV83" s="134"/>
      <c r="AW83" s="134"/>
      <c r="AX83" s="134"/>
      <c r="AY83" s="134"/>
      <c r="AZ83" s="134"/>
      <c r="BA83" s="134"/>
    </row>
    <row r="84" spans="2:54" outlineLevel="1" x14ac:dyDescent="0.3">
      <c r="C84" s="6" t="str">
        <f>_xlfn.CONCAT($C$83,".1")</f>
        <v>Q36.1</v>
      </c>
      <c r="F84" s="33" t="s">
        <v>120</v>
      </c>
      <c r="G84" s="62" t="s">
        <v>32</v>
      </c>
      <c r="H84" s="21" t="s">
        <v>41</v>
      </c>
      <c r="I84" s="96" t="s">
        <v>121</v>
      </c>
      <c r="L84" s="137" t="s">
        <v>10</v>
      </c>
      <c r="M84" s="137" t="s">
        <v>10</v>
      </c>
      <c r="N84" s="137" t="s">
        <v>10</v>
      </c>
      <c r="O84" s="137" t="s">
        <v>10</v>
      </c>
      <c r="P84" s="137" t="s">
        <v>10</v>
      </c>
      <c r="Q84" s="137" t="s">
        <v>6</v>
      </c>
      <c r="R84" s="137" t="s">
        <v>10</v>
      </c>
      <c r="S84" s="137" t="s">
        <v>10</v>
      </c>
      <c r="T84" s="137" t="s">
        <v>10</v>
      </c>
      <c r="U84" s="137" t="s">
        <v>10</v>
      </c>
      <c r="V84" s="137" t="s">
        <v>10</v>
      </c>
      <c r="W84" s="137" t="s">
        <v>10</v>
      </c>
      <c r="X84" s="137" t="s">
        <v>10</v>
      </c>
      <c r="Y84" s="137" t="s">
        <v>10</v>
      </c>
      <c r="Z84" s="137" t="s">
        <v>10</v>
      </c>
      <c r="AA84" s="137" t="s">
        <v>10</v>
      </c>
      <c r="AB84" s="137" t="s">
        <v>10</v>
      </c>
      <c r="AC84" s="137" t="s">
        <v>10</v>
      </c>
      <c r="AD84" s="137" t="s">
        <v>10</v>
      </c>
      <c r="AE84" s="137" t="s">
        <v>10</v>
      </c>
      <c r="AF84" s="137" t="s">
        <v>10</v>
      </c>
      <c r="AG84" s="137" t="s">
        <v>10</v>
      </c>
      <c r="AH84" s="137" t="s">
        <v>10</v>
      </c>
      <c r="AI84" s="137" t="s">
        <v>10</v>
      </c>
      <c r="AJ84" s="137" t="s">
        <v>10</v>
      </c>
      <c r="AK84" s="137" t="s">
        <v>10</v>
      </c>
      <c r="AL84" s="137" t="s">
        <v>10</v>
      </c>
      <c r="AM84" s="137" t="s">
        <v>10</v>
      </c>
      <c r="AN84" s="137" t="s">
        <v>10</v>
      </c>
      <c r="AO84" s="137" t="s">
        <v>10</v>
      </c>
      <c r="AP84" s="137" t="s">
        <v>10</v>
      </c>
      <c r="AQ84" s="137" t="s">
        <v>10</v>
      </c>
      <c r="AR84" s="137" t="s">
        <v>10</v>
      </c>
      <c r="AS84" s="137" t="s">
        <v>10</v>
      </c>
      <c r="AT84" s="137" t="s">
        <v>10</v>
      </c>
      <c r="AU84" s="137" t="s">
        <v>10</v>
      </c>
      <c r="AV84" s="137" t="s">
        <v>10</v>
      </c>
      <c r="AW84" s="137" t="s">
        <v>10</v>
      </c>
      <c r="AX84" s="137" t="s">
        <v>10</v>
      </c>
      <c r="AY84" s="137" t="s">
        <v>10</v>
      </c>
      <c r="AZ84" s="137" t="s">
        <v>10</v>
      </c>
      <c r="BA84" s="137" t="s">
        <v>10</v>
      </c>
    </row>
    <row r="85" spans="2:54" outlineLevel="1" x14ac:dyDescent="0.3">
      <c r="C85" s="6" t="str">
        <f>_xlfn.CONCAT($C$83,".2")</f>
        <v>Q36.2</v>
      </c>
      <c r="F85" s="33" t="s">
        <v>122</v>
      </c>
      <c r="G85" s="62" t="s">
        <v>32</v>
      </c>
      <c r="H85" s="21" t="s">
        <v>41</v>
      </c>
      <c r="I85" s="96" t="s">
        <v>123</v>
      </c>
      <c r="L85" s="137" t="s">
        <v>10</v>
      </c>
      <c r="M85" s="137" t="s">
        <v>10</v>
      </c>
      <c r="N85" s="137" t="s">
        <v>10</v>
      </c>
      <c r="O85" s="137" t="s">
        <v>10</v>
      </c>
      <c r="P85" s="137" t="s">
        <v>10</v>
      </c>
      <c r="Q85" s="137" t="s">
        <v>10</v>
      </c>
      <c r="R85" s="137" t="s">
        <v>10</v>
      </c>
      <c r="S85" s="137" t="s">
        <v>10</v>
      </c>
      <c r="T85" s="137" t="s">
        <v>10</v>
      </c>
      <c r="U85" s="137" t="s">
        <v>10</v>
      </c>
      <c r="V85" s="137" t="s">
        <v>10</v>
      </c>
      <c r="W85" s="137" t="s">
        <v>10</v>
      </c>
      <c r="X85" s="137" t="s">
        <v>10</v>
      </c>
      <c r="Y85" s="137" t="s">
        <v>10</v>
      </c>
      <c r="Z85" s="137" t="s">
        <v>10</v>
      </c>
      <c r="AA85" s="137" t="s">
        <v>10</v>
      </c>
      <c r="AB85" s="137" t="s">
        <v>10</v>
      </c>
      <c r="AC85" s="137" t="s">
        <v>10</v>
      </c>
      <c r="AD85" s="137" t="s">
        <v>10</v>
      </c>
      <c r="AE85" s="137" t="s">
        <v>10</v>
      </c>
      <c r="AF85" s="137" t="s">
        <v>10</v>
      </c>
      <c r="AG85" s="137" t="s">
        <v>10</v>
      </c>
      <c r="AH85" s="137" t="s">
        <v>10</v>
      </c>
      <c r="AI85" s="137" t="s">
        <v>10</v>
      </c>
      <c r="AJ85" s="137" t="s">
        <v>10</v>
      </c>
      <c r="AK85" s="137" t="s">
        <v>10</v>
      </c>
      <c r="AL85" s="137" t="s">
        <v>10</v>
      </c>
      <c r="AM85" s="137" t="s">
        <v>10</v>
      </c>
      <c r="AN85" s="137" t="s">
        <v>10</v>
      </c>
      <c r="AO85" s="137" t="s">
        <v>10</v>
      </c>
      <c r="AP85" s="137" t="s">
        <v>10</v>
      </c>
      <c r="AQ85" s="137" t="s">
        <v>10</v>
      </c>
      <c r="AR85" s="137" t="s">
        <v>10</v>
      </c>
      <c r="AS85" s="137" t="s">
        <v>10</v>
      </c>
      <c r="AT85" s="137" t="s">
        <v>10</v>
      </c>
      <c r="AU85" s="137" t="s">
        <v>10</v>
      </c>
      <c r="AV85" s="137" t="s">
        <v>10</v>
      </c>
      <c r="AW85" s="137" t="s">
        <v>10</v>
      </c>
      <c r="AX85" s="137" t="s">
        <v>10</v>
      </c>
      <c r="AY85" s="137" t="s">
        <v>10</v>
      </c>
      <c r="AZ85" s="137" t="s">
        <v>10</v>
      </c>
      <c r="BA85" s="137" t="s">
        <v>10</v>
      </c>
    </row>
    <row r="86" spans="2:54" outlineLevel="1" x14ac:dyDescent="0.3">
      <c r="C86" s="6" t="str">
        <f>_xlfn.CONCAT($C$83,".3")</f>
        <v>Q36.3</v>
      </c>
      <c r="F86" s="33" t="s">
        <v>124</v>
      </c>
      <c r="G86" s="62" t="s">
        <v>32</v>
      </c>
      <c r="H86" s="21" t="s">
        <v>41</v>
      </c>
      <c r="I86" s="96" t="s">
        <v>125</v>
      </c>
      <c r="L86" s="137" t="s">
        <v>10</v>
      </c>
      <c r="M86" s="137" t="s">
        <v>10</v>
      </c>
      <c r="N86" s="137" t="s">
        <v>10</v>
      </c>
      <c r="O86" s="137" t="s">
        <v>10</v>
      </c>
      <c r="P86" s="137" t="s">
        <v>10</v>
      </c>
      <c r="Q86" s="137" t="s">
        <v>10</v>
      </c>
      <c r="R86" s="137" t="s">
        <v>10</v>
      </c>
      <c r="S86" s="137" t="s">
        <v>10</v>
      </c>
      <c r="T86" s="137" t="s">
        <v>10</v>
      </c>
      <c r="U86" s="137" t="s">
        <v>10</v>
      </c>
      <c r="V86" s="137" t="s">
        <v>10</v>
      </c>
      <c r="W86" s="137" t="s">
        <v>10</v>
      </c>
      <c r="X86" s="137" t="s">
        <v>10</v>
      </c>
      <c r="Y86" s="137" t="s">
        <v>10</v>
      </c>
      <c r="Z86" s="137" t="s">
        <v>10</v>
      </c>
      <c r="AA86" s="137" t="s">
        <v>10</v>
      </c>
      <c r="AB86" s="137" t="s">
        <v>10</v>
      </c>
      <c r="AC86" s="137" t="s">
        <v>10</v>
      </c>
      <c r="AD86" s="137" t="s">
        <v>10</v>
      </c>
      <c r="AE86" s="137" t="s">
        <v>10</v>
      </c>
      <c r="AF86" s="137" t="s">
        <v>10</v>
      </c>
      <c r="AG86" s="137" t="s">
        <v>10</v>
      </c>
      <c r="AH86" s="137" t="s">
        <v>10</v>
      </c>
      <c r="AI86" s="137" t="s">
        <v>10</v>
      </c>
      <c r="AJ86" s="137" t="s">
        <v>10</v>
      </c>
      <c r="AK86" s="137" t="s">
        <v>10</v>
      </c>
      <c r="AL86" s="137" t="s">
        <v>10</v>
      </c>
      <c r="AM86" s="137" t="s">
        <v>10</v>
      </c>
      <c r="AN86" s="137" t="s">
        <v>10</v>
      </c>
      <c r="AO86" s="137" t="s">
        <v>10</v>
      </c>
      <c r="AP86" s="137" t="s">
        <v>10</v>
      </c>
      <c r="AQ86" s="137" t="s">
        <v>10</v>
      </c>
      <c r="AR86" s="137" t="s">
        <v>10</v>
      </c>
      <c r="AS86" s="137" t="s">
        <v>10</v>
      </c>
      <c r="AT86" s="137" t="s">
        <v>10</v>
      </c>
      <c r="AU86" s="137" t="s">
        <v>10</v>
      </c>
      <c r="AV86" s="137" t="s">
        <v>10</v>
      </c>
      <c r="AW86" s="137" t="s">
        <v>10</v>
      </c>
      <c r="AX86" s="137" t="s">
        <v>10</v>
      </c>
      <c r="AY86" s="137" t="s">
        <v>10</v>
      </c>
      <c r="AZ86" s="137" t="s">
        <v>10</v>
      </c>
      <c r="BA86" s="137" t="s">
        <v>10</v>
      </c>
    </row>
    <row r="87" spans="2:54" ht="61.2" outlineLevel="1" x14ac:dyDescent="0.3">
      <c r="C87" s="72" t="str">
        <f>_xlfn.CONCAT($C$83,".4")</f>
        <v>Q36.4</v>
      </c>
      <c r="F87" s="78" t="s">
        <v>159</v>
      </c>
      <c r="G87" s="62" t="s">
        <v>32</v>
      </c>
      <c r="H87" s="21" t="s">
        <v>41</v>
      </c>
      <c r="I87" s="35" t="s">
        <v>346</v>
      </c>
      <c r="J87" s="62" t="s">
        <v>32</v>
      </c>
      <c r="K87" s="62" t="s">
        <v>32</v>
      </c>
      <c r="L87" s="137" t="s">
        <v>6</v>
      </c>
      <c r="M87" s="137" t="s">
        <v>10</v>
      </c>
      <c r="N87" s="137" t="s">
        <v>10</v>
      </c>
      <c r="O87" s="137" t="s">
        <v>6</v>
      </c>
      <c r="P87" s="137" t="s">
        <v>10</v>
      </c>
      <c r="Q87" s="137" t="s">
        <v>10</v>
      </c>
      <c r="R87" s="137" t="s">
        <v>10</v>
      </c>
      <c r="S87" s="137" t="s">
        <v>10</v>
      </c>
      <c r="T87" s="137" t="s">
        <v>10</v>
      </c>
      <c r="U87" s="137" t="s">
        <v>10</v>
      </c>
      <c r="V87" s="137" t="s">
        <v>10</v>
      </c>
      <c r="W87" s="137" t="s">
        <v>6</v>
      </c>
      <c r="X87" s="137" t="s">
        <v>6</v>
      </c>
      <c r="Y87" s="137" t="s">
        <v>6</v>
      </c>
      <c r="Z87" s="137" t="s">
        <v>6</v>
      </c>
      <c r="AA87" s="137" t="s">
        <v>10</v>
      </c>
      <c r="AB87" s="137" t="s">
        <v>6</v>
      </c>
      <c r="AC87" s="137" t="s">
        <v>10</v>
      </c>
      <c r="AD87" s="137" t="s">
        <v>10</v>
      </c>
      <c r="AE87" s="137" t="s">
        <v>10</v>
      </c>
      <c r="AF87" s="137" t="s">
        <v>10</v>
      </c>
      <c r="AG87" s="137" t="s">
        <v>10</v>
      </c>
      <c r="AH87" s="137" t="s">
        <v>10</v>
      </c>
      <c r="AI87" s="137" t="s">
        <v>10</v>
      </c>
      <c r="AJ87" s="137" t="s">
        <v>6</v>
      </c>
      <c r="AK87" s="137" t="s">
        <v>10</v>
      </c>
      <c r="AL87" s="137" t="s">
        <v>10</v>
      </c>
      <c r="AM87" s="137" t="s">
        <v>10</v>
      </c>
      <c r="AN87" s="137" t="s">
        <v>10</v>
      </c>
      <c r="AO87" s="137" t="s">
        <v>10</v>
      </c>
      <c r="AP87" s="137" t="s">
        <v>10</v>
      </c>
      <c r="AQ87" s="137" t="s">
        <v>6</v>
      </c>
      <c r="AR87" s="137" t="s">
        <v>10</v>
      </c>
      <c r="AS87" s="137" t="s">
        <v>6</v>
      </c>
      <c r="AT87" s="137" t="s">
        <v>10</v>
      </c>
      <c r="AU87" s="137" t="s">
        <v>10</v>
      </c>
      <c r="AV87" s="137" t="s">
        <v>10</v>
      </c>
      <c r="AW87" s="137" t="s">
        <v>10</v>
      </c>
      <c r="AX87" s="137" t="s">
        <v>6</v>
      </c>
      <c r="AY87" s="137" t="s">
        <v>10</v>
      </c>
      <c r="AZ87" s="137" t="s">
        <v>10</v>
      </c>
      <c r="BA87" s="137" t="s">
        <v>6</v>
      </c>
    </row>
    <row r="88" spans="2:54" ht="30.6" outlineLevel="1" x14ac:dyDescent="0.3">
      <c r="C88" s="6" t="str">
        <f>_xlfn.CONCAT($C$83,".5")</f>
        <v>Q36.5</v>
      </c>
      <c r="F88" s="33" t="s">
        <v>126</v>
      </c>
      <c r="G88" s="62" t="s">
        <v>32</v>
      </c>
      <c r="H88" s="21" t="s">
        <v>41</v>
      </c>
      <c r="I88" s="35" t="s">
        <v>127</v>
      </c>
      <c r="J88" s="62" t="s">
        <v>32</v>
      </c>
      <c r="K88" s="62" t="s">
        <v>32</v>
      </c>
      <c r="L88" s="137" t="s">
        <v>10</v>
      </c>
      <c r="M88" s="137" t="s">
        <v>6</v>
      </c>
      <c r="N88" s="137" t="s">
        <v>6</v>
      </c>
      <c r="O88" s="137" t="s">
        <v>10</v>
      </c>
      <c r="P88" s="137" t="s">
        <v>6</v>
      </c>
      <c r="Q88" s="137" t="s">
        <v>6</v>
      </c>
      <c r="R88" s="137" t="s">
        <v>6</v>
      </c>
      <c r="S88" s="137" t="s">
        <v>6</v>
      </c>
      <c r="T88" s="137" t="s">
        <v>6</v>
      </c>
      <c r="U88" s="137" t="s">
        <v>6</v>
      </c>
      <c r="V88" s="137" t="s">
        <v>6</v>
      </c>
      <c r="W88" s="137" t="s">
        <v>10</v>
      </c>
      <c r="X88" s="137" t="s">
        <v>10</v>
      </c>
      <c r="Y88" s="137" t="s">
        <v>10</v>
      </c>
      <c r="Z88" s="137" t="s">
        <v>10</v>
      </c>
      <c r="AA88" s="137" t="s">
        <v>6</v>
      </c>
      <c r="AB88" s="137" t="s">
        <v>10</v>
      </c>
      <c r="AC88" s="137" t="s">
        <v>6</v>
      </c>
      <c r="AD88" s="137" t="s">
        <v>6</v>
      </c>
      <c r="AE88" s="137" t="s">
        <v>6</v>
      </c>
      <c r="AF88" s="137" t="s">
        <v>6</v>
      </c>
      <c r="AG88" s="137" t="s">
        <v>6</v>
      </c>
      <c r="AH88" s="137" t="s">
        <v>6</v>
      </c>
      <c r="AI88" s="137" t="s">
        <v>6</v>
      </c>
      <c r="AJ88" s="137" t="s">
        <v>10</v>
      </c>
      <c r="AK88" s="137" t="s">
        <v>6</v>
      </c>
      <c r="AL88" s="137" t="s">
        <v>6</v>
      </c>
      <c r="AM88" s="137" t="s">
        <v>6</v>
      </c>
      <c r="AN88" s="137" t="s">
        <v>6</v>
      </c>
      <c r="AO88" s="137" t="s">
        <v>6</v>
      </c>
      <c r="AP88" s="137" t="s">
        <v>6</v>
      </c>
      <c r="AQ88" s="137" t="s">
        <v>10</v>
      </c>
      <c r="AR88" s="137" t="s">
        <v>6</v>
      </c>
      <c r="AS88" s="137" t="s">
        <v>10</v>
      </c>
      <c r="AT88" s="137" t="s">
        <v>6</v>
      </c>
      <c r="AU88" s="137" t="s">
        <v>6</v>
      </c>
      <c r="AV88" s="137" t="s">
        <v>6</v>
      </c>
      <c r="AW88" s="137" t="s">
        <v>6</v>
      </c>
      <c r="AX88" s="137" t="s">
        <v>10</v>
      </c>
      <c r="AY88" s="137" t="s">
        <v>6</v>
      </c>
      <c r="AZ88" s="137" t="s">
        <v>6</v>
      </c>
      <c r="BA88" s="137" t="s">
        <v>10</v>
      </c>
    </row>
    <row r="89" spans="2:54" ht="20.399999999999999" outlineLevel="1" x14ac:dyDescent="0.3">
      <c r="B89" s="14"/>
      <c r="C89" s="28" t="str">
        <f>_xlfn.CONCAT($C$83,".6")</f>
        <v>Q36.6</v>
      </c>
      <c r="D89" s="14"/>
      <c r="E89" s="14"/>
      <c r="F89" s="34" t="s">
        <v>69</v>
      </c>
      <c r="G89" s="14" t="s">
        <v>32</v>
      </c>
      <c r="H89" s="16" t="s">
        <v>110</v>
      </c>
      <c r="I89" s="36" t="s">
        <v>128</v>
      </c>
      <c r="J89" s="14"/>
      <c r="K89" s="14"/>
      <c r="L89" s="137" t="s">
        <v>10</v>
      </c>
      <c r="M89" s="137" t="s">
        <v>10</v>
      </c>
      <c r="N89" s="137" t="s">
        <v>10</v>
      </c>
      <c r="O89" s="137" t="s">
        <v>10</v>
      </c>
      <c r="P89" s="137" t="s">
        <v>10</v>
      </c>
      <c r="Q89" s="137" t="s">
        <v>10</v>
      </c>
      <c r="R89" s="137" t="s">
        <v>10</v>
      </c>
      <c r="S89" s="137" t="s">
        <v>10</v>
      </c>
      <c r="T89" s="137" t="s">
        <v>10</v>
      </c>
      <c r="U89" s="137" t="s">
        <v>10</v>
      </c>
      <c r="V89" s="137" t="s">
        <v>10</v>
      </c>
      <c r="W89" s="137" t="s">
        <v>10</v>
      </c>
      <c r="X89" s="137" t="s">
        <v>10</v>
      </c>
      <c r="Y89" s="137" t="s">
        <v>10</v>
      </c>
      <c r="Z89" s="137" t="s">
        <v>10</v>
      </c>
      <c r="AA89" s="137" t="s">
        <v>10</v>
      </c>
      <c r="AB89" s="137" t="s">
        <v>10</v>
      </c>
      <c r="AC89" s="137" t="s">
        <v>10</v>
      </c>
      <c r="AD89" s="137" t="s">
        <v>10</v>
      </c>
      <c r="AE89" s="137" t="s">
        <v>10</v>
      </c>
      <c r="AF89" s="137" t="s">
        <v>10</v>
      </c>
      <c r="AG89" s="137" t="s">
        <v>10</v>
      </c>
      <c r="AH89" s="137" t="s">
        <v>10</v>
      </c>
      <c r="AI89" s="137" t="s">
        <v>10</v>
      </c>
      <c r="AJ89" s="137" t="s">
        <v>10</v>
      </c>
      <c r="AK89" s="137" t="s">
        <v>10</v>
      </c>
      <c r="AL89" s="137" t="s">
        <v>10</v>
      </c>
      <c r="AM89" s="137" t="s">
        <v>10</v>
      </c>
      <c r="AN89" s="137" t="s">
        <v>10</v>
      </c>
      <c r="AO89" s="137" t="s">
        <v>10</v>
      </c>
      <c r="AP89" s="137" t="s">
        <v>10</v>
      </c>
      <c r="AQ89" s="137" t="s">
        <v>10</v>
      </c>
      <c r="AR89" s="137" t="s">
        <v>10</v>
      </c>
      <c r="AS89" s="137" t="s">
        <v>10</v>
      </c>
      <c r="AT89" s="137" t="s">
        <v>10</v>
      </c>
      <c r="AU89" s="137" t="s">
        <v>10</v>
      </c>
      <c r="AV89" s="137" t="s">
        <v>10</v>
      </c>
      <c r="AW89" s="137" t="s">
        <v>10</v>
      </c>
      <c r="AX89" s="137" t="s">
        <v>10</v>
      </c>
      <c r="AY89" s="137" t="s">
        <v>10</v>
      </c>
      <c r="AZ89" s="137" t="s">
        <v>10</v>
      </c>
      <c r="BA89" s="137" t="s">
        <v>10</v>
      </c>
    </row>
    <row r="90" spans="2:54" ht="115.2" outlineLevel="1" x14ac:dyDescent="0.3">
      <c r="B90" s="14">
        <v>1</v>
      </c>
      <c r="C90" s="28" t="str">
        <f>TEXT(SUM(B$8:B90),"Q#")</f>
        <v>Q37</v>
      </c>
      <c r="D90" s="14"/>
      <c r="E90" s="14"/>
      <c r="F90" s="77" t="s">
        <v>334</v>
      </c>
      <c r="G90" s="14" t="s">
        <v>32</v>
      </c>
      <c r="H90" s="16" t="s">
        <v>110</v>
      </c>
      <c r="I90" s="36" t="s">
        <v>161</v>
      </c>
      <c r="J90" s="14" t="s">
        <v>42</v>
      </c>
      <c r="K90" s="14"/>
      <c r="L90" s="146" t="s">
        <v>351</v>
      </c>
      <c r="M90" s="146" t="s">
        <v>16</v>
      </c>
      <c r="N90" s="146" t="s">
        <v>16</v>
      </c>
      <c r="O90" s="146" t="s">
        <v>383</v>
      </c>
      <c r="P90" s="146" t="s">
        <v>16</v>
      </c>
      <c r="Q90" s="146" t="s">
        <v>615</v>
      </c>
      <c r="R90" s="146" t="s">
        <v>16</v>
      </c>
      <c r="S90" s="146" t="s">
        <v>16</v>
      </c>
      <c r="T90" s="146" t="s">
        <v>16</v>
      </c>
      <c r="U90" s="146" t="s">
        <v>16</v>
      </c>
      <c r="V90" s="146" t="s">
        <v>16</v>
      </c>
      <c r="W90" s="146" t="s">
        <v>414</v>
      </c>
      <c r="X90" s="146" t="s">
        <v>665</v>
      </c>
      <c r="Y90" s="146" t="s">
        <v>678</v>
      </c>
      <c r="Z90" s="146" t="s">
        <v>426</v>
      </c>
      <c r="AA90" s="146" t="s">
        <v>16</v>
      </c>
      <c r="AB90" s="146" t="s">
        <v>440</v>
      </c>
      <c r="AC90" s="146" t="s">
        <v>16</v>
      </c>
      <c r="AD90" s="146" t="s">
        <v>16</v>
      </c>
      <c r="AE90" s="146" t="s">
        <v>16</v>
      </c>
      <c r="AF90" s="146" t="s">
        <v>16</v>
      </c>
      <c r="AG90" s="146" t="s">
        <v>16</v>
      </c>
      <c r="AH90" s="146" t="s">
        <v>16</v>
      </c>
      <c r="AI90" s="146" t="s">
        <v>16</v>
      </c>
      <c r="AJ90" s="146" t="s">
        <v>720</v>
      </c>
      <c r="AK90" s="146" t="s">
        <v>16</v>
      </c>
      <c r="AL90" s="146" t="s">
        <v>16</v>
      </c>
      <c r="AM90" s="146" t="s">
        <v>16</v>
      </c>
      <c r="AN90" s="146" t="s">
        <v>16</v>
      </c>
      <c r="AO90" s="146" t="s">
        <v>16</v>
      </c>
      <c r="AP90" s="146" t="s">
        <v>16</v>
      </c>
      <c r="AQ90" s="146" t="s">
        <v>600</v>
      </c>
      <c r="AR90" s="146" t="s">
        <v>225</v>
      </c>
      <c r="AS90" s="146" t="s">
        <v>229</v>
      </c>
      <c r="AT90" s="146" t="s">
        <v>16</v>
      </c>
      <c r="AU90" s="146" t="s">
        <v>512</v>
      </c>
      <c r="AV90" s="146" t="s">
        <v>16</v>
      </c>
      <c r="AW90" s="146" t="s">
        <v>534</v>
      </c>
      <c r="AX90" s="146" t="s">
        <v>240</v>
      </c>
      <c r="AY90" s="146" t="s">
        <v>16</v>
      </c>
      <c r="AZ90" s="146" t="s">
        <v>16</v>
      </c>
      <c r="BA90" s="146" t="s">
        <v>566</v>
      </c>
    </row>
    <row r="91" spans="2:54" ht="43.2" outlineLevel="1" x14ac:dyDescent="0.3">
      <c r="B91" s="14">
        <v>1</v>
      </c>
      <c r="C91" s="28" t="str">
        <f>TEXT(SUM(B$8:B91),"Q#")</f>
        <v>Q38</v>
      </c>
      <c r="D91" s="14"/>
      <c r="E91" s="14"/>
      <c r="F91" s="77" t="s">
        <v>130</v>
      </c>
      <c r="G91" s="14" t="s">
        <v>32</v>
      </c>
      <c r="H91" s="16" t="s">
        <v>41</v>
      </c>
      <c r="I91" s="86" t="s">
        <v>131</v>
      </c>
      <c r="J91" s="14" t="s">
        <v>42</v>
      </c>
      <c r="K91" s="14"/>
      <c r="L91" s="138" t="s">
        <v>10</v>
      </c>
      <c r="M91" s="138" t="s">
        <v>10</v>
      </c>
      <c r="N91" s="138" t="s">
        <v>10</v>
      </c>
      <c r="O91" s="138" t="s">
        <v>6</v>
      </c>
      <c r="P91" s="138" t="s">
        <v>10</v>
      </c>
      <c r="Q91" s="107" t="s">
        <v>10</v>
      </c>
      <c r="R91" s="138" t="s">
        <v>10</v>
      </c>
      <c r="S91" s="107" t="s">
        <v>10</v>
      </c>
      <c r="T91" s="138" t="s">
        <v>6</v>
      </c>
      <c r="U91" s="107" t="s">
        <v>10</v>
      </c>
      <c r="V91" s="107" t="s">
        <v>10</v>
      </c>
      <c r="W91" s="138" t="s">
        <v>10</v>
      </c>
      <c r="X91" s="107" t="s">
        <v>10</v>
      </c>
      <c r="Y91" s="107" t="s">
        <v>6</v>
      </c>
      <c r="Z91" s="138" t="s">
        <v>6</v>
      </c>
      <c r="AA91" s="107" t="s">
        <v>10</v>
      </c>
      <c r="AB91" s="138" t="s">
        <v>10</v>
      </c>
      <c r="AC91" s="138" t="s">
        <v>10</v>
      </c>
      <c r="AD91" s="138" t="s">
        <v>10</v>
      </c>
      <c r="AE91" s="138" t="s">
        <v>10</v>
      </c>
      <c r="AF91" s="138" t="s">
        <v>10</v>
      </c>
      <c r="AG91" s="107" t="s">
        <v>10</v>
      </c>
      <c r="AH91" s="138" t="s">
        <v>10</v>
      </c>
      <c r="AI91" s="107" t="s">
        <v>10</v>
      </c>
      <c r="AJ91" s="107" t="s">
        <v>10</v>
      </c>
      <c r="AK91" s="107" t="s">
        <v>10</v>
      </c>
      <c r="AL91" s="107" t="s">
        <v>10</v>
      </c>
      <c r="AM91" s="107" t="s">
        <v>10</v>
      </c>
      <c r="AN91" s="138" t="s">
        <v>10</v>
      </c>
      <c r="AO91" s="107" t="s">
        <v>10</v>
      </c>
      <c r="AP91" s="138" t="s">
        <v>10</v>
      </c>
      <c r="AQ91" s="138" t="s">
        <v>10</v>
      </c>
      <c r="AR91" s="138" t="s">
        <v>10</v>
      </c>
      <c r="AS91" s="138" t="s">
        <v>10</v>
      </c>
      <c r="AT91" s="138" t="s">
        <v>10</v>
      </c>
      <c r="AU91" s="138" t="s">
        <v>10</v>
      </c>
      <c r="AV91" s="138" t="s">
        <v>10</v>
      </c>
      <c r="AW91" s="138" t="s">
        <v>10</v>
      </c>
      <c r="AX91" s="138" t="s">
        <v>10</v>
      </c>
      <c r="AY91" s="138" t="s">
        <v>10</v>
      </c>
      <c r="AZ91" s="138" t="s">
        <v>10</v>
      </c>
      <c r="BA91" s="138" t="s">
        <v>10</v>
      </c>
    </row>
    <row r="92" spans="2:54" ht="230.4" outlineLevel="1" x14ac:dyDescent="0.3">
      <c r="B92" s="14">
        <v>1</v>
      </c>
      <c r="C92" s="28" t="str">
        <f>TEXT(SUM(B$8:B92),"Q#")</f>
        <v>Q39</v>
      </c>
      <c r="D92" s="14"/>
      <c r="E92" s="14"/>
      <c r="F92" s="15" t="s">
        <v>133</v>
      </c>
      <c r="G92" s="14" t="s">
        <v>32</v>
      </c>
      <c r="H92" s="16" t="s">
        <v>129</v>
      </c>
      <c r="I92" s="86" t="s">
        <v>134</v>
      </c>
      <c r="J92" s="14" t="s">
        <v>42</v>
      </c>
      <c r="K92" s="14"/>
      <c r="L92" s="148" t="s">
        <v>16</v>
      </c>
      <c r="M92" s="148" t="s">
        <v>360</v>
      </c>
      <c r="N92" s="148" t="s">
        <v>16</v>
      </c>
      <c r="O92" s="148" t="s">
        <v>16</v>
      </c>
      <c r="P92" s="148" t="s">
        <v>16</v>
      </c>
      <c r="Q92" s="148" t="s">
        <v>616</v>
      </c>
      <c r="R92" s="148" t="s">
        <v>16</v>
      </c>
      <c r="S92" s="148" t="s">
        <v>16</v>
      </c>
      <c r="T92" s="148" t="s">
        <v>16</v>
      </c>
      <c r="U92" s="148" t="s">
        <v>16</v>
      </c>
      <c r="V92" s="148" t="s">
        <v>16</v>
      </c>
      <c r="W92" s="148" t="s">
        <v>415</v>
      </c>
      <c r="X92" s="148" t="s">
        <v>666</v>
      </c>
      <c r="Y92" s="148" t="s">
        <v>679</v>
      </c>
      <c r="Z92" s="148" t="s">
        <v>427</v>
      </c>
      <c r="AA92" s="148" t="s">
        <v>698</v>
      </c>
      <c r="AB92" s="148" t="s">
        <v>441</v>
      </c>
      <c r="AC92" s="148" t="s">
        <v>449</v>
      </c>
      <c r="AD92" s="148" t="s">
        <v>456</v>
      </c>
      <c r="AE92" s="148" t="s">
        <v>16</v>
      </c>
      <c r="AF92" s="148" t="s">
        <v>461</v>
      </c>
      <c r="AG92" s="148" t="s">
        <v>16</v>
      </c>
      <c r="AH92" s="148" t="s">
        <v>16</v>
      </c>
      <c r="AI92" s="148" t="s">
        <v>16</v>
      </c>
      <c r="AJ92" s="148" t="s">
        <v>16</v>
      </c>
      <c r="AK92" s="148" t="s">
        <v>16</v>
      </c>
      <c r="AL92" s="148" t="s">
        <v>16</v>
      </c>
      <c r="AM92" s="148" t="s">
        <v>16</v>
      </c>
      <c r="AN92" s="148" t="s">
        <v>472</v>
      </c>
      <c r="AO92" s="148" t="s">
        <v>16</v>
      </c>
      <c r="AP92" s="148" t="s">
        <v>16</v>
      </c>
      <c r="AQ92" s="148" t="s">
        <v>16</v>
      </c>
      <c r="AR92" s="148" t="s">
        <v>16</v>
      </c>
      <c r="AS92" s="148" t="s">
        <v>501</v>
      </c>
      <c r="AT92" s="148" t="s">
        <v>16</v>
      </c>
      <c r="AU92" s="148" t="s">
        <v>16</v>
      </c>
      <c r="AV92" s="148" t="s">
        <v>16</v>
      </c>
      <c r="AW92" s="148" t="s">
        <v>535</v>
      </c>
      <c r="AX92" s="148" t="s">
        <v>16</v>
      </c>
      <c r="AY92" s="148" t="s">
        <v>16</v>
      </c>
      <c r="AZ92" s="148" t="s">
        <v>16</v>
      </c>
      <c r="BA92" s="148" t="s">
        <v>16</v>
      </c>
    </row>
    <row r="93" spans="2:54" outlineLevel="1" x14ac:dyDescent="0.3">
      <c r="B93" s="11"/>
      <c r="C93" s="49" t="s">
        <v>135</v>
      </c>
      <c r="D93" s="11"/>
      <c r="E93" s="11"/>
      <c r="F93" s="12"/>
      <c r="G93" s="11" t="s">
        <v>32</v>
      </c>
      <c r="H93" s="13"/>
      <c r="I93" s="81"/>
      <c r="J93" s="11"/>
      <c r="K93" s="104"/>
      <c r="L93" s="81"/>
      <c r="M93" s="81"/>
      <c r="N93" s="81"/>
      <c r="O93" s="81"/>
      <c r="P93" s="81"/>
      <c r="Q93" s="81"/>
      <c r="R93" s="81"/>
      <c r="S93" s="81"/>
      <c r="T93" s="81"/>
      <c r="U93" s="81"/>
      <c r="V93" s="81"/>
      <c r="W93" s="81"/>
      <c r="X93" s="81"/>
      <c r="Y93" s="81"/>
      <c r="Z93" s="81"/>
      <c r="AA93" s="81"/>
      <c r="AB93" s="81"/>
      <c r="AC93" s="81"/>
      <c r="AD93" s="81"/>
      <c r="AE93" s="81"/>
      <c r="AF93" s="81"/>
      <c r="AG93" s="81"/>
      <c r="AH93" s="81"/>
      <c r="AI93" s="81"/>
      <c r="AJ93" s="81"/>
      <c r="AK93" s="81"/>
      <c r="AL93" s="81"/>
      <c r="AM93" s="81"/>
      <c r="AN93" s="81"/>
      <c r="AO93" s="81"/>
      <c r="AP93" s="81"/>
      <c r="AQ93" s="81"/>
      <c r="AR93" s="81"/>
      <c r="AS93" s="81"/>
      <c r="AT93" s="81"/>
      <c r="AU93" s="81"/>
      <c r="AV93" s="81"/>
      <c r="AW93" s="81"/>
      <c r="AX93" s="81"/>
      <c r="AY93" s="81"/>
      <c r="AZ93" s="81"/>
      <c r="BA93" s="81"/>
    </row>
    <row r="94" spans="2:54" ht="36" outlineLevel="1" x14ac:dyDescent="0.3">
      <c r="B94">
        <v>1</v>
      </c>
      <c r="C94" s="28" t="str">
        <f>TEXT(SUM(B$8:B94),"Q#")</f>
        <v>Q40</v>
      </c>
      <c r="D94" s="14"/>
      <c r="E94" s="14"/>
      <c r="F94" s="15" t="s">
        <v>136</v>
      </c>
      <c r="G94" s="14"/>
      <c r="H94" s="16" t="s">
        <v>137</v>
      </c>
      <c r="I94" s="97" t="s">
        <v>138</v>
      </c>
      <c r="J94" s="14" t="s">
        <v>42</v>
      </c>
      <c r="K94" s="14"/>
      <c r="L94" s="138" t="s">
        <v>21</v>
      </c>
      <c r="M94" s="138" t="s">
        <v>21</v>
      </c>
      <c r="N94" s="138" t="s">
        <v>9</v>
      </c>
      <c r="O94" s="138" t="s">
        <v>13</v>
      </c>
      <c r="P94" s="138" t="s">
        <v>21</v>
      </c>
      <c r="Q94" s="107" t="s">
        <v>13</v>
      </c>
      <c r="R94" s="138" t="s">
        <v>30</v>
      </c>
      <c r="S94" s="107" t="s">
        <v>21</v>
      </c>
      <c r="T94" s="138" t="s">
        <v>9</v>
      </c>
      <c r="U94" s="107" t="s">
        <v>30</v>
      </c>
      <c r="V94" s="107" t="s">
        <v>13</v>
      </c>
      <c r="W94" s="138" t="s">
        <v>27</v>
      </c>
      <c r="X94" s="107" t="s">
        <v>21</v>
      </c>
      <c r="Y94" s="107" t="s">
        <v>9</v>
      </c>
      <c r="Z94" s="138" t="s">
        <v>21</v>
      </c>
      <c r="AA94" s="107" t="s">
        <v>9</v>
      </c>
      <c r="AB94" s="138" t="s">
        <v>27</v>
      </c>
      <c r="AC94" s="138" t="s">
        <v>13</v>
      </c>
      <c r="AD94" s="138" t="s">
        <v>9</v>
      </c>
      <c r="AE94" s="138" t="s">
        <v>9</v>
      </c>
      <c r="AF94" s="138" t="s">
        <v>9</v>
      </c>
      <c r="AG94" s="107" t="s">
        <v>9</v>
      </c>
      <c r="AH94" s="138" t="s">
        <v>9</v>
      </c>
      <c r="AI94" s="107" t="s">
        <v>9</v>
      </c>
      <c r="AJ94" s="107" t="s">
        <v>13</v>
      </c>
      <c r="AK94" s="107" t="s">
        <v>13</v>
      </c>
      <c r="AL94" s="107" t="s">
        <v>13</v>
      </c>
      <c r="AM94" s="107" t="s">
        <v>13</v>
      </c>
      <c r="AN94" s="138" t="s">
        <v>9</v>
      </c>
      <c r="AO94" s="107" t="s">
        <v>9</v>
      </c>
      <c r="AP94" s="138" t="s">
        <v>30</v>
      </c>
      <c r="AQ94" s="138" t="s">
        <v>27</v>
      </c>
      <c r="AR94" s="138" t="s">
        <v>9</v>
      </c>
      <c r="AS94" s="138" t="s">
        <v>27</v>
      </c>
      <c r="AT94" s="138" t="s">
        <v>9</v>
      </c>
      <c r="AU94" s="138" t="s">
        <v>9</v>
      </c>
      <c r="AV94" s="138" t="s">
        <v>13</v>
      </c>
      <c r="AW94" s="138" t="s">
        <v>9</v>
      </c>
      <c r="AX94" s="138" t="s">
        <v>9</v>
      </c>
      <c r="AY94" s="138" t="s">
        <v>9</v>
      </c>
      <c r="AZ94" s="138" t="s">
        <v>21</v>
      </c>
      <c r="BA94" s="138" t="s">
        <v>13</v>
      </c>
    </row>
    <row r="95" spans="2:54" ht="36" outlineLevel="1" x14ac:dyDescent="0.3">
      <c r="B95">
        <v>1</v>
      </c>
      <c r="C95" s="28" t="str">
        <f>TEXT(SUM(B$8:B95),"Q#")</f>
        <v>Q41</v>
      </c>
      <c r="D95" s="14"/>
      <c r="E95" s="14"/>
      <c r="F95" s="15" t="s">
        <v>139</v>
      </c>
      <c r="G95" s="14"/>
      <c r="H95" s="16" t="s">
        <v>137</v>
      </c>
      <c r="I95" s="97" t="s">
        <v>140</v>
      </c>
      <c r="J95" s="14" t="s">
        <v>42</v>
      </c>
      <c r="K95" s="14"/>
      <c r="L95" s="138" t="s">
        <v>9</v>
      </c>
      <c r="M95" s="138" t="s">
        <v>21</v>
      </c>
      <c r="N95" s="138" t="s">
        <v>9</v>
      </c>
      <c r="O95" s="138" t="s">
        <v>9</v>
      </c>
      <c r="P95" s="138" t="s">
        <v>9</v>
      </c>
      <c r="Q95" s="107" t="s">
        <v>27</v>
      </c>
      <c r="R95" s="138" t="s">
        <v>27</v>
      </c>
      <c r="S95" s="107" t="s">
        <v>9</v>
      </c>
      <c r="T95" s="138" t="s">
        <v>9</v>
      </c>
      <c r="U95" s="107" t="s">
        <v>27</v>
      </c>
      <c r="V95" s="107" t="s">
        <v>9</v>
      </c>
      <c r="W95" s="138" t="s">
        <v>30</v>
      </c>
      <c r="X95" s="107" t="s">
        <v>30</v>
      </c>
      <c r="Y95" s="107" t="s">
        <v>13</v>
      </c>
      <c r="Z95" s="138" t="s">
        <v>27</v>
      </c>
      <c r="AA95" s="107" t="s">
        <v>9</v>
      </c>
      <c r="AB95" s="138" t="s">
        <v>9</v>
      </c>
      <c r="AC95" s="138" t="s">
        <v>9</v>
      </c>
      <c r="AD95" s="138" t="s">
        <v>9</v>
      </c>
      <c r="AE95" s="138" t="s">
        <v>9</v>
      </c>
      <c r="AF95" s="138" t="s">
        <v>9</v>
      </c>
      <c r="AG95" s="107" t="s">
        <v>13</v>
      </c>
      <c r="AH95" s="138" t="s">
        <v>9</v>
      </c>
      <c r="AI95" s="107" t="s">
        <v>9</v>
      </c>
      <c r="AJ95" s="107" t="s">
        <v>9</v>
      </c>
      <c r="AK95" s="107" t="s">
        <v>9</v>
      </c>
      <c r="AL95" s="107" t="s">
        <v>13</v>
      </c>
      <c r="AM95" s="107" t="s">
        <v>9</v>
      </c>
      <c r="AN95" s="138" t="s">
        <v>9</v>
      </c>
      <c r="AO95" s="107" t="s">
        <v>9</v>
      </c>
      <c r="AP95" s="138" t="s">
        <v>9</v>
      </c>
      <c r="AQ95" s="138" t="s">
        <v>21</v>
      </c>
      <c r="AR95" s="138" t="s">
        <v>9</v>
      </c>
      <c r="AS95" s="138" t="s">
        <v>27</v>
      </c>
      <c r="AT95" s="138" t="s">
        <v>9</v>
      </c>
      <c r="AU95" s="138" t="s">
        <v>13</v>
      </c>
      <c r="AV95" s="138" t="s">
        <v>27</v>
      </c>
      <c r="AW95" s="138" t="s">
        <v>9</v>
      </c>
      <c r="AX95" s="138" t="s">
        <v>13</v>
      </c>
      <c r="AY95" s="138" t="s">
        <v>9</v>
      </c>
      <c r="AZ95" s="138" t="s">
        <v>13</v>
      </c>
      <c r="BA95" s="138" t="s">
        <v>21</v>
      </c>
    </row>
    <row r="96" spans="2:54" ht="28.8" outlineLevel="1" x14ac:dyDescent="0.3">
      <c r="B96">
        <v>1</v>
      </c>
      <c r="C96" s="28" t="str">
        <f>TEXT(SUM(B$8:B96),"Q#")</f>
        <v>Q42</v>
      </c>
      <c r="D96" s="14"/>
      <c r="E96" s="14"/>
      <c r="F96" s="15" t="s">
        <v>141</v>
      </c>
      <c r="G96" s="14"/>
      <c r="H96" s="16" t="s">
        <v>137</v>
      </c>
      <c r="I96" s="97" t="s">
        <v>142</v>
      </c>
      <c r="J96" s="14" t="s">
        <v>42</v>
      </c>
      <c r="K96" s="14"/>
      <c r="L96" s="138" t="s">
        <v>21</v>
      </c>
      <c r="M96" s="138" t="s">
        <v>13</v>
      </c>
      <c r="N96" s="138" t="s">
        <v>13</v>
      </c>
      <c r="O96" s="138" t="s">
        <v>9</v>
      </c>
      <c r="P96" s="138" t="s">
        <v>13</v>
      </c>
      <c r="Q96" s="107" t="s">
        <v>21</v>
      </c>
      <c r="R96" s="138" t="s">
        <v>13</v>
      </c>
      <c r="S96" s="107" t="s">
        <v>9</v>
      </c>
      <c r="T96" s="138" t="s">
        <v>13</v>
      </c>
      <c r="U96" s="107" t="s">
        <v>13</v>
      </c>
      <c r="V96" s="107" t="s">
        <v>9</v>
      </c>
      <c r="W96" s="138" t="s">
        <v>13</v>
      </c>
      <c r="X96" s="107" t="s">
        <v>27</v>
      </c>
      <c r="Y96" s="107" t="s">
        <v>9</v>
      </c>
      <c r="Z96" s="138" t="s">
        <v>27</v>
      </c>
      <c r="AA96" s="107" t="s">
        <v>21</v>
      </c>
      <c r="AB96" s="138" t="s">
        <v>13</v>
      </c>
      <c r="AC96" s="138" t="s">
        <v>13</v>
      </c>
      <c r="AD96" s="138" t="s">
        <v>9</v>
      </c>
      <c r="AE96" s="138" t="s">
        <v>9</v>
      </c>
      <c r="AF96" s="138" t="s">
        <v>9</v>
      </c>
      <c r="AG96" s="107" t="s">
        <v>21</v>
      </c>
      <c r="AH96" s="138" t="s">
        <v>13</v>
      </c>
      <c r="AI96" s="107" t="s">
        <v>9</v>
      </c>
      <c r="AJ96" s="107" t="s">
        <v>21</v>
      </c>
      <c r="AK96" s="107" t="s">
        <v>9</v>
      </c>
      <c r="AL96" s="107" t="s">
        <v>13</v>
      </c>
      <c r="AM96" s="107" t="s">
        <v>9</v>
      </c>
      <c r="AN96" s="138" t="s">
        <v>27</v>
      </c>
      <c r="AO96" s="107" t="s">
        <v>9</v>
      </c>
      <c r="AP96" s="138" t="s">
        <v>13</v>
      </c>
      <c r="AQ96" s="138" t="s">
        <v>30</v>
      </c>
      <c r="AR96" s="138" t="s">
        <v>9</v>
      </c>
      <c r="AS96" s="138" t="s">
        <v>27</v>
      </c>
      <c r="AT96" s="138" t="s">
        <v>9</v>
      </c>
      <c r="AU96" s="138" t="s">
        <v>9</v>
      </c>
      <c r="AV96" s="138" t="s">
        <v>13</v>
      </c>
      <c r="AW96" s="138" t="s">
        <v>21</v>
      </c>
      <c r="AX96" s="138" t="s">
        <v>27</v>
      </c>
      <c r="AY96" s="138" t="s">
        <v>21</v>
      </c>
      <c r="AZ96" s="138" t="s">
        <v>13</v>
      </c>
      <c r="BA96" s="138" t="s">
        <v>9</v>
      </c>
    </row>
    <row r="97" spans="2:53" ht="28.8" outlineLevel="1" x14ac:dyDescent="0.3">
      <c r="B97">
        <v>1</v>
      </c>
      <c r="C97" s="28" t="str">
        <f>TEXT(SUM(B$8:B97),"Q#")</f>
        <v>Q43</v>
      </c>
      <c r="D97" s="14"/>
      <c r="E97" s="14"/>
      <c r="F97" s="15" t="s">
        <v>143</v>
      </c>
      <c r="G97" s="14"/>
      <c r="H97" s="16" t="s">
        <v>137</v>
      </c>
      <c r="I97" s="97" t="s">
        <v>144</v>
      </c>
      <c r="J97" s="14" t="s">
        <v>42</v>
      </c>
      <c r="K97" s="14"/>
      <c r="L97" s="138" t="s">
        <v>9</v>
      </c>
      <c r="M97" s="138" t="s">
        <v>13</v>
      </c>
      <c r="N97" s="138" t="s">
        <v>9</v>
      </c>
      <c r="O97" s="138" t="s">
        <v>9</v>
      </c>
      <c r="P97" s="138" t="s">
        <v>9</v>
      </c>
      <c r="Q97" s="107" t="s">
        <v>21</v>
      </c>
      <c r="R97" s="138" t="s">
        <v>21</v>
      </c>
      <c r="S97" s="107" t="s">
        <v>9</v>
      </c>
      <c r="T97" s="138" t="s">
        <v>21</v>
      </c>
      <c r="U97" s="107" t="s">
        <v>21</v>
      </c>
      <c r="V97" s="107" t="s">
        <v>9</v>
      </c>
      <c r="W97" s="138" t="s">
        <v>21</v>
      </c>
      <c r="X97" s="107" t="s">
        <v>27</v>
      </c>
      <c r="Y97" s="107" t="s">
        <v>13</v>
      </c>
      <c r="Z97" s="138" t="s">
        <v>27</v>
      </c>
      <c r="AA97" s="107" t="s">
        <v>9</v>
      </c>
      <c r="AB97" s="138" t="s">
        <v>9</v>
      </c>
      <c r="AC97" s="138" t="s">
        <v>9</v>
      </c>
      <c r="AD97" s="138" t="s">
        <v>9</v>
      </c>
      <c r="AE97" s="138" t="s">
        <v>9</v>
      </c>
      <c r="AF97" s="138" t="s">
        <v>9</v>
      </c>
      <c r="AG97" s="107" t="s">
        <v>13</v>
      </c>
      <c r="AH97" s="138" t="s">
        <v>13</v>
      </c>
      <c r="AI97" s="107" t="s">
        <v>13</v>
      </c>
      <c r="AJ97" s="107" t="s">
        <v>13</v>
      </c>
      <c r="AK97" s="107" t="s">
        <v>9</v>
      </c>
      <c r="AL97" s="107" t="s">
        <v>9</v>
      </c>
      <c r="AM97" s="107" t="s">
        <v>9</v>
      </c>
      <c r="AN97" s="138" t="s">
        <v>13</v>
      </c>
      <c r="AO97" s="107" t="s">
        <v>9</v>
      </c>
      <c r="AP97" s="138" t="s">
        <v>9</v>
      </c>
      <c r="AQ97" s="138" t="s">
        <v>27</v>
      </c>
      <c r="AR97" s="138" t="s">
        <v>9</v>
      </c>
      <c r="AS97" s="138" t="s">
        <v>27</v>
      </c>
      <c r="AT97" s="138" t="s">
        <v>9</v>
      </c>
      <c r="AU97" s="138" t="s">
        <v>9</v>
      </c>
      <c r="AV97" s="138" t="s">
        <v>21</v>
      </c>
      <c r="AW97" s="138" t="s">
        <v>9</v>
      </c>
      <c r="AX97" s="138" t="s">
        <v>27</v>
      </c>
      <c r="AY97" s="138" t="s">
        <v>9</v>
      </c>
      <c r="AZ97" s="138" t="s">
        <v>13</v>
      </c>
      <c r="BA97" s="138" t="s">
        <v>9</v>
      </c>
    </row>
    <row r="98" spans="2:53" ht="28.8" outlineLevel="1" x14ac:dyDescent="0.3">
      <c r="B98">
        <v>1</v>
      </c>
      <c r="C98" s="28" t="str">
        <f>TEXT(SUM(B$8:B98),"Q#")</f>
        <v>Q44</v>
      </c>
      <c r="D98" s="14"/>
      <c r="E98" s="14"/>
      <c r="F98" s="15" t="s">
        <v>145</v>
      </c>
      <c r="G98" s="14"/>
      <c r="H98" s="16" t="s">
        <v>137</v>
      </c>
      <c r="I98" s="97" t="s">
        <v>146</v>
      </c>
      <c r="J98" s="14" t="s">
        <v>42</v>
      </c>
      <c r="K98" s="14"/>
      <c r="L98" s="138" t="s">
        <v>27</v>
      </c>
      <c r="M98" s="138" t="s">
        <v>27</v>
      </c>
      <c r="N98" s="138" t="s">
        <v>21</v>
      </c>
      <c r="O98" s="138" t="s">
        <v>13</v>
      </c>
      <c r="P98" s="138" t="s">
        <v>13</v>
      </c>
      <c r="Q98" s="107" t="s">
        <v>9</v>
      </c>
      <c r="R98" s="138" t="s">
        <v>21</v>
      </c>
      <c r="S98" s="107" t="s">
        <v>13</v>
      </c>
      <c r="T98" s="138" t="s">
        <v>27</v>
      </c>
      <c r="U98" s="107" t="s">
        <v>13</v>
      </c>
      <c r="V98" s="107" t="s">
        <v>21</v>
      </c>
      <c r="W98" s="138" t="s">
        <v>21</v>
      </c>
      <c r="X98" s="107" t="s">
        <v>13</v>
      </c>
      <c r="Y98" s="107" t="s">
        <v>9</v>
      </c>
      <c r="Z98" s="138" t="s">
        <v>27</v>
      </c>
      <c r="AA98" s="107" t="s">
        <v>27</v>
      </c>
      <c r="AB98" s="138" t="s">
        <v>27</v>
      </c>
      <c r="AC98" s="138" t="s">
        <v>13</v>
      </c>
      <c r="AD98" s="138" t="s">
        <v>9</v>
      </c>
      <c r="AE98" s="138" t="s">
        <v>9</v>
      </c>
      <c r="AF98" s="138" t="s">
        <v>13</v>
      </c>
      <c r="AG98" s="107" t="s">
        <v>13</v>
      </c>
      <c r="AH98" s="138" t="s">
        <v>21</v>
      </c>
      <c r="AI98" s="107" t="s">
        <v>9</v>
      </c>
      <c r="AJ98" s="107" t="s">
        <v>9</v>
      </c>
      <c r="AK98" s="107" t="s">
        <v>9</v>
      </c>
      <c r="AL98" s="107" t="s">
        <v>21</v>
      </c>
      <c r="AM98" s="107" t="s">
        <v>9</v>
      </c>
      <c r="AN98" s="138" t="s">
        <v>27</v>
      </c>
      <c r="AO98" s="107" t="s">
        <v>9</v>
      </c>
      <c r="AP98" s="138" t="s">
        <v>21</v>
      </c>
      <c r="AQ98" s="138" t="s">
        <v>13</v>
      </c>
      <c r="AR98" s="138" t="s">
        <v>9</v>
      </c>
      <c r="AS98" s="138" t="s">
        <v>13</v>
      </c>
      <c r="AT98" s="138" t="s">
        <v>9</v>
      </c>
      <c r="AU98" s="138" t="s">
        <v>9</v>
      </c>
      <c r="AV98" s="138" t="s">
        <v>9</v>
      </c>
      <c r="AW98" s="138" t="s">
        <v>27</v>
      </c>
      <c r="AX98" s="138" t="s">
        <v>21</v>
      </c>
      <c r="AY98" s="138" t="s">
        <v>13</v>
      </c>
      <c r="AZ98" s="138" t="s">
        <v>27</v>
      </c>
      <c r="BA98" s="138" t="s">
        <v>13</v>
      </c>
    </row>
    <row r="99" spans="2:53" x14ac:dyDescent="0.3">
      <c r="C99" s="6"/>
      <c r="F99" s="7"/>
    </row>
    <row r="100" spans="2:53" x14ac:dyDescent="0.3">
      <c r="C100" s="6"/>
      <c r="F100" s="7"/>
    </row>
    <row r="101" spans="2:53" x14ac:dyDescent="0.3">
      <c r="C101" s="6"/>
      <c r="F101" s="7"/>
    </row>
    <row r="102" spans="2:53" x14ac:dyDescent="0.3">
      <c r="C102" s="6"/>
      <c r="F102" s="7"/>
    </row>
    <row r="103" spans="2:53" x14ac:dyDescent="0.3">
      <c r="C103" s="6"/>
      <c r="F103" s="7"/>
    </row>
    <row r="104" spans="2:53" x14ac:dyDescent="0.3">
      <c r="C104" s="6"/>
      <c r="F104" s="7"/>
    </row>
    <row r="105" spans="2:53" x14ac:dyDescent="0.3">
      <c r="C105" s="6"/>
      <c r="F105" s="7"/>
    </row>
    <row r="106" spans="2:53" x14ac:dyDescent="0.3">
      <c r="C106" s="6"/>
      <c r="F106" s="7"/>
    </row>
    <row r="107" spans="2:53" x14ac:dyDescent="0.3">
      <c r="C107" s="6"/>
      <c r="F107" s="7"/>
    </row>
    <row r="108" spans="2:53" x14ac:dyDescent="0.3">
      <c r="C108" s="6"/>
      <c r="F108" s="7"/>
    </row>
    <row r="109" spans="2:53" x14ac:dyDescent="0.3">
      <c r="C109" s="6"/>
      <c r="F109" s="7"/>
    </row>
    <row r="110" spans="2:53" x14ac:dyDescent="0.3">
      <c r="C110" s="6"/>
      <c r="F110" s="7"/>
    </row>
    <row r="111" spans="2:53" x14ac:dyDescent="0.3">
      <c r="C111" s="6"/>
      <c r="F111" s="7"/>
    </row>
    <row r="112" spans="2:53" x14ac:dyDescent="0.3">
      <c r="C112" s="6"/>
      <c r="F112" s="7"/>
    </row>
    <row r="113" spans="3:6" x14ac:dyDescent="0.3">
      <c r="C113" s="6"/>
      <c r="F113" s="7"/>
    </row>
    <row r="114" spans="3:6" x14ac:dyDescent="0.3">
      <c r="C114" s="6"/>
      <c r="F114" s="7"/>
    </row>
    <row r="115" spans="3:6" x14ac:dyDescent="0.3">
      <c r="C115" s="6"/>
      <c r="F115" s="7"/>
    </row>
    <row r="116" spans="3:6" x14ac:dyDescent="0.3">
      <c r="C116" s="6"/>
      <c r="F116" s="7"/>
    </row>
    <row r="117" spans="3:6" x14ac:dyDescent="0.3">
      <c r="C117" s="6"/>
      <c r="F117" s="7"/>
    </row>
    <row r="118" spans="3:6" x14ac:dyDescent="0.3">
      <c r="C118" s="6"/>
      <c r="F118" s="7"/>
    </row>
    <row r="119" spans="3:6" x14ac:dyDescent="0.3">
      <c r="C119" s="6"/>
      <c r="F119" s="7"/>
    </row>
    <row r="120" spans="3:6" x14ac:dyDescent="0.3">
      <c r="C120" s="6"/>
      <c r="F120" s="7"/>
    </row>
    <row r="121" spans="3:6" x14ac:dyDescent="0.3">
      <c r="C121" s="6"/>
      <c r="F121" s="7"/>
    </row>
    <row r="122" spans="3:6" x14ac:dyDescent="0.3">
      <c r="C122" s="6"/>
      <c r="F122" s="7"/>
    </row>
    <row r="123" spans="3:6" x14ac:dyDescent="0.3">
      <c r="C123" s="6"/>
      <c r="F123" s="7"/>
    </row>
    <row r="124" spans="3:6" x14ac:dyDescent="0.3">
      <c r="C124" s="6"/>
      <c r="F124" s="7"/>
    </row>
    <row r="125" spans="3:6" x14ac:dyDescent="0.3">
      <c r="C125" s="6"/>
      <c r="F125" s="7"/>
    </row>
    <row r="126" spans="3:6" x14ac:dyDescent="0.3">
      <c r="C126" s="6"/>
      <c r="F126" s="7"/>
    </row>
    <row r="127" spans="3:6" x14ac:dyDescent="0.3">
      <c r="C127" s="6"/>
      <c r="F127" s="7"/>
    </row>
    <row r="128" spans="3:6" x14ac:dyDescent="0.3">
      <c r="C128" s="6"/>
      <c r="F128" s="7"/>
    </row>
    <row r="129" spans="3:6" x14ac:dyDescent="0.3">
      <c r="C129" s="6"/>
      <c r="F129" s="7"/>
    </row>
    <row r="130" spans="3:6" x14ac:dyDescent="0.3">
      <c r="C130" s="6"/>
      <c r="F130" s="7"/>
    </row>
    <row r="131" spans="3:6" x14ac:dyDescent="0.3">
      <c r="C131" s="6"/>
      <c r="F131" s="7"/>
    </row>
    <row r="132" spans="3:6" x14ac:dyDescent="0.3">
      <c r="C132" s="6"/>
      <c r="F132" s="7"/>
    </row>
    <row r="133" spans="3:6" x14ac:dyDescent="0.3">
      <c r="C133" s="6"/>
      <c r="F133" s="7"/>
    </row>
    <row r="134" spans="3:6" x14ac:dyDescent="0.3">
      <c r="C134" s="6"/>
      <c r="F134" s="7"/>
    </row>
    <row r="135" spans="3:6" x14ac:dyDescent="0.3">
      <c r="C135" s="6"/>
      <c r="F135" s="7"/>
    </row>
    <row r="136" spans="3:6" x14ac:dyDescent="0.3">
      <c r="C136" s="6"/>
      <c r="F136" s="7"/>
    </row>
    <row r="137" spans="3:6" x14ac:dyDescent="0.3">
      <c r="C137" s="6"/>
      <c r="F137" s="7"/>
    </row>
    <row r="138" spans="3:6" x14ac:dyDescent="0.3">
      <c r="C138" s="6"/>
      <c r="F138" s="7"/>
    </row>
    <row r="139" spans="3:6" x14ac:dyDescent="0.3">
      <c r="C139" s="6"/>
      <c r="F139" s="7"/>
    </row>
    <row r="140" spans="3:6" x14ac:dyDescent="0.3">
      <c r="C140" s="6"/>
      <c r="F140" s="7"/>
    </row>
    <row r="141" spans="3:6" x14ac:dyDescent="0.3">
      <c r="C141" s="6"/>
      <c r="F141" s="7"/>
    </row>
    <row r="142" spans="3:6" x14ac:dyDescent="0.3">
      <c r="C142" s="6"/>
      <c r="F142" s="7"/>
    </row>
    <row r="143" spans="3:6" x14ac:dyDescent="0.3">
      <c r="C143" s="6"/>
      <c r="F143" s="7"/>
    </row>
    <row r="144" spans="3:6" x14ac:dyDescent="0.3">
      <c r="C144" s="6"/>
      <c r="F144" s="7"/>
    </row>
    <row r="145" spans="3:6" x14ac:dyDescent="0.3">
      <c r="C145" s="6"/>
      <c r="F145" s="7"/>
    </row>
    <row r="146" spans="3:6" x14ac:dyDescent="0.3">
      <c r="C146" s="6"/>
      <c r="F146" s="7"/>
    </row>
    <row r="147" spans="3:6" x14ac:dyDescent="0.3">
      <c r="C147" s="6"/>
      <c r="F147" s="7"/>
    </row>
    <row r="148" spans="3:6" x14ac:dyDescent="0.3">
      <c r="C148" s="6"/>
      <c r="F148" s="7"/>
    </row>
    <row r="149" spans="3:6" x14ac:dyDescent="0.3">
      <c r="C149" s="6"/>
      <c r="F149" s="7"/>
    </row>
    <row r="150" spans="3:6" x14ac:dyDescent="0.3">
      <c r="C150" s="6"/>
      <c r="F150" s="7"/>
    </row>
    <row r="151" spans="3:6" x14ac:dyDescent="0.3">
      <c r="C151" s="6"/>
      <c r="F151" s="7"/>
    </row>
    <row r="152" spans="3:6" x14ac:dyDescent="0.3">
      <c r="C152" s="6"/>
      <c r="F152" s="7"/>
    </row>
    <row r="153" spans="3:6" x14ac:dyDescent="0.3">
      <c r="C153" s="6"/>
      <c r="F153" s="7"/>
    </row>
    <row r="154" spans="3:6" x14ac:dyDescent="0.3">
      <c r="C154" s="6"/>
      <c r="F154" s="7"/>
    </row>
    <row r="155" spans="3:6" x14ac:dyDescent="0.3">
      <c r="C155" s="6"/>
      <c r="F155" s="7"/>
    </row>
    <row r="156" spans="3:6" x14ac:dyDescent="0.3">
      <c r="C156" s="6"/>
      <c r="F156" s="7"/>
    </row>
    <row r="157" spans="3:6" x14ac:dyDescent="0.3">
      <c r="C157" s="6"/>
      <c r="F157" s="7"/>
    </row>
    <row r="158" spans="3:6" x14ac:dyDescent="0.3">
      <c r="C158" s="6"/>
      <c r="F158" s="7"/>
    </row>
    <row r="159" spans="3:6" x14ac:dyDescent="0.3">
      <c r="C159" s="6"/>
      <c r="F159" s="7"/>
    </row>
    <row r="160" spans="3:6" x14ac:dyDescent="0.3">
      <c r="C160" s="6"/>
      <c r="F160" s="7"/>
    </row>
    <row r="161" spans="3:6" x14ac:dyDescent="0.3">
      <c r="C161" s="6"/>
      <c r="F161" s="7"/>
    </row>
    <row r="162" spans="3:6" x14ac:dyDescent="0.3">
      <c r="C162" s="6"/>
      <c r="F162" s="7"/>
    </row>
    <row r="163" spans="3:6" x14ac:dyDescent="0.3">
      <c r="C163" s="6"/>
      <c r="F163" s="7"/>
    </row>
    <row r="164" spans="3:6" x14ac:dyDescent="0.3">
      <c r="C164" s="6"/>
      <c r="F164" s="7"/>
    </row>
    <row r="165" spans="3:6" x14ac:dyDescent="0.3">
      <c r="C165" s="6"/>
      <c r="F165" s="7"/>
    </row>
    <row r="166" spans="3:6" x14ac:dyDescent="0.3">
      <c r="C166" s="6"/>
      <c r="F166" s="7"/>
    </row>
    <row r="167" spans="3:6" x14ac:dyDescent="0.3">
      <c r="C167" s="6"/>
      <c r="F167" s="7"/>
    </row>
    <row r="168" spans="3:6" x14ac:dyDescent="0.3">
      <c r="C168" s="6"/>
      <c r="F168" s="7"/>
    </row>
    <row r="169" spans="3:6" x14ac:dyDescent="0.3">
      <c r="C169" s="6"/>
      <c r="F169" s="7"/>
    </row>
    <row r="170" spans="3:6" x14ac:dyDescent="0.3">
      <c r="C170" s="6"/>
      <c r="F170" s="7"/>
    </row>
    <row r="171" spans="3:6" x14ac:dyDescent="0.3">
      <c r="C171" s="6"/>
      <c r="F171" s="7"/>
    </row>
    <row r="172" spans="3:6" x14ac:dyDescent="0.3">
      <c r="C172" s="6"/>
      <c r="F172" s="7"/>
    </row>
    <row r="173" spans="3:6" x14ac:dyDescent="0.3">
      <c r="C173" s="6"/>
      <c r="F173" s="7"/>
    </row>
    <row r="174" spans="3:6" x14ac:dyDescent="0.3">
      <c r="C174" s="6"/>
      <c r="F174" s="7"/>
    </row>
    <row r="175" spans="3:6" x14ac:dyDescent="0.3">
      <c r="C175" s="6"/>
      <c r="F175" s="7"/>
    </row>
    <row r="176" spans="3:6" x14ac:dyDescent="0.3">
      <c r="C176" s="6"/>
      <c r="F176" s="7"/>
    </row>
    <row r="177" spans="3:6" x14ac:dyDescent="0.3">
      <c r="C177" s="6"/>
      <c r="F177" s="7"/>
    </row>
    <row r="178" spans="3:6" x14ac:dyDescent="0.3">
      <c r="C178" s="6"/>
      <c r="F178" s="7"/>
    </row>
    <row r="179" spans="3:6" x14ac:dyDescent="0.3">
      <c r="C179" s="6"/>
      <c r="F179" s="7"/>
    </row>
    <row r="180" spans="3:6" x14ac:dyDescent="0.3">
      <c r="C180" s="6"/>
      <c r="F180" s="7"/>
    </row>
    <row r="181" spans="3:6" x14ac:dyDescent="0.3">
      <c r="C181" s="6"/>
      <c r="F181" s="7"/>
    </row>
    <row r="182" spans="3:6" x14ac:dyDescent="0.3">
      <c r="C182" s="6"/>
      <c r="F182" s="7"/>
    </row>
    <row r="183" spans="3:6" x14ac:dyDescent="0.3">
      <c r="C183" s="6"/>
      <c r="F183" s="7"/>
    </row>
    <row r="184" spans="3:6" x14ac:dyDescent="0.3">
      <c r="C184" s="6"/>
      <c r="F184" s="7"/>
    </row>
    <row r="185" spans="3:6" x14ac:dyDescent="0.3">
      <c r="C185" s="6"/>
      <c r="F185" s="7"/>
    </row>
    <row r="186" spans="3:6" x14ac:dyDescent="0.3">
      <c r="C186" s="6"/>
      <c r="F186" s="7"/>
    </row>
    <row r="187" spans="3:6" x14ac:dyDescent="0.3">
      <c r="C187" s="6"/>
      <c r="F187" s="7"/>
    </row>
    <row r="188" spans="3:6" x14ac:dyDescent="0.3">
      <c r="C188" s="6"/>
      <c r="F188" s="7"/>
    </row>
    <row r="189" spans="3:6" x14ac:dyDescent="0.3">
      <c r="C189" s="6"/>
      <c r="F189" s="7"/>
    </row>
    <row r="190" spans="3:6" x14ac:dyDescent="0.3">
      <c r="C190" s="6"/>
      <c r="F190" s="7"/>
    </row>
    <row r="191" spans="3:6" x14ac:dyDescent="0.3">
      <c r="C191" s="6"/>
      <c r="F191" s="7"/>
    </row>
    <row r="192" spans="3:6" x14ac:dyDescent="0.3">
      <c r="C192" s="6"/>
      <c r="F192" s="7"/>
    </row>
    <row r="193" spans="3:6" x14ac:dyDescent="0.3">
      <c r="C193" s="6"/>
      <c r="F193" s="7"/>
    </row>
    <row r="194" spans="3:6" x14ac:dyDescent="0.3">
      <c r="C194" s="6"/>
      <c r="F194" s="7"/>
    </row>
    <row r="195" spans="3:6" x14ac:dyDescent="0.3">
      <c r="C195" s="6"/>
      <c r="F195" s="7"/>
    </row>
    <row r="196" spans="3:6" x14ac:dyDescent="0.3">
      <c r="C196" s="6"/>
      <c r="F196" s="7"/>
    </row>
    <row r="197" spans="3:6" x14ac:dyDescent="0.3">
      <c r="C197" s="6"/>
      <c r="F197" s="7"/>
    </row>
    <row r="198" spans="3:6" x14ac:dyDescent="0.3">
      <c r="C198" s="6"/>
      <c r="F198" s="7"/>
    </row>
    <row r="199" spans="3:6" x14ac:dyDescent="0.3">
      <c r="C199" s="6"/>
      <c r="F199" s="7"/>
    </row>
    <row r="200" spans="3:6" x14ac:dyDescent="0.3">
      <c r="C200" s="6"/>
      <c r="F200" s="7"/>
    </row>
    <row r="201" spans="3:6" x14ac:dyDescent="0.3">
      <c r="C201" s="6"/>
      <c r="F201" s="7"/>
    </row>
    <row r="202" spans="3:6" x14ac:dyDescent="0.3">
      <c r="C202" s="6"/>
      <c r="F202" s="7"/>
    </row>
    <row r="203" spans="3:6" x14ac:dyDescent="0.3">
      <c r="C203" s="6"/>
      <c r="F203" s="7"/>
    </row>
    <row r="204" spans="3:6" x14ac:dyDescent="0.3">
      <c r="C204" s="6"/>
      <c r="F204" s="7"/>
    </row>
    <row r="205" spans="3:6" x14ac:dyDescent="0.3">
      <c r="C205" s="6"/>
      <c r="F205" s="7"/>
    </row>
    <row r="206" spans="3:6" x14ac:dyDescent="0.3">
      <c r="C206" s="6"/>
      <c r="F206" s="7"/>
    </row>
    <row r="207" spans="3:6" x14ac:dyDescent="0.3">
      <c r="C207" s="6"/>
      <c r="F207" s="7"/>
    </row>
    <row r="208" spans="3:6" x14ac:dyDescent="0.3">
      <c r="C208" s="6"/>
      <c r="F208" s="7"/>
    </row>
    <row r="209" spans="3:6" x14ac:dyDescent="0.3">
      <c r="C209" s="6"/>
      <c r="F209" s="7"/>
    </row>
    <row r="210" spans="3:6" x14ac:dyDescent="0.3">
      <c r="C210" s="6"/>
      <c r="F210" s="7"/>
    </row>
    <row r="211" spans="3:6" x14ac:dyDescent="0.3">
      <c r="C211" s="6"/>
      <c r="F211" s="7"/>
    </row>
    <row r="212" spans="3:6" x14ac:dyDescent="0.3">
      <c r="C212" s="6"/>
      <c r="F212" s="7"/>
    </row>
    <row r="213" spans="3:6" x14ac:dyDescent="0.3">
      <c r="C213" s="6"/>
      <c r="F213" s="7"/>
    </row>
    <row r="214" spans="3:6" x14ac:dyDescent="0.3">
      <c r="C214" s="6"/>
      <c r="F214" s="7"/>
    </row>
    <row r="215" spans="3:6" x14ac:dyDescent="0.3">
      <c r="C215" s="6"/>
      <c r="F215" s="7"/>
    </row>
    <row r="216" spans="3:6" x14ac:dyDescent="0.3">
      <c r="C216" s="6"/>
      <c r="F216" s="7"/>
    </row>
    <row r="217" spans="3:6" x14ac:dyDescent="0.3">
      <c r="C217" s="6"/>
      <c r="F217" s="7"/>
    </row>
    <row r="218" spans="3:6" x14ac:dyDescent="0.3">
      <c r="C218" s="6"/>
      <c r="F218" s="7"/>
    </row>
    <row r="219" spans="3:6" x14ac:dyDescent="0.3">
      <c r="C219" s="6"/>
      <c r="F219" s="7"/>
    </row>
    <row r="220" spans="3:6" x14ac:dyDescent="0.3">
      <c r="C220" s="6"/>
      <c r="F220" s="7"/>
    </row>
    <row r="221" spans="3:6" x14ac:dyDescent="0.3">
      <c r="C221" s="6"/>
      <c r="F221" s="7"/>
    </row>
    <row r="222" spans="3:6" x14ac:dyDescent="0.3">
      <c r="C222" s="6"/>
      <c r="F222" s="7"/>
    </row>
    <row r="223" spans="3:6" x14ac:dyDescent="0.3">
      <c r="C223" s="6"/>
      <c r="F223" s="7"/>
    </row>
    <row r="224" spans="3:6" x14ac:dyDescent="0.3">
      <c r="C224" s="6"/>
      <c r="F224" s="7"/>
    </row>
    <row r="225" spans="3:6" x14ac:dyDescent="0.3">
      <c r="C225" s="6"/>
      <c r="F225" s="7"/>
    </row>
    <row r="226" spans="3:6" x14ac:dyDescent="0.3">
      <c r="C226" s="6"/>
      <c r="F226" s="7"/>
    </row>
    <row r="227" spans="3:6" x14ac:dyDescent="0.3">
      <c r="C227" s="6"/>
      <c r="F227" s="7"/>
    </row>
    <row r="228" spans="3:6" x14ac:dyDescent="0.3">
      <c r="C228" s="6"/>
      <c r="F228" s="7"/>
    </row>
    <row r="229" spans="3:6" x14ac:dyDescent="0.3">
      <c r="C229" s="6"/>
      <c r="F229" s="7"/>
    </row>
    <row r="230" spans="3:6" x14ac:dyDescent="0.3">
      <c r="C230" s="6"/>
      <c r="F230" s="7"/>
    </row>
    <row r="231" spans="3:6" x14ac:dyDescent="0.3">
      <c r="C231" s="6"/>
      <c r="F231" s="7"/>
    </row>
    <row r="232" spans="3:6" x14ac:dyDescent="0.3">
      <c r="C232" s="6"/>
      <c r="F232" s="7"/>
    </row>
    <row r="233" spans="3:6" x14ac:dyDescent="0.3">
      <c r="C233" s="6"/>
      <c r="F233" s="7"/>
    </row>
    <row r="234" spans="3:6" x14ac:dyDescent="0.3">
      <c r="C234" s="6"/>
      <c r="F234" s="7"/>
    </row>
    <row r="235" spans="3:6" x14ac:dyDescent="0.3">
      <c r="C235" s="6"/>
      <c r="F235" s="7"/>
    </row>
    <row r="236" spans="3:6" x14ac:dyDescent="0.3">
      <c r="C236" s="6"/>
      <c r="F236" s="7"/>
    </row>
    <row r="237" spans="3:6" x14ac:dyDescent="0.3">
      <c r="C237" s="6"/>
      <c r="F237" s="7"/>
    </row>
    <row r="238" spans="3:6" x14ac:dyDescent="0.3">
      <c r="C238" s="6"/>
      <c r="F238" s="7"/>
    </row>
    <row r="239" spans="3:6" x14ac:dyDescent="0.3">
      <c r="C239" s="6"/>
      <c r="F239" s="7"/>
    </row>
    <row r="240" spans="3:6" x14ac:dyDescent="0.3">
      <c r="C240" s="6"/>
      <c r="F240" s="7"/>
    </row>
    <row r="241" spans="3:6" x14ac:dyDescent="0.3">
      <c r="C241" s="6"/>
      <c r="F241" s="7"/>
    </row>
    <row r="242" spans="3:6" x14ac:dyDescent="0.3">
      <c r="C242" s="6"/>
      <c r="F242" s="7"/>
    </row>
    <row r="243" spans="3:6" x14ac:dyDescent="0.3">
      <c r="C243" s="6"/>
      <c r="F243" s="7"/>
    </row>
    <row r="244" spans="3:6" x14ac:dyDescent="0.3">
      <c r="C244" s="6"/>
      <c r="F244" s="7"/>
    </row>
    <row r="245" spans="3:6" x14ac:dyDescent="0.3">
      <c r="C245" s="6"/>
      <c r="F245" s="7"/>
    </row>
    <row r="246" spans="3:6" x14ac:dyDescent="0.3">
      <c r="C246" s="6"/>
      <c r="F246" s="7"/>
    </row>
    <row r="247" spans="3:6" x14ac:dyDescent="0.3">
      <c r="C247" s="6"/>
      <c r="F247" s="7"/>
    </row>
    <row r="248" spans="3:6" x14ac:dyDescent="0.3">
      <c r="C248" s="6"/>
      <c r="F248" s="7"/>
    </row>
    <row r="249" spans="3:6" x14ac:dyDescent="0.3">
      <c r="C249" s="6"/>
      <c r="F249" s="7"/>
    </row>
    <row r="250" spans="3:6" x14ac:dyDescent="0.3">
      <c r="C250" s="6"/>
      <c r="F250" s="7"/>
    </row>
    <row r="251" spans="3:6" x14ac:dyDescent="0.3">
      <c r="C251" s="6"/>
      <c r="F251" s="7"/>
    </row>
    <row r="252" spans="3:6" x14ac:dyDescent="0.3">
      <c r="C252" s="6"/>
      <c r="F252" s="7"/>
    </row>
    <row r="253" spans="3:6" x14ac:dyDescent="0.3">
      <c r="C253" s="6"/>
      <c r="F253" s="7"/>
    </row>
    <row r="254" spans="3:6" x14ac:dyDescent="0.3">
      <c r="C254" s="6"/>
      <c r="F254" s="7"/>
    </row>
    <row r="255" spans="3:6" x14ac:dyDescent="0.3">
      <c r="C255" s="6"/>
      <c r="F255" s="7"/>
    </row>
    <row r="256" spans="3:6" x14ac:dyDescent="0.3">
      <c r="C256" s="6"/>
      <c r="F256" s="7"/>
    </row>
    <row r="257" spans="3:6" x14ac:dyDescent="0.3">
      <c r="C257" s="6"/>
      <c r="F257" s="7"/>
    </row>
    <row r="258" spans="3:6" x14ac:dyDescent="0.3">
      <c r="C258" s="6"/>
      <c r="F258" s="7"/>
    </row>
    <row r="259" spans="3:6" x14ac:dyDescent="0.3">
      <c r="C259" s="6"/>
      <c r="F259" s="7"/>
    </row>
    <row r="260" spans="3:6" x14ac:dyDescent="0.3">
      <c r="C260" s="6"/>
      <c r="F260" s="7"/>
    </row>
    <row r="261" spans="3:6" x14ac:dyDescent="0.3">
      <c r="C261" s="6"/>
      <c r="F261" s="7"/>
    </row>
    <row r="262" spans="3:6" x14ac:dyDescent="0.3">
      <c r="C262" s="6"/>
      <c r="F262" s="7"/>
    </row>
    <row r="263" spans="3:6" x14ac:dyDescent="0.3">
      <c r="C263" s="6"/>
      <c r="F263" s="7"/>
    </row>
    <row r="264" spans="3:6" x14ac:dyDescent="0.3">
      <c r="C264" s="6"/>
      <c r="F264" s="7"/>
    </row>
    <row r="265" spans="3:6" x14ac:dyDescent="0.3">
      <c r="C265" s="6"/>
      <c r="F265" s="7"/>
    </row>
    <row r="266" spans="3:6" x14ac:dyDescent="0.3">
      <c r="C266" s="6"/>
      <c r="F266" s="7"/>
    </row>
    <row r="267" spans="3:6" x14ac:dyDescent="0.3">
      <c r="C267" s="6"/>
      <c r="F267" s="7"/>
    </row>
    <row r="268" spans="3:6" x14ac:dyDescent="0.3">
      <c r="C268" s="6"/>
      <c r="F268" s="7"/>
    </row>
    <row r="269" spans="3:6" x14ac:dyDescent="0.3">
      <c r="C269" s="6"/>
      <c r="F269" s="7"/>
    </row>
    <row r="270" spans="3:6" x14ac:dyDescent="0.3">
      <c r="C270" s="6"/>
      <c r="F270" s="7"/>
    </row>
    <row r="271" spans="3:6" x14ac:dyDescent="0.3">
      <c r="C271" s="6"/>
      <c r="F271" s="7"/>
    </row>
    <row r="272" spans="3:6" x14ac:dyDescent="0.3">
      <c r="C272" s="6"/>
      <c r="F272" s="7"/>
    </row>
    <row r="273" spans="3:6" x14ac:dyDescent="0.3">
      <c r="C273" s="6"/>
      <c r="F273" s="7"/>
    </row>
    <row r="274" spans="3:6" x14ac:dyDescent="0.3">
      <c r="C274" s="6"/>
      <c r="F274" s="7"/>
    </row>
    <row r="275" spans="3:6" x14ac:dyDescent="0.3">
      <c r="C275" s="6"/>
      <c r="F275" s="7"/>
    </row>
    <row r="276" spans="3:6" x14ac:dyDescent="0.3">
      <c r="C276" s="6"/>
      <c r="F276" s="7"/>
    </row>
    <row r="277" spans="3:6" x14ac:dyDescent="0.3">
      <c r="C277" s="6"/>
      <c r="F277" s="7"/>
    </row>
    <row r="278" spans="3:6" x14ac:dyDescent="0.3">
      <c r="C278" s="6"/>
      <c r="F278" s="7"/>
    </row>
    <row r="279" spans="3:6" x14ac:dyDescent="0.3">
      <c r="C279" s="6"/>
      <c r="F279" s="7"/>
    </row>
    <row r="280" spans="3:6" x14ac:dyDescent="0.3">
      <c r="C280" s="6"/>
      <c r="F280" s="7"/>
    </row>
    <row r="281" spans="3:6" x14ac:dyDescent="0.3">
      <c r="C281" s="6"/>
      <c r="F281" s="7"/>
    </row>
    <row r="282" spans="3:6" x14ac:dyDescent="0.3">
      <c r="C282" s="6"/>
      <c r="F282" s="7"/>
    </row>
    <row r="283" spans="3:6" x14ac:dyDescent="0.3">
      <c r="C283" s="6"/>
      <c r="F283" s="7"/>
    </row>
    <row r="284" spans="3:6" x14ac:dyDescent="0.3">
      <c r="C284" s="6"/>
      <c r="F284" s="7"/>
    </row>
    <row r="285" spans="3:6" x14ac:dyDescent="0.3">
      <c r="C285" s="6"/>
      <c r="F285" s="7"/>
    </row>
    <row r="286" spans="3:6" x14ac:dyDescent="0.3">
      <c r="C286" s="6"/>
      <c r="F286" s="7"/>
    </row>
    <row r="287" spans="3:6" x14ac:dyDescent="0.3">
      <c r="C287" s="6"/>
      <c r="F287" s="7"/>
    </row>
    <row r="288" spans="3:6" x14ac:dyDescent="0.3">
      <c r="C288" s="6"/>
      <c r="F288" s="7"/>
    </row>
    <row r="289" spans="3:6" x14ac:dyDescent="0.3">
      <c r="C289" s="6"/>
      <c r="F289" s="7"/>
    </row>
    <row r="290" spans="3:6" x14ac:dyDescent="0.3">
      <c r="C290" s="6"/>
      <c r="F290" s="7"/>
    </row>
    <row r="291" spans="3:6" x14ac:dyDescent="0.3">
      <c r="C291" s="6"/>
      <c r="F291" s="7"/>
    </row>
    <row r="292" spans="3:6" x14ac:dyDescent="0.3">
      <c r="C292" s="6"/>
      <c r="F292" s="7"/>
    </row>
    <row r="293" spans="3:6" x14ac:dyDescent="0.3">
      <c r="C293" s="6"/>
      <c r="F293" s="7"/>
    </row>
    <row r="294" spans="3:6" x14ac:dyDescent="0.3">
      <c r="C294" s="6"/>
      <c r="F294" s="7"/>
    </row>
    <row r="295" spans="3:6" x14ac:dyDescent="0.3">
      <c r="C295" s="6"/>
      <c r="F295" s="7"/>
    </row>
    <row r="296" spans="3:6" x14ac:dyDescent="0.3">
      <c r="C296" s="6"/>
      <c r="F296" s="7"/>
    </row>
    <row r="297" spans="3:6" x14ac:dyDescent="0.3">
      <c r="C297" s="6"/>
      <c r="F297" s="7"/>
    </row>
    <row r="298" spans="3:6" x14ac:dyDescent="0.3">
      <c r="C298" s="6"/>
      <c r="F298" s="7"/>
    </row>
    <row r="299" spans="3:6" x14ac:dyDescent="0.3">
      <c r="C299" s="6"/>
      <c r="F299" s="7"/>
    </row>
    <row r="300" spans="3:6" x14ac:dyDescent="0.3">
      <c r="C300" s="6"/>
      <c r="F300" s="7"/>
    </row>
    <row r="301" spans="3:6" x14ac:dyDescent="0.3">
      <c r="C301" s="6"/>
      <c r="F301" s="7"/>
    </row>
    <row r="302" spans="3:6" x14ac:dyDescent="0.3">
      <c r="C302" s="6"/>
      <c r="F302" s="7"/>
    </row>
    <row r="303" spans="3:6" x14ac:dyDescent="0.3">
      <c r="C303" s="6"/>
      <c r="F303" s="7"/>
    </row>
    <row r="304" spans="3:6" x14ac:dyDescent="0.3">
      <c r="C304" s="6"/>
      <c r="F304" s="7"/>
    </row>
    <row r="305" spans="3:6" x14ac:dyDescent="0.3">
      <c r="C305" s="6"/>
      <c r="F305" s="7"/>
    </row>
    <row r="306" spans="3:6" x14ac:dyDescent="0.3">
      <c r="C306" s="6"/>
      <c r="F306" s="7"/>
    </row>
    <row r="307" spans="3:6" x14ac:dyDescent="0.3">
      <c r="C307" s="6"/>
      <c r="F307" s="7"/>
    </row>
    <row r="308" spans="3:6" x14ac:dyDescent="0.3">
      <c r="C308" s="6"/>
      <c r="F308" s="7"/>
    </row>
    <row r="309" spans="3:6" x14ac:dyDescent="0.3">
      <c r="C309" s="6"/>
      <c r="F309" s="7"/>
    </row>
    <row r="310" spans="3:6" x14ac:dyDescent="0.3">
      <c r="C310" s="6"/>
      <c r="F310" s="7"/>
    </row>
    <row r="311" spans="3:6" x14ac:dyDescent="0.3">
      <c r="C311" s="6"/>
      <c r="F311" s="7"/>
    </row>
    <row r="312" spans="3:6" x14ac:dyDescent="0.3">
      <c r="C312" s="6"/>
      <c r="F312" s="7"/>
    </row>
    <row r="313" spans="3:6" x14ac:dyDescent="0.3">
      <c r="C313" s="6"/>
      <c r="F313" s="7"/>
    </row>
    <row r="314" spans="3:6" x14ac:dyDescent="0.3">
      <c r="C314" s="6"/>
      <c r="F314" s="7"/>
    </row>
    <row r="315" spans="3:6" x14ac:dyDescent="0.3">
      <c r="C315" s="6"/>
      <c r="F315" s="7"/>
    </row>
    <row r="316" spans="3:6" x14ac:dyDescent="0.3">
      <c r="C316" s="6"/>
      <c r="F316" s="7"/>
    </row>
    <row r="317" spans="3:6" x14ac:dyDescent="0.3">
      <c r="C317" s="6"/>
      <c r="F317" s="7"/>
    </row>
    <row r="318" spans="3:6" x14ac:dyDescent="0.3">
      <c r="C318" s="6"/>
      <c r="F318" s="7"/>
    </row>
    <row r="319" spans="3:6" x14ac:dyDescent="0.3">
      <c r="C319" s="6"/>
      <c r="F319" s="7"/>
    </row>
    <row r="320" spans="3:6" x14ac:dyDescent="0.3">
      <c r="C320" s="6"/>
      <c r="F320" s="7"/>
    </row>
    <row r="321" spans="3:6" x14ac:dyDescent="0.3">
      <c r="C321" s="6"/>
      <c r="F321" s="7"/>
    </row>
    <row r="322" spans="3:6" x14ac:dyDescent="0.3">
      <c r="C322" s="6"/>
      <c r="F322" s="7"/>
    </row>
    <row r="323" spans="3:6" x14ac:dyDescent="0.3">
      <c r="C323" s="6"/>
      <c r="F323" s="7"/>
    </row>
    <row r="324" spans="3:6" x14ac:dyDescent="0.3">
      <c r="C324" s="6"/>
      <c r="F324" s="7"/>
    </row>
    <row r="325" spans="3:6" x14ac:dyDescent="0.3">
      <c r="C325" s="6"/>
      <c r="F325" s="7"/>
    </row>
    <row r="326" spans="3:6" x14ac:dyDescent="0.3">
      <c r="C326" s="6"/>
      <c r="F326" s="7"/>
    </row>
    <row r="327" spans="3:6" x14ac:dyDescent="0.3">
      <c r="C327" s="6"/>
      <c r="F327" s="7"/>
    </row>
    <row r="328" spans="3:6" x14ac:dyDescent="0.3">
      <c r="C328" s="6"/>
      <c r="F328" s="7"/>
    </row>
    <row r="329" spans="3:6" x14ac:dyDescent="0.3">
      <c r="C329" s="6"/>
      <c r="F329" s="7"/>
    </row>
    <row r="330" spans="3:6" x14ac:dyDescent="0.3">
      <c r="C330" s="6"/>
      <c r="F330" s="7"/>
    </row>
    <row r="331" spans="3:6" x14ac:dyDescent="0.3">
      <c r="C331" s="6"/>
      <c r="F331" s="7"/>
    </row>
    <row r="332" spans="3:6" x14ac:dyDescent="0.3">
      <c r="C332" s="6"/>
      <c r="F332" s="7"/>
    </row>
    <row r="333" spans="3:6" x14ac:dyDescent="0.3">
      <c r="C333" s="6"/>
      <c r="F333" s="7"/>
    </row>
    <row r="334" spans="3:6" x14ac:dyDescent="0.3">
      <c r="C334" s="6"/>
      <c r="F334" s="7"/>
    </row>
    <row r="335" spans="3:6" x14ac:dyDescent="0.3">
      <c r="C335" s="6"/>
      <c r="F335" s="7"/>
    </row>
    <row r="336" spans="3:6" x14ac:dyDescent="0.3">
      <c r="C336" s="6"/>
      <c r="F336" s="7"/>
    </row>
    <row r="337" spans="3:6" x14ac:dyDescent="0.3">
      <c r="C337" s="6"/>
      <c r="F337" s="7"/>
    </row>
    <row r="338" spans="3:6" x14ac:dyDescent="0.3">
      <c r="C338" s="6"/>
      <c r="F338" s="7"/>
    </row>
    <row r="339" spans="3:6" x14ac:dyDescent="0.3">
      <c r="C339" s="6"/>
      <c r="F339" s="7"/>
    </row>
    <row r="340" spans="3:6" x14ac:dyDescent="0.3">
      <c r="C340" s="6"/>
      <c r="F340" s="7"/>
    </row>
    <row r="341" spans="3:6" x14ac:dyDescent="0.3">
      <c r="C341" s="6"/>
      <c r="F341" s="7"/>
    </row>
    <row r="342" spans="3:6" x14ac:dyDescent="0.3">
      <c r="C342" s="6"/>
      <c r="F342" s="7"/>
    </row>
    <row r="343" spans="3:6" x14ac:dyDescent="0.3">
      <c r="C343" s="6"/>
      <c r="F343" s="7"/>
    </row>
    <row r="344" spans="3:6" x14ac:dyDescent="0.3">
      <c r="C344" s="6"/>
      <c r="F344" s="7"/>
    </row>
    <row r="345" spans="3:6" x14ac:dyDescent="0.3">
      <c r="C345" s="6"/>
      <c r="F345" s="7"/>
    </row>
    <row r="346" spans="3:6" x14ac:dyDescent="0.3">
      <c r="C346" s="6"/>
      <c r="F346" s="7"/>
    </row>
    <row r="347" spans="3:6" x14ac:dyDescent="0.3">
      <c r="C347" s="6"/>
      <c r="F347" s="7"/>
    </row>
    <row r="348" spans="3:6" x14ac:dyDescent="0.3">
      <c r="C348" s="6"/>
      <c r="F348" s="7"/>
    </row>
    <row r="349" spans="3:6" x14ac:dyDescent="0.3">
      <c r="C349" s="6"/>
      <c r="F349" s="7"/>
    </row>
    <row r="350" spans="3:6" x14ac:dyDescent="0.3">
      <c r="C350" s="6"/>
      <c r="F350" s="7"/>
    </row>
    <row r="351" spans="3:6" x14ac:dyDescent="0.3">
      <c r="C351" s="6"/>
      <c r="F351" s="7"/>
    </row>
    <row r="352" spans="3:6" x14ac:dyDescent="0.3">
      <c r="C352" s="6"/>
      <c r="F352" s="7"/>
    </row>
    <row r="353" spans="3:6" x14ac:dyDescent="0.3">
      <c r="C353" s="6"/>
      <c r="F353" s="7"/>
    </row>
    <row r="354" spans="3:6" x14ac:dyDescent="0.3">
      <c r="C354" s="6"/>
      <c r="F354" s="7"/>
    </row>
    <row r="355" spans="3:6" x14ac:dyDescent="0.3">
      <c r="C355" s="6"/>
      <c r="F355" s="7"/>
    </row>
    <row r="356" spans="3:6" x14ac:dyDescent="0.3">
      <c r="C356" s="6"/>
      <c r="F356" s="7"/>
    </row>
    <row r="357" spans="3:6" x14ac:dyDescent="0.3">
      <c r="C357" s="6"/>
      <c r="F357" s="7"/>
    </row>
    <row r="358" spans="3:6" x14ac:dyDescent="0.3">
      <c r="C358" s="6"/>
      <c r="F358" s="7"/>
    </row>
    <row r="359" spans="3:6" x14ac:dyDescent="0.3">
      <c r="C359" s="6"/>
      <c r="F359" s="7"/>
    </row>
    <row r="360" spans="3:6" x14ac:dyDescent="0.3">
      <c r="C360" s="6"/>
      <c r="F360" s="7"/>
    </row>
    <row r="361" spans="3:6" x14ac:dyDescent="0.3">
      <c r="C361" s="6"/>
      <c r="F361" s="7"/>
    </row>
    <row r="362" spans="3:6" x14ac:dyDescent="0.3">
      <c r="C362" s="6"/>
      <c r="F362" s="7"/>
    </row>
    <row r="363" spans="3:6" x14ac:dyDescent="0.3">
      <c r="C363" s="6"/>
      <c r="F363" s="7"/>
    </row>
    <row r="364" spans="3:6" x14ac:dyDescent="0.3">
      <c r="C364" s="6"/>
      <c r="F364" s="7"/>
    </row>
    <row r="365" spans="3:6" x14ac:dyDescent="0.3">
      <c r="C365" s="6"/>
      <c r="F365" s="7"/>
    </row>
    <row r="366" spans="3:6" x14ac:dyDescent="0.3">
      <c r="C366" s="6"/>
      <c r="F366" s="7"/>
    </row>
    <row r="367" spans="3:6" x14ac:dyDescent="0.3">
      <c r="C367" s="6"/>
      <c r="F367" s="7"/>
    </row>
    <row r="368" spans="3:6" x14ac:dyDescent="0.3">
      <c r="C368" s="6"/>
      <c r="F368" s="7"/>
    </row>
    <row r="369" spans="3:6" x14ac:dyDescent="0.3">
      <c r="C369" s="6"/>
      <c r="F369" s="7"/>
    </row>
    <row r="370" spans="3:6" x14ac:dyDescent="0.3">
      <c r="C370" s="6"/>
      <c r="F370" s="7"/>
    </row>
    <row r="371" spans="3:6" x14ac:dyDescent="0.3">
      <c r="C371" s="6"/>
      <c r="F371" s="7"/>
    </row>
    <row r="372" spans="3:6" x14ac:dyDescent="0.3">
      <c r="C372" s="6"/>
      <c r="F372" s="7"/>
    </row>
    <row r="373" spans="3:6" x14ac:dyDescent="0.3">
      <c r="C373" s="6"/>
      <c r="F373" s="7"/>
    </row>
    <row r="374" spans="3:6" x14ac:dyDescent="0.3">
      <c r="C374" s="6"/>
      <c r="F374" s="7"/>
    </row>
    <row r="375" spans="3:6" x14ac:dyDescent="0.3">
      <c r="C375" s="6"/>
      <c r="F375" s="7"/>
    </row>
    <row r="376" spans="3:6" x14ac:dyDescent="0.3">
      <c r="C376" s="6"/>
      <c r="F376" s="7"/>
    </row>
    <row r="377" spans="3:6" x14ac:dyDescent="0.3">
      <c r="C377" s="6"/>
      <c r="F377" s="7"/>
    </row>
    <row r="378" spans="3:6" x14ac:dyDescent="0.3">
      <c r="C378" s="6"/>
      <c r="F378" s="7"/>
    </row>
    <row r="379" spans="3:6" x14ac:dyDescent="0.3">
      <c r="C379" s="6"/>
      <c r="F379" s="7"/>
    </row>
    <row r="380" spans="3:6" x14ac:dyDescent="0.3">
      <c r="C380" s="6"/>
      <c r="F380" s="7"/>
    </row>
    <row r="381" spans="3:6" x14ac:dyDescent="0.3">
      <c r="C381" s="6"/>
      <c r="F381" s="7"/>
    </row>
    <row r="382" spans="3:6" x14ac:dyDescent="0.3">
      <c r="C382" s="6"/>
      <c r="F382" s="7"/>
    </row>
    <row r="383" spans="3:6" x14ac:dyDescent="0.3">
      <c r="C383" s="6"/>
      <c r="F383" s="7"/>
    </row>
    <row r="384" spans="3:6" x14ac:dyDescent="0.3">
      <c r="C384" s="6"/>
      <c r="F384" s="7"/>
    </row>
    <row r="385" spans="3:6" x14ac:dyDescent="0.3">
      <c r="C385" s="6"/>
      <c r="F385" s="7"/>
    </row>
    <row r="386" spans="3:6" x14ac:dyDescent="0.3">
      <c r="C386" s="6"/>
      <c r="F386" s="7"/>
    </row>
    <row r="387" spans="3:6" x14ac:dyDescent="0.3">
      <c r="C387" s="6"/>
      <c r="F387" s="7"/>
    </row>
    <row r="388" spans="3:6" x14ac:dyDescent="0.3">
      <c r="C388" s="6"/>
      <c r="F388" s="7"/>
    </row>
    <row r="389" spans="3:6" x14ac:dyDescent="0.3">
      <c r="C389" s="6"/>
      <c r="F389" s="7"/>
    </row>
    <row r="390" spans="3:6" x14ac:dyDescent="0.3">
      <c r="C390" s="6"/>
      <c r="F390" s="7"/>
    </row>
    <row r="391" spans="3:6" x14ac:dyDescent="0.3">
      <c r="C391" s="6"/>
      <c r="F391" s="7"/>
    </row>
    <row r="392" spans="3:6" x14ac:dyDescent="0.3">
      <c r="C392" s="6"/>
      <c r="F392" s="7"/>
    </row>
    <row r="393" spans="3:6" x14ac:dyDescent="0.3">
      <c r="C393" s="6"/>
      <c r="F393" s="7"/>
    </row>
    <row r="394" spans="3:6" x14ac:dyDescent="0.3">
      <c r="C394" s="6"/>
      <c r="F394" s="7"/>
    </row>
    <row r="395" spans="3:6" x14ac:dyDescent="0.3">
      <c r="C395" s="6"/>
      <c r="F395" s="7"/>
    </row>
    <row r="396" spans="3:6" x14ac:dyDescent="0.3">
      <c r="C396" s="6"/>
      <c r="F396" s="7"/>
    </row>
    <row r="397" spans="3:6" x14ac:dyDescent="0.3">
      <c r="C397" s="6"/>
      <c r="F397" s="7"/>
    </row>
    <row r="398" spans="3:6" x14ac:dyDescent="0.3">
      <c r="C398" s="6"/>
      <c r="F398" s="7"/>
    </row>
    <row r="399" spans="3:6" x14ac:dyDescent="0.3">
      <c r="C399" s="6"/>
      <c r="F399" s="7"/>
    </row>
    <row r="400" spans="3:6" x14ac:dyDescent="0.3">
      <c r="C400" s="6"/>
      <c r="F400" s="7"/>
    </row>
    <row r="401" spans="3:6" x14ac:dyDescent="0.3">
      <c r="C401" s="6"/>
      <c r="F401" s="7"/>
    </row>
    <row r="402" spans="3:6" x14ac:dyDescent="0.3">
      <c r="C402" s="6"/>
      <c r="F402" s="7"/>
    </row>
    <row r="403" spans="3:6" x14ac:dyDescent="0.3">
      <c r="C403" s="6"/>
      <c r="F403" s="7"/>
    </row>
    <row r="404" spans="3:6" x14ac:dyDescent="0.3">
      <c r="C404" s="6"/>
      <c r="F404" s="7"/>
    </row>
    <row r="405" spans="3:6" x14ac:dyDescent="0.3">
      <c r="C405" s="6"/>
      <c r="F405" s="7"/>
    </row>
    <row r="406" spans="3:6" x14ac:dyDescent="0.3">
      <c r="C406" s="6"/>
      <c r="F406" s="7"/>
    </row>
    <row r="407" spans="3:6" x14ac:dyDescent="0.3">
      <c r="C407" s="6"/>
      <c r="F407" s="7"/>
    </row>
    <row r="408" spans="3:6" x14ac:dyDescent="0.3">
      <c r="C408" s="6"/>
      <c r="F408" s="7"/>
    </row>
    <row r="409" spans="3:6" x14ac:dyDescent="0.3">
      <c r="C409" s="6"/>
      <c r="F409" s="7"/>
    </row>
    <row r="410" spans="3:6" x14ac:dyDescent="0.3">
      <c r="C410" s="6"/>
      <c r="F410" s="7"/>
    </row>
    <row r="411" spans="3:6" x14ac:dyDescent="0.3">
      <c r="C411" s="6"/>
      <c r="F411" s="7"/>
    </row>
    <row r="412" spans="3:6" x14ac:dyDescent="0.3">
      <c r="C412" s="6"/>
      <c r="F412" s="7"/>
    </row>
    <row r="413" spans="3:6" x14ac:dyDescent="0.3">
      <c r="C413" s="6"/>
      <c r="F413" s="7"/>
    </row>
    <row r="414" spans="3:6" x14ac:dyDescent="0.3">
      <c r="C414" s="6"/>
      <c r="F414" s="7"/>
    </row>
    <row r="415" spans="3:6" x14ac:dyDescent="0.3">
      <c r="C415" s="6"/>
      <c r="F415" s="7"/>
    </row>
    <row r="416" spans="3:6" x14ac:dyDescent="0.3">
      <c r="C416" s="6"/>
      <c r="F416" s="7"/>
    </row>
    <row r="417" spans="3:6" x14ac:dyDescent="0.3">
      <c r="C417" s="6"/>
      <c r="F417" s="7"/>
    </row>
    <row r="418" spans="3:6" x14ac:dyDescent="0.3">
      <c r="C418" s="6"/>
      <c r="F418" s="7"/>
    </row>
    <row r="419" spans="3:6" x14ac:dyDescent="0.3">
      <c r="C419" s="6"/>
      <c r="F419" s="7"/>
    </row>
    <row r="420" spans="3:6" x14ac:dyDescent="0.3">
      <c r="C420" s="6"/>
      <c r="F420" s="7"/>
    </row>
    <row r="421" spans="3:6" x14ac:dyDescent="0.3">
      <c r="C421" s="6"/>
      <c r="F421" s="7"/>
    </row>
    <row r="422" spans="3:6" x14ac:dyDescent="0.3">
      <c r="C422" s="6"/>
      <c r="F422" s="7"/>
    </row>
    <row r="423" spans="3:6" x14ac:dyDescent="0.3">
      <c r="C423" s="6"/>
      <c r="F423" s="7"/>
    </row>
    <row r="424" spans="3:6" x14ac:dyDescent="0.3">
      <c r="C424" s="6"/>
      <c r="F424" s="7"/>
    </row>
    <row r="425" spans="3:6" x14ac:dyDescent="0.3">
      <c r="C425" s="6"/>
      <c r="F425" s="7"/>
    </row>
    <row r="426" spans="3:6" x14ac:dyDescent="0.3">
      <c r="C426" s="6"/>
      <c r="F426" s="7"/>
    </row>
    <row r="427" spans="3:6" x14ac:dyDescent="0.3">
      <c r="C427" s="6"/>
      <c r="F427" s="7"/>
    </row>
    <row r="428" spans="3:6" x14ac:dyDescent="0.3">
      <c r="C428" s="6"/>
      <c r="F428" s="7"/>
    </row>
    <row r="429" spans="3:6" x14ac:dyDescent="0.3">
      <c r="C429" s="6"/>
      <c r="F429" s="7"/>
    </row>
    <row r="430" spans="3:6" x14ac:dyDescent="0.3">
      <c r="C430" s="6"/>
      <c r="F430" s="7"/>
    </row>
    <row r="431" spans="3:6" x14ac:dyDescent="0.3">
      <c r="C431" s="6"/>
      <c r="F431" s="7"/>
    </row>
    <row r="432" spans="3:6" x14ac:dyDescent="0.3">
      <c r="C432" s="6"/>
      <c r="F432" s="7"/>
    </row>
    <row r="433" spans="3:6" x14ac:dyDescent="0.3">
      <c r="C433" s="6"/>
      <c r="F433" s="7"/>
    </row>
    <row r="434" spans="3:6" x14ac:dyDescent="0.3">
      <c r="C434" s="6"/>
      <c r="F434" s="7"/>
    </row>
    <row r="435" spans="3:6" x14ac:dyDescent="0.3">
      <c r="C435" s="6"/>
      <c r="F435" s="7"/>
    </row>
    <row r="436" spans="3:6" x14ac:dyDescent="0.3">
      <c r="C436" s="6"/>
      <c r="F436" s="7"/>
    </row>
    <row r="437" spans="3:6" x14ac:dyDescent="0.3">
      <c r="C437" s="6"/>
      <c r="F437" s="7"/>
    </row>
    <row r="438" spans="3:6" x14ac:dyDescent="0.3">
      <c r="C438" s="6"/>
      <c r="F438" s="7"/>
    </row>
    <row r="439" spans="3:6" x14ac:dyDescent="0.3">
      <c r="C439" s="6"/>
      <c r="F439" s="7"/>
    </row>
    <row r="440" spans="3:6" x14ac:dyDescent="0.3">
      <c r="C440" s="6"/>
      <c r="F440" s="7"/>
    </row>
    <row r="441" spans="3:6" x14ac:dyDescent="0.3">
      <c r="C441" s="6"/>
      <c r="F441" s="7"/>
    </row>
    <row r="442" spans="3:6" x14ac:dyDescent="0.3">
      <c r="C442" s="6"/>
      <c r="F442" s="7"/>
    </row>
    <row r="443" spans="3:6" x14ac:dyDescent="0.3">
      <c r="C443" s="6"/>
      <c r="F443" s="7"/>
    </row>
    <row r="444" spans="3:6" x14ac:dyDescent="0.3">
      <c r="C444" s="6"/>
      <c r="F444" s="7"/>
    </row>
    <row r="445" spans="3:6" x14ac:dyDescent="0.3">
      <c r="C445" s="6"/>
      <c r="F445" s="7"/>
    </row>
    <row r="446" spans="3:6" x14ac:dyDescent="0.3">
      <c r="C446" s="6"/>
      <c r="F446" s="7"/>
    </row>
    <row r="447" spans="3:6" x14ac:dyDescent="0.3">
      <c r="C447" s="6"/>
      <c r="F447" s="7"/>
    </row>
    <row r="448" spans="3:6" x14ac:dyDescent="0.3">
      <c r="C448" s="6"/>
      <c r="F448" s="7"/>
    </row>
    <row r="449" spans="3:6" x14ac:dyDescent="0.3">
      <c r="C449" s="6"/>
      <c r="F449" s="7"/>
    </row>
    <row r="450" spans="3:6" x14ac:dyDescent="0.3">
      <c r="C450" s="6"/>
      <c r="F450" s="7"/>
    </row>
    <row r="451" spans="3:6" x14ac:dyDescent="0.3">
      <c r="C451" s="6"/>
      <c r="F451" s="7"/>
    </row>
    <row r="452" spans="3:6" x14ac:dyDescent="0.3">
      <c r="C452" s="6"/>
      <c r="F452" s="7"/>
    </row>
    <row r="453" spans="3:6" x14ac:dyDescent="0.3">
      <c r="C453" s="6"/>
      <c r="F453" s="7"/>
    </row>
    <row r="454" spans="3:6" x14ac:dyDescent="0.3">
      <c r="C454" s="6"/>
      <c r="F454" s="7"/>
    </row>
    <row r="455" spans="3:6" x14ac:dyDescent="0.3">
      <c r="C455" s="6"/>
      <c r="F455" s="7"/>
    </row>
    <row r="456" spans="3:6" x14ac:dyDescent="0.3">
      <c r="C456" s="6"/>
      <c r="F456" s="7"/>
    </row>
    <row r="457" spans="3:6" x14ac:dyDescent="0.3">
      <c r="C457" s="6"/>
      <c r="F457" s="7"/>
    </row>
    <row r="458" spans="3:6" x14ac:dyDescent="0.3">
      <c r="C458" s="6"/>
      <c r="F458" s="7"/>
    </row>
    <row r="459" spans="3:6" x14ac:dyDescent="0.3">
      <c r="C459" s="6"/>
      <c r="F459" s="7"/>
    </row>
    <row r="460" spans="3:6" x14ac:dyDescent="0.3">
      <c r="C460" s="6"/>
      <c r="F460" s="7"/>
    </row>
    <row r="461" spans="3:6" x14ac:dyDescent="0.3">
      <c r="C461" s="6"/>
      <c r="F461" s="7"/>
    </row>
    <row r="462" spans="3:6" x14ac:dyDescent="0.3">
      <c r="C462" s="6"/>
      <c r="F462" s="7"/>
    </row>
    <row r="463" spans="3:6" x14ac:dyDescent="0.3">
      <c r="C463" s="6"/>
      <c r="F463" s="7"/>
    </row>
    <row r="464" spans="3:6" x14ac:dyDescent="0.3">
      <c r="C464" s="6"/>
      <c r="F464" s="7"/>
    </row>
    <row r="465" spans="3:6" x14ac:dyDescent="0.3">
      <c r="C465" s="6"/>
      <c r="F465" s="7"/>
    </row>
    <row r="466" spans="3:6" x14ac:dyDescent="0.3">
      <c r="C466" s="6"/>
      <c r="F466" s="7"/>
    </row>
    <row r="467" spans="3:6" x14ac:dyDescent="0.3">
      <c r="C467" s="6"/>
      <c r="F467" s="7"/>
    </row>
    <row r="468" spans="3:6" x14ac:dyDescent="0.3">
      <c r="C468" s="6"/>
      <c r="F468" s="7"/>
    </row>
    <row r="469" spans="3:6" x14ac:dyDescent="0.3">
      <c r="C469" s="6"/>
      <c r="F469" s="7"/>
    </row>
    <row r="470" spans="3:6" x14ac:dyDescent="0.3">
      <c r="C470" s="6"/>
      <c r="F470" s="7"/>
    </row>
    <row r="471" spans="3:6" x14ac:dyDescent="0.3">
      <c r="C471" s="6"/>
      <c r="F471" s="7"/>
    </row>
    <row r="472" spans="3:6" x14ac:dyDescent="0.3">
      <c r="C472" s="6"/>
      <c r="F472" s="7"/>
    </row>
    <row r="473" spans="3:6" x14ac:dyDescent="0.3">
      <c r="C473" s="6"/>
      <c r="F473" s="7"/>
    </row>
    <row r="474" spans="3:6" x14ac:dyDescent="0.3">
      <c r="C474" s="6"/>
      <c r="F474" s="7"/>
    </row>
    <row r="475" spans="3:6" x14ac:dyDescent="0.3">
      <c r="C475" s="6"/>
      <c r="F475" s="7"/>
    </row>
    <row r="476" spans="3:6" x14ac:dyDescent="0.3">
      <c r="C476" s="6"/>
      <c r="F476" s="7"/>
    </row>
    <row r="477" spans="3:6" x14ac:dyDescent="0.3">
      <c r="C477" s="6"/>
      <c r="F477" s="7"/>
    </row>
    <row r="478" spans="3:6" x14ac:dyDescent="0.3">
      <c r="C478" s="6"/>
      <c r="F478" s="7"/>
    </row>
    <row r="479" spans="3:6" x14ac:dyDescent="0.3">
      <c r="C479" s="6"/>
      <c r="F479" s="7"/>
    </row>
    <row r="480" spans="3:6" x14ac:dyDescent="0.3">
      <c r="C480" s="6"/>
      <c r="F480" s="7"/>
    </row>
    <row r="481" spans="3:6" x14ac:dyDescent="0.3">
      <c r="C481" s="6"/>
      <c r="F481" s="7"/>
    </row>
    <row r="482" spans="3:6" x14ac:dyDescent="0.3">
      <c r="C482" s="6"/>
      <c r="F482" s="7"/>
    </row>
    <row r="483" spans="3:6" x14ac:dyDescent="0.3">
      <c r="C483" s="6"/>
      <c r="F483" s="7"/>
    </row>
    <row r="484" spans="3:6" x14ac:dyDescent="0.3">
      <c r="C484" s="6"/>
      <c r="F484" s="7"/>
    </row>
    <row r="485" spans="3:6" x14ac:dyDescent="0.3">
      <c r="C485" s="6"/>
      <c r="F485" s="7"/>
    </row>
    <row r="486" spans="3:6" x14ac:dyDescent="0.3">
      <c r="C486" s="6"/>
      <c r="F486" s="7"/>
    </row>
    <row r="487" spans="3:6" x14ac:dyDescent="0.3">
      <c r="C487" s="6"/>
      <c r="F487" s="7"/>
    </row>
    <row r="488" spans="3:6" x14ac:dyDescent="0.3">
      <c r="C488" s="6"/>
      <c r="F488" s="7"/>
    </row>
    <row r="489" spans="3:6" x14ac:dyDescent="0.3">
      <c r="C489" s="6"/>
      <c r="F489" s="7"/>
    </row>
    <row r="490" spans="3:6" x14ac:dyDescent="0.3">
      <c r="C490" s="6"/>
      <c r="F490" s="7"/>
    </row>
    <row r="491" spans="3:6" x14ac:dyDescent="0.3">
      <c r="C491" s="6"/>
      <c r="F491" s="7"/>
    </row>
    <row r="492" spans="3:6" x14ac:dyDescent="0.3">
      <c r="C492" s="6"/>
      <c r="F492" s="7"/>
    </row>
    <row r="493" spans="3:6" x14ac:dyDescent="0.3">
      <c r="C493" s="6"/>
      <c r="F493" s="7"/>
    </row>
    <row r="494" spans="3:6" x14ac:dyDescent="0.3">
      <c r="C494" s="6"/>
      <c r="F494" s="7"/>
    </row>
    <row r="495" spans="3:6" x14ac:dyDescent="0.3">
      <c r="C495" s="6"/>
      <c r="F495" s="7"/>
    </row>
    <row r="496" spans="3:6" x14ac:dyDescent="0.3">
      <c r="C496" s="6"/>
      <c r="F496" s="7"/>
    </row>
    <row r="497" spans="3:6" x14ac:dyDescent="0.3">
      <c r="C497" s="6"/>
      <c r="F497" s="7"/>
    </row>
    <row r="498" spans="3:6" x14ac:dyDescent="0.3">
      <c r="C498" s="6"/>
      <c r="F498" s="7"/>
    </row>
    <row r="499" spans="3:6" x14ac:dyDescent="0.3">
      <c r="C499" s="6"/>
      <c r="F499" s="7"/>
    </row>
    <row r="500" spans="3:6" x14ac:dyDescent="0.3">
      <c r="C500" s="6"/>
      <c r="F500" s="7"/>
    </row>
    <row r="501" spans="3:6" x14ac:dyDescent="0.3">
      <c r="C501" s="6"/>
      <c r="F501" s="7"/>
    </row>
    <row r="502" spans="3:6" x14ac:dyDescent="0.3">
      <c r="C502" s="6"/>
      <c r="F502" s="7"/>
    </row>
    <row r="503" spans="3:6" x14ac:dyDescent="0.3">
      <c r="C503" s="6"/>
      <c r="F503" s="7"/>
    </row>
    <row r="504" spans="3:6" x14ac:dyDescent="0.3">
      <c r="C504" s="6"/>
      <c r="F504" s="7"/>
    </row>
    <row r="505" spans="3:6" x14ac:dyDescent="0.3">
      <c r="C505" s="6"/>
      <c r="F505" s="7"/>
    </row>
    <row r="506" spans="3:6" x14ac:dyDescent="0.3">
      <c r="C506" s="6"/>
      <c r="F506" s="7"/>
    </row>
    <row r="507" spans="3:6" x14ac:dyDescent="0.3">
      <c r="C507" s="6"/>
      <c r="F507" s="7"/>
    </row>
    <row r="508" spans="3:6" x14ac:dyDescent="0.3">
      <c r="C508" s="6"/>
      <c r="F508" s="7"/>
    </row>
    <row r="509" spans="3:6" x14ac:dyDescent="0.3">
      <c r="C509" s="6"/>
      <c r="F509" s="7"/>
    </row>
    <row r="510" spans="3:6" x14ac:dyDescent="0.3">
      <c r="C510" s="6"/>
      <c r="F510" s="7"/>
    </row>
    <row r="511" spans="3:6" x14ac:dyDescent="0.3">
      <c r="C511" s="6"/>
      <c r="F511" s="7"/>
    </row>
    <row r="512" spans="3:6" x14ac:dyDescent="0.3">
      <c r="C512" s="6"/>
      <c r="F512" s="7"/>
    </row>
    <row r="513" spans="3:6" x14ac:dyDescent="0.3">
      <c r="C513" s="6"/>
      <c r="F513" s="7"/>
    </row>
    <row r="514" spans="3:6" x14ac:dyDescent="0.3">
      <c r="C514" s="6"/>
      <c r="F514" s="7"/>
    </row>
    <row r="515" spans="3:6" x14ac:dyDescent="0.3">
      <c r="C515" s="6"/>
      <c r="F515" s="7"/>
    </row>
    <row r="516" spans="3:6" x14ac:dyDescent="0.3">
      <c r="C516" s="6"/>
      <c r="F516" s="7"/>
    </row>
    <row r="517" spans="3:6" x14ac:dyDescent="0.3">
      <c r="C517" s="6"/>
      <c r="F517" s="7"/>
    </row>
    <row r="518" spans="3:6" x14ac:dyDescent="0.3">
      <c r="C518" s="6"/>
      <c r="F518" s="7"/>
    </row>
    <row r="519" spans="3:6" x14ac:dyDescent="0.3">
      <c r="C519" s="6"/>
      <c r="F519" s="7"/>
    </row>
    <row r="520" spans="3:6" x14ac:dyDescent="0.3">
      <c r="C520" s="6"/>
      <c r="F520" s="7"/>
    </row>
    <row r="521" spans="3:6" x14ac:dyDescent="0.3">
      <c r="C521" s="6"/>
      <c r="F521" s="7"/>
    </row>
    <row r="522" spans="3:6" x14ac:dyDescent="0.3">
      <c r="C522" s="6"/>
      <c r="F522" s="7"/>
    </row>
    <row r="523" spans="3:6" x14ac:dyDescent="0.3">
      <c r="C523" s="6"/>
      <c r="F523" s="7"/>
    </row>
    <row r="524" spans="3:6" x14ac:dyDescent="0.3">
      <c r="C524" s="6"/>
      <c r="F524" s="7"/>
    </row>
    <row r="525" spans="3:6" x14ac:dyDescent="0.3">
      <c r="C525" s="6"/>
      <c r="F525" s="7"/>
    </row>
    <row r="526" spans="3:6" x14ac:dyDescent="0.3">
      <c r="C526" s="6"/>
      <c r="F526" s="7"/>
    </row>
    <row r="527" spans="3:6" x14ac:dyDescent="0.3">
      <c r="C527" s="6"/>
      <c r="F527" s="7"/>
    </row>
    <row r="528" spans="3:6" x14ac:dyDescent="0.3">
      <c r="C528" s="6"/>
      <c r="F528" s="7"/>
    </row>
    <row r="529" spans="3:6" x14ac:dyDescent="0.3">
      <c r="C529" s="6"/>
      <c r="F529" s="7"/>
    </row>
    <row r="530" spans="3:6" x14ac:dyDescent="0.3">
      <c r="C530" s="6"/>
      <c r="F530" s="7"/>
    </row>
    <row r="531" spans="3:6" x14ac:dyDescent="0.3">
      <c r="C531" s="6"/>
      <c r="F531" s="7"/>
    </row>
    <row r="532" spans="3:6" x14ac:dyDescent="0.3">
      <c r="C532" s="6"/>
      <c r="F532" s="7"/>
    </row>
    <row r="533" spans="3:6" x14ac:dyDescent="0.3">
      <c r="C533" s="6"/>
      <c r="F533" s="7"/>
    </row>
    <row r="534" spans="3:6" x14ac:dyDescent="0.3">
      <c r="C534" s="6"/>
      <c r="F534" s="7"/>
    </row>
    <row r="535" spans="3:6" x14ac:dyDescent="0.3">
      <c r="C535" s="6"/>
      <c r="F535" s="7"/>
    </row>
    <row r="536" spans="3:6" x14ac:dyDescent="0.3">
      <c r="C536" s="6"/>
      <c r="F536" s="7"/>
    </row>
    <row r="537" spans="3:6" x14ac:dyDescent="0.3">
      <c r="C537" s="6"/>
      <c r="F537" s="7"/>
    </row>
    <row r="538" spans="3:6" x14ac:dyDescent="0.3">
      <c r="C538" s="6"/>
      <c r="F538" s="7"/>
    </row>
    <row r="539" spans="3:6" x14ac:dyDescent="0.3">
      <c r="C539" s="6"/>
      <c r="F539" s="7"/>
    </row>
    <row r="540" spans="3:6" x14ac:dyDescent="0.3">
      <c r="C540" s="6"/>
      <c r="F540" s="7"/>
    </row>
    <row r="541" spans="3:6" x14ac:dyDescent="0.3">
      <c r="C541" s="6"/>
      <c r="F541" s="7"/>
    </row>
    <row r="542" spans="3:6" x14ac:dyDescent="0.3">
      <c r="C542" s="6"/>
      <c r="F542" s="7"/>
    </row>
    <row r="543" spans="3:6" x14ac:dyDescent="0.3">
      <c r="C543" s="6"/>
      <c r="F543" s="7"/>
    </row>
    <row r="544" spans="3:6" x14ac:dyDescent="0.3">
      <c r="C544" s="6"/>
      <c r="F544" s="7"/>
    </row>
    <row r="545" spans="3:6" x14ac:dyDescent="0.3">
      <c r="C545" s="6"/>
      <c r="F545" s="7"/>
    </row>
    <row r="546" spans="3:6" x14ac:dyDescent="0.3">
      <c r="C546" s="6"/>
      <c r="F546" s="7"/>
    </row>
    <row r="547" spans="3:6" x14ac:dyDescent="0.3">
      <c r="C547" s="6"/>
      <c r="F547" s="7"/>
    </row>
    <row r="548" spans="3:6" x14ac:dyDescent="0.3">
      <c r="C548" s="6"/>
      <c r="F548" s="7"/>
    </row>
    <row r="549" spans="3:6" x14ac:dyDescent="0.3">
      <c r="C549" s="6"/>
      <c r="F549" s="7"/>
    </row>
    <row r="550" spans="3:6" x14ac:dyDescent="0.3">
      <c r="C550" s="6"/>
      <c r="F550" s="7"/>
    </row>
    <row r="551" spans="3:6" x14ac:dyDescent="0.3">
      <c r="C551" s="6"/>
      <c r="F551" s="7"/>
    </row>
    <row r="552" spans="3:6" x14ac:dyDescent="0.3">
      <c r="C552" s="6"/>
      <c r="F552" s="7"/>
    </row>
    <row r="553" spans="3:6" x14ac:dyDescent="0.3">
      <c r="C553" s="6"/>
      <c r="F553" s="7"/>
    </row>
    <row r="554" spans="3:6" x14ac:dyDescent="0.3">
      <c r="C554" s="6"/>
      <c r="F554" s="7"/>
    </row>
    <row r="555" spans="3:6" x14ac:dyDescent="0.3">
      <c r="C555" s="6"/>
      <c r="F555" s="7"/>
    </row>
    <row r="556" spans="3:6" x14ac:dyDescent="0.3">
      <c r="C556" s="6"/>
      <c r="F556" s="7"/>
    </row>
    <row r="557" spans="3:6" x14ac:dyDescent="0.3">
      <c r="C557" s="6"/>
      <c r="F557" s="7"/>
    </row>
    <row r="558" spans="3:6" x14ac:dyDescent="0.3">
      <c r="C558" s="6"/>
      <c r="F558" s="7"/>
    </row>
    <row r="559" spans="3:6" x14ac:dyDescent="0.3">
      <c r="C559" s="6"/>
      <c r="F559" s="7"/>
    </row>
    <row r="560" spans="3:6" x14ac:dyDescent="0.3">
      <c r="C560" s="6"/>
      <c r="F560" s="7"/>
    </row>
    <row r="561" spans="3:6" x14ac:dyDescent="0.3">
      <c r="C561" s="6"/>
      <c r="F561" s="7"/>
    </row>
    <row r="562" spans="3:6" x14ac:dyDescent="0.3">
      <c r="C562" s="6"/>
      <c r="F562" s="7"/>
    </row>
    <row r="563" spans="3:6" x14ac:dyDescent="0.3">
      <c r="C563" s="6"/>
      <c r="F563" s="7"/>
    </row>
    <row r="564" spans="3:6" x14ac:dyDescent="0.3">
      <c r="C564" s="6"/>
      <c r="F564" s="7"/>
    </row>
    <row r="565" spans="3:6" x14ac:dyDescent="0.3">
      <c r="C565" s="6"/>
      <c r="F565" s="7"/>
    </row>
    <row r="566" spans="3:6" x14ac:dyDescent="0.3">
      <c r="C566" s="6"/>
      <c r="F566" s="7"/>
    </row>
    <row r="567" spans="3:6" x14ac:dyDescent="0.3">
      <c r="C567" s="6"/>
      <c r="F567" s="7"/>
    </row>
    <row r="568" spans="3:6" x14ac:dyDescent="0.3">
      <c r="C568" s="6"/>
      <c r="F568" s="7"/>
    </row>
    <row r="569" spans="3:6" x14ac:dyDescent="0.3">
      <c r="C569" s="6"/>
      <c r="F569" s="7"/>
    </row>
    <row r="570" spans="3:6" x14ac:dyDescent="0.3">
      <c r="C570" s="6"/>
      <c r="F570" s="7"/>
    </row>
    <row r="571" spans="3:6" x14ac:dyDescent="0.3">
      <c r="C571" s="6"/>
      <c r="F571" s="7"/>
    </row>
    <row r="572" spans="3:6" x14ac:dyDescent="0.3">
      <c r="C572" s="6"/>
      <c r="F572" s="7"/>
    </row>
    <row r="573" spans="3:6" x14ac:dyDescent="0.3">
      <c r="C573" s="6"/>
      <c r="F573" s="7"/>
    </row>
    <row r="574" spans="3:6" x14ac:dyDescent="0.3">
      <c r="C574" s="6"/>
      <c r="F574" s="7"/>
    </row>
    <row r="575" spans="3:6" x14ac:dyDescent="0.3">
      <c r="C575" s="6"/>
      <c r="F575" s="7"/>
    </row>
    <row r="576" spans="3:6" x14ac:dyDescent="0.3">
      <c r="C576" s="6"/>
      <c r="F576" s="7"/>
    </row>
    <row r="577" spans="3:6" x14ac:dyDescent="0.3">
      <c r="C577" s="6"/>
      <c r="F577" s="7"/>
    </row>
    <row r="578" spans="3:6" x14ac:dyDescent="0.3">
      <c r="C578" s="6"/>
      <c r="F578" s="7"/>
    </row>
    <row r="579" spans="3:6" x14ac:dyDescent="0.3">
      <c r="C579" s="6"/>
      <c r="F579" s="7"/>
    </row>
    <row r="580" spans="3:6" x14ac:dyDescent="0.3">
      <c r="C580" s="6"/>
      <c r="F580" s="7"/>
    </row>
    <row r="581" spans="3:6" x14ac:dyDescent="0.3">
      <c r="C581" s="6"/>
      <c r="F581" s="7"/>
    </row>
    <row r="582" spans="3:6" x14ac:dyDescent="0.3">
      <c r="C582" s="6"/>
      <c r="F582" s="7"/>
    </row>
    <row r="583" spans="3:6" x14ac:dyDescent="0.3">
      <c r="C583" s="6"/>
      <c r="F583" s="7"/>
    </row>
    <row r="584" spans="3:6" x14ac:dyDescent="0.3">
      <c r="C584" s="6"/>
      <c r="F584" s="7"/>
    </row>
    <row r="585" spans="3:6" x14ac:dyDescent="0.3">
      <c r="C585" s="6"/>
      <c r="F585" s="7"/>
    </row>
    <row r="586" spans="3:6" x14ac:dyDescent="0.3">
      <c r="C586" s="6"/>
      <c r="F586" s="7"/>
    </row>
    <row r="587" spans="3:6" x14ac:dyDescent="0.3">
      <c r="C587" s="6"/>
      <c r="F587" s="7"/>
    </row>
    <row r="588" spans="3:6" x14ac:dyDescent="0.3">
      <c r="C588" s="6"/>
      <c r="F588" s="7"/>
    </row>
    <row r="589" spans="3:6" x14ac:dyDescent="0.3">
      <c r="C589" s="6"/>
      <c r="F589" s="7"/>
    </row>
    <row r="590" spans="3:6" x14ac:dyDescent="0.3">
      <c r="C590" s="6"/>
      <c r="F590" s="7"/>
    </row>
    <row r="591" spans="3:6" x14ac:dyDescent="0.3">
      <c r="C591" s="6"/>
      <c r="F591" s="7"/>
    </row>
    <row r="592" spans="3:6" x14ac:dyDescent="0.3">
      <c r="C592" s="6"/>
      <c r="F592" s="7"/>
    </row>
    <row r="593" spans="3:6" x14ac:dyDescent="0.3">
      <c r="C593" s="6"/>
      <c r="F593" s="7"/>
    </row>
    <row r="594" spans="3:6" x14ac:dyDescent="0.3">
      <c r="C594" s="6"/>
      <c r="F594" s="7"/>
    </row>
    <row r="595" spans="3:6" x14ac:dyDescent="0.3">
      <c r="C595" s="6"/>
      <c r="F595" s="7"/>
    </row>
    <row r="596" spans="3:6" x14ac:dyDescent="0.3">
      <c r="C596" s="6"/>
      <c r="F596" s="7"/>
    </row>
    <row r="597" spans="3:6" x14ac:dyDescent="0.3">
      <c r="C597" s="6"/>
      <c r="F597" s="7"/>
    </row>
    <row r="598" spans="3:6" x14ac:dyDescent="0.3">
      <c r="C598" s="6"/>
      <c r="F598" s="7"/>
    </row>
    <row r="599" spans="3:6" x14ac:dyDescent="0.3">
      <c r="C599" s="6"/>
      <c r="F599" s="7"/>
    </row>
    <row r="600" spans="3:6" x14ac:dyDescent="0.3">
      <c r="C600" s="6"/>
      <c r="F600" s="7"/>
    </row>
    <row r="601" spans="3:6" x14ac:dyDescent="0.3">
      <c r="C601" s="6"/>
      <c r="F601" s="7"/>
    </row>
    <row r="602" spans="3:6" x14ac:dyDescent="0.3">
      <c r="C602" s="6"/>
      <c r="F602" s="7"/>
    </row>
    <row r="603" spans="3:6" x14ac:dyDescent="0.3">
      <c r="C603" s="6"/>
      <c r="F603" s="7"/>
    </row>
    <row r="604" spans="3:6" x14ac:dyDescent="0.3">
      <c r="C604" s="6"/>
      <c r="F604" s="7"/>
    </row>
    <row r="605" spans="3:6" x14ac:dyDescent="0.3">
      <c r="C605" s="6"/>
      <c r="F605" s="7"/>
    </row>
    <row r="606" spans="3:6" x14ac:dyDescent="0.3">
      <c r="C606" s="6"/>
      <c r="F606" s="7"/>
    </row>
    <row r="607" spans="3:6" x14ac:dyDescent="0.3">
      <c r="C607" s="6"/>
      <c r="F607" s="7"/>
    </row>
    <row r="608" spans="3:6" x14ac:dyDescent="0.3">
      <c r="C608" s="6"/>
      <c r="F608" s="7"/>
    </row>
    <row r="609" spans="3:6" x14ac:dyDescent="0.3">
      <c r="C609" s="6"/>
      <c r="F609" s="7"/>
    </row>
    <row r="610" spans="3:6" x14ac:dyDescent="0.3">
      <c r="C610" s="6"/>
      <c r="F610" s="7"/>
    </row>
    <row r="611" spans="3:6" x14ac:dyDescent="0.3">
      <c r="C611" s="6"/>
      <c r="F611" s="7"/>
    </row>
    <row r="612" spans="3:6" x14ac:dyDescent="0.3">
      <c r="C612" s="6"/>
      <c r="F612" s="7"/>
    </row>
    <row r="613" spans="3:6" x14ac:dyDescent="0.3">
      <c r="C613" s="6"/>
      <c r="F613" s="7"/>
    </row>
    <row r="614" spans="3:6" x14ac:dyDescent="0.3">
      <c r="C614" s="6"/>
      <c r="F614" s="7"/>
    </row>
    <row r="615" spans="3:6" x14ac:dyDescent="0.3">
      <c r="C615" s="6"/>
      <c r="F615" s="7"/>
    </row>
    <row r="616" spans="3:6" x14ac:dyDescent="0.3">
      <c r="C616" s="6"/>
      <c r="F616" s="7"/>
    </row>
    <row r="617" spans="3:6" x14ac:dyDescent="0.3">
      <c r="C617" s="6"/>
      <c r="F617" s="7"/>
    </row>
    <row r="618" spans="3:6" x14ac:dyDescent="0.3">
      <c r="C618" s="6"/>
      <c r="F618" s="7"/>
    </row>
    <row r="619" spans="3:6" x14ac:dyDescent="0.3">
      <c r="C619" s="6"/>
      <c r="F619" s="7"/>
    </row>
    <row r="620" spans="3:6" x14ac:dyDescent="0.3">
      <c r="C620" s="6"/>
      <c r="F620" s="7"/>
    </row>
    <row r="621" spans="3:6" x14ac:dyDescent="0.3">
      <c r="C621" s="6"/>
      <c r="F621" s="7"/>
    </row>
    <row r="622" spans="3:6" x14ac:dyDescent="0.3">
      <c r="C622" s="6"/>
      <c r="F622" s="7"/>
    </row>
    <row r="623" spans="3:6" x14ac:dyDescent="0.3">
      <c r="C623" s="6"/>
      <c r="F623" s="7"/>
    </row>
    <row r="624" spans="3:6" x14ac:dyDescent="0.3">
      <c r="C624" s="6"/>
      <c r="F624" s="7"/>
    </row>
    <row r="625" spans="3:6" x14ac:dyDescent="0.3">
      <c r="C625" s="6"/>
      <c r="F625" s="7"/>
    </row>
    <row r="626" spans="3:6" x14ac:dyDescent="0.3">
      <c r="C626" s="6"/>
      <c r="F626" s="7"/>
    </row>
    <row r="627" spans="3:6" x14ac:dyDescent="0.3">
      <c r="C627" s="6"/>
      <c r="F627" s="7"/>
    </row>
    <row r="628" spans="3:6" x14ac:dyDescent="0.3">
      <c r="C628" s="6"/>
      <c r="F628" s="7"/>
    </row>
    <row r="629" spans="3:6" x14ac:dyDescent="0.3">
      <c r="C629" s="6"/>
      <c r="F629" s="7"/>
    </row>
    <row r="630" spans="3:6" x14ac:dyDescent="0.3">
      <c r="C630" s="6"/>
      <c r="F630" s="7"/>
    </row>
    <row r="631" spans="3:6" x14ac:dyDescent="0.3">
      <c r="C631" s="6"/>
      <c r="F631" s="7"/>
    </row>
    <row r="632" spans="3:6" x14ac:dyDescent="0.3">
      <c r="C632" s="6"/>
      <c r="F632" s="7"/>
    </row>
    <row r="633" spans="3:6" x14ac:dyDescent="0.3">
      <c r="C633" s="6"/>
      <c r="F633" s="7"/>
    </row>
    <row r="634" spans="3:6" x14ac:dyDescent="0.3">
      <c r="C634" s="6"/>
      <c r="F634" s="7"/>
    </row>
    <row r="635" spans="3:6" x14ac:dyDescent="0.3">
      <c r="C635" s="6"/>
      <c r="F635" s="7"/>
    </row>
    <row r="636" spans="3:6" x14ac:dyDescent="0.3">
      <c r="C636" s="6"/>
      <c r="F636" s="7"/>
    </row>
    <row r="637" spans="3:6" x14ac:dyDescent="0.3">
      <c r="C637" s="6"/>
      <c r="F637" s="7"/>
    </row>
    <row r="638" spans="3:6" x14ac:dyDescent="0.3">
      <c r="C638" s="6"/>
      <c r="F638" s="7"/>
    </row>
    <row r="639" spans="3:6" x14ac:dyDescent="0.3">
      <c r="C639" s="6"/>
      <c r="F639" s="7"/>
    </row>
    <row r="640" spans="3:6" x14ac:dyDescent="0.3">
      <c r="C640" s="6"/>
      <c r="F640" s="7"/>
    </row>
    <row r="641" spans="3:6" x14ac:dyDescent="0.3">
      <c r="C641" s="6"/>
      <c r="F641" s="7"/>
    </row>
    <row r="642" spans="3:6" x14ac:dyDescent="0.3">
      <c r="C642" s="6"/>
      <c r="F642" s="7"/>
    </row>
    <row r="643" spans="3:6" x14ac:dyDescent="0.3">
      <c r="C643" s="6"/>
      <c r="F643" s="7"/>
    </row>
    <row r="644" spans="3:6" x14ac:dyDescent="0.3">
      <c r="C644" s="6"/>
      <c r="F644" s="7"/>
    </row>
    <row r="645" spans="3:6" x14ac:dyDescent="0.3">
      <c r="C645" s="6"/>
      <c r="F645" s="7"/>
    </row>
    <row r="646" spans="3:6" x14ac:dyDescent="0.3">
      <c r="C646" s="6"/>
      <c r="F646" s="7"/>
    </row>
    <row r="647" spans="3:6" x14ac:dyDescent="0.3">
      <c r="C647" s="6"/>
      <c r="F647" s="7"/>
    </row>
    <row r="648" spans="3:6" x14ac:dyDescent="0.3">
      <c r="C648" s="6"/>
      <c r="F648" s="7"/>
    </row>
    <row r="649" spans="3:6" x14ac:dyDescent="0.3">
      <c r="C649" s="6"/>
      <c r="F649" s="7"/>
    </row>
    <row r="650" spans="3:6" x14ac:dyDescent="0.3">
      <c r="C650" s="6"/>
      <c r="F650" s="7"/>
    </row>
    <row r="651" spans="3:6" x14ac:dyDescent="0.3">
      <c r="C651" s="6"/>
      <c r="F651" s="7"/>
    </row>
    <row r="652" spans="3:6" x14ac:dyDescent="0.3">
      <c r="C652" s="6"/>
      <c r="F652" s="7"/>
    </row>
    <row r="653" spans="3:6" x14ac:dyDescent="0.3">
      <c r="C653" s="6"/>
      <c r="F653" s="7"/>
    </row>
    <row r="654" spans="3:6" x14ac:dyDescent="0.3">
      <c r="C654" s="6"/>
      <c r="F654" s="7"/>
    </row>
    <row r="655" spans="3:6" x14ac:dyDescent="0.3">
      <c r="C655" s="6"/>
      <c r="F655" s="7"/>
    </row>
    <row r="656" spans="3:6" x14ac:dyDescent="0.3">
      <c r="C656" s="6"/>
      <c r="F656" s="7"/>
    </row>
    <row r="657" spans="3:6" x14ac:dyDescent="0.3">
      <c r="C657" s="6"/>
      <c r="F657" s="7"/>
    </row>
    <row r="658" spans="3:6" x14ac:dyDescent="0.3">
      <c r="C658" s="6"/>
      <c r="F658" s="7"/>
    </row>
    <row r="659" spans="3:6" x14ac:dyDescent="0.3">
      <c r="C659" s="6"/>
      <c r="F659" s="7"/>
    </row>
    <row r="660" spans="3:6" x14ac:dyDescent="0.3">
      <c r="C660" s="6"/>
      <c r="F660" s="7"/>
    </row>
    <row r="661" spans="3:6" x14ac:dyDescent="0.3">
      <c r="C661" s="6"/>
      <c r="F661" s="7"/>
    </row>
    <row r="662" spans="3:6" x14ac:dyDescent="0.3">
      <c r="C662" s="6"/>
      <c r="F662" s="7"/>
    </row>
    <row r="663" spans="3:6" x14ac:dyDescent="0.3">
      <c r="C663" s="6"/>
      <c r="F663" s="7"/>
    </row>
    <row r="664" spans="3:6" x14ac:dyDescent="0.3">
      <c r="C664" s="6"/>
      <c r="F664" s="7"/>
    </row>
    <row r="665" spans="3:6" x14ac:dyDescent="0.3">
      <c r="C665" s="6"/>
      <c r="F665" s="7"/>
    </row>
    <row r="666" spans="3:6" x14ac:dyDescent="0.3">
      <c r="C666" s="6"/>
      <c r="F666" s="7"/>
    </row>
    <row r="667" spans="3:6" x14ac:dyDescent="0.3">
      <c r="C667" s="6"/>
      <c r="F667" s="7"/>
    </row>
    <row r="668" spans="3:6" x14ac:dyDescent="0.3">
      <c r="C668" s="6"/>
      <c r="F668" s="7"/>
    </row>
    <row r="669" spans="3:6" x14ac:dyDescent="0.3">
      <c r="C669" s="6"/>
      <c r="F669" s="7"/>
    </row>
    <row r="670" spans="3:6" x14ac:dyDescent="0.3">
      <c r="C670" s="6"/>
      <c r="F670" s="7"/>
    </row>
    <row r="671" spans="3:6" x14ac:dyDescent="0.3">
      <c r="C671" s="6"/>
      <c r="F671" s="7"/>
    </row>
    <row r="672" spans="3:6" x14ac:dyDescent="0.3">
      <c r="C672" s="6"/>
      <c r="F672" s="7"/>
    </row>
    <row r="673" spans="3:6" x14ac:dyDescent="0.3">
      <c r="C673" s="6"/>
      <c r="F673" s="7"/>
    </row>
    <row r="674" spans="3:6" x14ac:dyDescent="0.3">
      <c r="C674" s="6"/>
      <c r="F674" s="7"/>
    </row>
    <row r="675" spans="3:6" x14ac:dyDescent="0.3">
      <c r="C675" s="6"/>
      <c r="F675" s="7"/>
    </row>
    <row r="676" spans="3:6" x14ac:dyDescent="0.3">
      <c r="C676" s="6"/>
      <c r="F676" s="7"/>
    </row>
    <row r="677" spans="3:6" x14ac:dyDescent="0.3">
      <c r="C677" s="6"/>
      <c r="F677" s="7"/>
    </row>
    <row r="678" spans="3:6" x14ac:dyDescent="0.3">
      <c r="C678" s="6"/>
      <c r="F678" s="7"/>
    </row>
    <row r="679" spans="3:6" x14ac:dyDescent="0.3">
      <c r="C679" s="6"/>
      <c r="F679" s="7"/>
    </row>
    <row r="680" spans="3:6" x14ac:dyDescent="0.3">
      <c r="C680" s="6"/>
      <c r="F680" s="7"/>
    </row>
    <row r="681" spans="3:6" x14ac:dyDescent="0.3">
      <c r="C681" s="6"/>
      <c r="F681" s="7"/>
    </row>
    <row r="682" spans="3:6" x14ac:dyDescent="0.3">
      <c r="C682" s="6"/>
      <c r="F682" s="7"/>
    </row>
    <row r="683" spans="3:6" x14ac:dyDescent="0.3">
      <c r="C683" s="6"/>
      <c r="F683" s="7"/>
    </row>
    <row r="684" spans="3:6" x14ac:dyDescent="0.3">
      <c r="C684" s="6"/>
      <c r="F684" s="7"/>
    </row>
    <row r="685" spans="3:6" x14ac:dyDescent="0.3">
      <c r="C685" s="6"/>
      <c r="F685" s="7"/>
    </row>
    <row r="686" spans="3:6" x14ac:dyDescent="0.3">
      <c r="C686" s="6"/>
      <c r="F686" s="7"/>
    </row>
    <row r="687" spans="3:6" x14ac:dyDescent="0.3">
      <c r="C687" s="6"/>
      <c r="F687" s="7"/>
    </row>
    <row r="688" spans="3:6" x14ac:dyDescent="0.3">
      <c r="C688" s="6"/>
      <c r="F688" s="7"/>
    </row>
    <row r="689" spans="3:6" x14ac:dyDescent="0.3">
      <c r="C689" s="6"/>
      <c r="F689" s="7"/>
    </row>
    <row r="690" spans="3:6" x14ac:dyDescent="0.3">
      <c r="C690" s="6"/>
      <c r="F690" s="7"/>
    </row>
    <row r="691" spans="3:6" x14ac:dyDescent="0.3">
      <c r="C691" s="6"/>
      <c r="F691" s="7"/>
    </row>
    <row r="692" spans="3:6" x14ac:dyDescent="0.3">
      <c r="C692" s="6"/>
      <c r="F692" s="7"/>
    </row>
    <row r="693" spans="3:6" x14ac:dyDescent="0.3">
      <c r="C693" s="6"/>
      <c r="F693" s="7"/>
    </row>
    <row r="694" spans="3:6" x14ac:dyDescent="0.3">
      <c r="C694" s="6"/>
      <c r="F694" s="7"/>
    </row>
    <row r="695" spans="3:6" x14ac:dyDescent="0.3">
      <c r="C695" s="6"/>
      <c r="F695" s="7"/>
    </row>
    <row r="696" spans="3:6" x14ac:dyDescent="0.3">
      <c r="C696" s="6"/>
      <c r="F696" s="7"/>
    </row>
    <row r="697" spans="3:6" x14ac:dyDescent="0.3">
      <c r="C697" s="6"/>
      <c r="F697" s="7"/>
    </row>
    <row r="698" spans="3:6" x14ac:dyDescent="0.3">
      <c r="C698" s="6"/>
      <c r="F698" s="7"/>
    </row>
    <row r="699" spans="3:6" x14ac:dyDescent="0.3">
      <c r="C699" s="6"/>
      <c r="F699" s="7"/>
    </row>
    <row r="700" spans="3:6" x14ac:dyDescent="0.3">
      <c r="C700" s="6"/>
      <c r="F700" s="7"/>
    </row>
    <row r="701" spans="3:6" x14ac:dyDescent="0.3">
      <c r="C701" s="6"/>
      <c r="F701" s="7"/>
    </row>
    <row r="702" spans="3:6" x14ac:dyDescent="0.3">
      <c r="C702" s="6"/>
      <c r="F702" s="7"/>
    </row>
    <row r="703" spans="3:6" x14ac:dyDescent="0.3">
      <c r="C703" s="6"/>
      <c r="F703" s="7"/>
    </row>
    <row r="704" spans="3:6" x14ac:dyDescent="0.3">
      <c r="C704" s="6"/>
      <c r="F704" s="7"/>
    </row>
    <row r="705" spans="3:6" x14ac:dyDescent="0.3">
      <c r="C705" s="6"/>
      <c r="F705" s="7"/>
    </row>
    <row r="706" spans="3:6" x14ac:dyDescent="0.3">
      <c r="C706" s="6"/>
      <c r="F706" s="7"/>
    </row>
    <row r="707" spans="3:6" x14ac:dyDescent="0.3">
      <c r="C707" s="6"/>
      <c r="F707" s="7"/>
    </row>
    <row r="708" spans="3:6" x14ac:dyDescent="0.3">
      <c r="C708" s="6"/>
      <c r="F708" s="7"/>
    </row>
    <row r="709" spans="3:6" x14ac:dyDescent="0.3">
      <c r="C709" s="6"/>
      <c r="F709" s="7"/>
    </row>
    <row r="710" spans="3:6" x14ac:dyDescent="0.3">
      <c r="C710" s="6"/>
      <c r="F710" s="7"/>
    </row>
    <row r="711" spans="3:6" x14ac:dyDescent="0.3">
      <c r="C711" s="6"/>
      <c r="F711" s="7"/>
    </row>
    <row r="712" spans="3:6" x14ac:dyDescent="0.3">
      <c r="C712" s="6"/>
      <c r="F712" s="7"/>
    </row>
    <row r="713" spans="3:6" x14ac:dyDescent="0.3">
      <c r="C713" s="6"/>
      <c r="F713" s="7"/>
    </row>
    <row r="714" spans="3:6" x14ac:dyDescent="0.3">
      <c r="C714" s="6"/>
      <c r="F714" s="7"/>
    </row>
    <row r="715" spans="3:6" x14ac:dyDescent="0.3">
      <c r="C715" s="6"/>
      <c r="F715" s="7"/>
    </row>
    <row r="716" spans="3:6" x14ac:dyDescent="0.3">
      <c r="C716" s="6"/>
      <c r="F716" s="7"/>
    </row>
    <row r="717" spans="3:6" x14ac:dyDescent="0.3">
      <c r="C717" s="6"/>
      <c r="F717" s="7"/>
    </row>
    <row r="718" spans="3:6" x14ac:dyDescent="0.3">
      <c r="C718" s="6"/>
      <c r="F718" s="7"/>
    </row>
    <row r="719" spans="3:6" x14ac:dyDescent="0.3">
      <c r="C719" s="6"/>
      <c r="F719" s="7"/>
    </row>
    <row r="720" spans="3:6" x14ac:dyDescent="0.3">
      <c r="C720" s="6"/>
      <c r="F720" s="7"/>
    </row>
    <row r="721" spans="3:6" x14ac:dyDescent="0.3">
      <c r="C721" s="6"/>
      <c r="F721" s="7"/>
    </row>
    <row r="722" spans="3:6" x14ac:dyDescent="0.3">
      <c r="C722" s="6"/>
      <c r="F722" s="7"/>
    </row>
    <row r="723" spans="3:6" x14ac:dyDescent="0.3">
      <c r="C723" s="6"/>
      <c r="F723" s="7"/>
    </row>
    <row r="724" spans="3:6" x14ac:dyDescent="0.3">
      <c r="C724" s="6"/>
      <c r="F724" s="7"/>
    </row>
    <row r="725" spans="3:6" x14ac:dyDescent="0.3">
      <c r="C725" s="6"/>
      <c r="F725" s="7"/>
    </row>
    <row r="726" spans="3:6" x14ac:dyDescent="0.3">
      <c r="C726" s="6"/>
      <c r="F726" s="7"/>
    </row>
    <row r="727" spans="3:6" x14ac:dyDescent="0.3">
      <c r="C727" s="6"/>
      <c r="F727" s="7"/>
    </row>
    <row r="728" spans="3:6" x14ac:dyDescent="0.3">
      <c r="C728" s="6"/>
      <c r="F728" s="7"/>
    </row>
    <row r="729" spans="3:6" x14ac:dyDescent="0.3">
      <c r="C729" s="6"/>
      <c r="F729" s="7"/>
    </row>
    <row r="730" spans="3:6" x14ac:dyDescent="0.3">
      <c r="C730" s="6"/>
      <c r="F730" s="7"/>
    </row>
    <row r="731" spans="3:6" x14ac:dyDescent="0.3">
      <c r="C731" s="6"/>
      <c r="F731" s="7"/>
    </row>
    <row r="732" spans="3:6" x14ac:dyDescent="0.3">
      <c r="C732" s="6"/>
      <c r="F732" s="7"/>
    </row>
    <row r="733" spans="3:6" x14ac:dyDescent="0.3">
      <c r="C733" s="6"/>
      <c r="F733" s="7"/>
    </row>
    <row r="734" spans="3:6" x14ac:dyDescent="0.3">
      <c r="C734" s="6"/>
      <c r="F734" s="7"/>
    </row>
    <row r="735" spans="3:6" x14ac:dyDescent="0.3">
      <c r="C735" s="6"/>
      <c r="F735" s="7"/>
    </row>
    <row r="736" spans="3:6" x14ac:dyDescent="0.3">
      <c r="C736" s="6"/>
      <c r="F736" s="7"/>
    </row>
    <row r="737" spans="3:6" x14ac:dyDescent="0.3">
      <c r="C737" s="6"/>
      <c r="F737" s="7"/>
    </row>
    <row r="738" spans="3:6" x14ac:dyDescent="0.3">
      <c r="C738" s="6"/>
      <c r="F738" s="7"/>
    </row>
    <row r="739" spans="3:6" x14ac:dyDescent="0.3">
      <c r="C739" s="6"/>
      <c r="F739" s="7"/>
    </row>
    <row r="740" spans="3:6" x14ac:dyDescent="0.3">
      <c r="C740" s="6"/>
      <c r="F740" s="7"/>
    </row>
    <row r="741" spans="3:6" x14ac:dyDescent="0.3">
      <c r="C741" s="6"/>
      <c r="F741" s="7"/>
    </row>
    <row r="742" spans="3:6" x14ac:dyDescent="0.3">
      <c r="C742" s="6"/>
      <c r="F742" s="7"/>
    </row>
    <row r="743" spans="3:6" x14ac:dyDescent="0.3">
      <c r="C743" s="6"/>
      <c r="F743" s="7"/>
    </row>
    <row r="744" spans="3:6" x14ac:dyDescent="0.3">
      <c r="C744" s="6"/>
      <c r="F744" s="7"/>
    </row>
    <row r="745" spans="3:6" x14ac:dyDescent="0.3">
      <c r="C745" s="6"/>
      <c r="F745" s="7"/>
    </row>
    <row r="746" spans="3:6" x14ac:dyDescent="0.3">
      <c r="C746" s="6"/>
      <c r="F746" s="7"/>
    </row>
    <row r="747" spans="3:6" x14ac:dyDescent="0.3">
      <c r="C747" s="6"/>
      <c r="F747" s="7"/>
    </row>
    <row r="748" spans="3:6" x14ac:dyDescent="0.3">
      <c r="C748" s="6"/>
      <c r="F748" s="7"/>
    </row>
    <row r="749" spans="3:6" x14ac:dyDescent="0.3">
      <c r="C749" s="6"/>
      <c r="F749" s="7"/>
    </row>
    <row r="750" spans="3:6" x14ac:dyDescent="0.3">
      <c r="C750" s="6"/>
      <c r="F750" s="7"/>
    </row>
    <row r="751" spans="3:6" x14ac:dyDescent="0.3">
      <c r="C751" s="6"/>
      <c r="F751" s="7"/>
    </row>
    <row r="752" spans="3:6" x14ac:dyDescent="0.3">
      <c r="C752" s="6"/>
      <c r="F752" s="7"/>
    </row>
    <row r="753" spans="3:6" x14ac:dyDescent="0.3">
      <c r="C753" s="6"/>
      <c r="F753" s="7"/>
    </row>
    <row r="754" spans="3:6" x14ac:dyDescent="0.3">
      <c r="C754" s="6"/>
      <c r="F754" s="7"/>
    </row>
    <row r="755" spans="3:6" x14ac:dyDescent="0.3">
      <c r="C755" s="6"/>
      <c r="F755" s="7"/>
    </row>
    <row r="756" spans="3:6" x14ac:dyDescent="0.3">
      <c r="C756" s="6"/>
      <c r="F756" s="7"/>
    </row>
    <row r="757" spans="3:6" x14ac:dyDescent="0.3">
      <c r="C757" s="6"/>
      <c r="F757" s="7"/>
    </row>
    <row r="758" spans="3:6" x14ac:dyDescent="0.3">
      <c r="C758" s="6"/>
      <c r="F758" s="7"/>
    </row>
    <row r="759" spans="3:6" x14ac:dyDescent="0.3">
      <c r="C759" s="6"/>
      <c r="F759" s="7"/>
    </row>
    <row r="760" spans="3:6" x14ac:dyDescent="0.3">
      <c r="C760" s="6"/>
      <c r="F760" s="7"/>
    </row>
    <row r="761" spans="3:6" x14ac:dyDescent="0.3">
      <c r="C761" s="6"/>
      <c r="F761" s="7"/>
    </row>
    <row r="762" spans="3:6" x14ac:dyDescent="0.3">
      <c r="C762" s="6"/>
      <c r="F762" s="7"/>
    </row>
    <row r="763" spans="3:6" x14ac:dyDescent="0.3">
      <c r="C763" s="6"/>
      <c r="F763" s="7"/>
    </row>
    <row r="764" spans="3:6" x14ac:dyDescent="0.3">
      <c r="C764" s="6"/>
      <c r="F764" s="7"/>
    </row>
    <row r="765" spans="3:6" x14ac:dyDescent="0.3">
      <c r="C765" s="6"/>
      <c r="F765" s="7"/>
    </row>
    <row r="766" spans="3:6" x14ac:dyDescent="0.3">
      <c r="C766" s="6"/>
      <c r="F766" s="7"/>
    </row>
    <row r="767" spans="3:6" x14ac:dyDescent="0.3">
      <c r="C767" s="6"/>
      <c r="F767" s="7"/>
    </row>
    <row r="768" spans="3:6" x14ac:dyDescent="0.3">
      <c r="C768" s="6"/>
      <c r="F768" s="7"/>
    </row>
    <row r="769" spans="3:6" x14ac:dyDescent="0.3">
      <c r="C769" s="6"/>
      <c r="F769" s="7"/>
    </row>
    <row r="770" spans="3:6" x14ac:dyDescent="0.3">
      <c r="C770" s="6"/>
      <c r="F770" s="7"/>
    </row>
    <row r="771" spans="3:6" x14ac:dyDescent="0.3">
      <c r="C771" s="6"/>
      <c r="F771" s="7"/>
    </row>
    <row r="772" spans="3:6" x14ac:dyDescent="0.3">
      <c r="C772" s="6"/>
      <c r="F772" s="7"/>
    </row>
    <row r="773" spans="3:6" x14ac:dyDescent="0.3">
      <c r="C773" s="6"/>
      <c r="F773" s="7"/>
    </row>
    <row r="774" spans="3:6" x14ac:dyDescent="0.3">
      <c r="C774" s="6"/>
      <c r="F774" s="7"/>
    </row>
    <row r="775" spans="3:6" x14ac:dyDescent="0.3">
      <c r="C775" s="6"/>
      <c r="F775" s="7"/>
    </row>
    <row r="776" spans="3:6" x14ac:dyDescent="0.3">
      <c r="C776" s="6"/>
      <c r="F776" s="7"/>
    </row>
    <row r="777" spans="3:6" x14ac:dyDescent="0.3">
      <c r="C777" s="6"/>
      <c r="F777" s="7"/>
    </row>
    <row r="778" spans="3:6" x14ac:dyDescent="0.3">
      <c r="C778" s="6"/>
      <c r="F778" s="7"/>
    </row>
    <row r="779" spans="3:6" x14ac:dyDescent="0.3">
      <c r="C779" s="6"/>
      <c r="F779" s="7"/>
    </row>
    <row r="780" spans="3:6" x14ac:dyDescent="0.3">
      <c r="C780" s="6"/>
      <c r="F780" s="7"/>
    </row>
    <row r="781" spans="3:6" x14ac:dyDescent="0.3">
      <c r="C781" s="6"/>
      <c r="F781" s="7"/>
    </row>
    <row r="782" spans="3:6" x14ac:dyDescent="0.3">
      <c r="C782" s="6"/>
      <c r="F782" s="7"/>
    </row>
    <row r="783" spans="3:6" x14ac:dyDescent="0.3">
      <c r="C783" s="6"/>
      <c r="F783" s="7"/>
    </row>
    <row r="784" spans="3:6" x14ac:dyDescent="0.3">
      <c r="C784" s="6"/>
      <c r="F784" s="7"/>
    </row>
    <row r="785" spans="3:6" x14ac:dyDescent="0.3">
      <c r="C785" s="6"/>
      <c r="F785" s="7"/>
    </row>
    <row r="786" spans="3:6" x14ac:dyDescent="0.3">
      <c r="C786" s="6"/>
      <c r="F786" s="7"/>
    </row>
    <row r="787" spans="3:6" x14ac:dyDescent="0.3">
      <c r="C787" s="6"/>
      <c r="F787" s="7"/>
    </row>
    <row r="788" spans="3:6" x14ac:dyDescent="0.3">
      <c r="C788" s="6"/>
      <c r="F788" s="7"/>
    </row>
    <row r="789" spans="3:6" x14ac:dyDescent="0.3">
      <c r="C789" s="6"/>
      <c r="F789" s="7"/>
    </row>
    <row r="790" spans="3:6" x14ac:dyDescent="0.3">
      <c r="C790" s="6"/>
      <c r="F790" s="7"/>
    </row>
    <row r="791" spans="3:6" x14ac:dyDescent="0.3">
      <c r="C791" s="6"/>
      <c r="F791" s="7"/>
    </row>
    <row r="792" spans="3:6" x14ac:dyDescent="0.3">
      <c r="C792" s="6"/>
      <c r="F792" s="7"/>
    </row>
    <row r="793" spans="3:6" x14ac:dyDescent="0.3">
      <c r="C793" s="6"/>
      <c r="F793" s="7"/>
    </row>
    <row r="794" spans="3:6" x14ac:dyDescent="0.3">
      <c r="C794" s="6"/>
      <c r="F794" s="7"/>
    </row>
    <row r="795" spans="3:6" x14ac:dyDescent="0.3">
      <c r="C795" s="6"/>
      <c r="F795" s="7"/>
    </row>
    <row r="796" spans="3:6" x14ac:dyDescent="0.3">
      <c r="C796" s="6"/>
      <c r="F796" s="7"/>
    </row>
    <row r="797" spans="3:6" x14ac:dyDescent="0.3">
      <c r="C797" s="6"/>
      <c r="F797" s="7"/>
    </row>
    <row r="798" spans="3:6" x14ac:dyDescent="0.3">
      <c r="C798" s="6"/>
      <c r="F798" s="7"/>
    </row>
    <row r="799" spans="3:6" x14ac:dyDescent="0.3">
      <c r="C799" s="6"/>
      <c r="F799" s="7"/>
    </row>
    <row r="800" spans="3:6" x14ac:dyDescent="0.3">
      <c r="C800" s="6"/>
      <c r="F800" s="7"/>
    </row>
    <row r="801" spans="3:6" x14ac:dyDescent="0.3">
      <c r="C801" s="6"/>
      <c r="F801" s="7"/>
    </row>
    <row r="802" spans="3:6" x14ac:dyDescent="0.3">
      <c r="C802" s="6"/>
      <c r="F802" s="7"/>
    </row>
    <row r="803" spans="3:6" x14ac:dyDescent="0.3">
      <c r="C803" s="6"/>
      <c r="F803" s="7"/>
    </row>
    <row r="804" spans="3:6" x14ac:dyDescent="0.3">
      <c r="C804" s="6"/>
      <c r="F804" s="7"/>
    </row>
    <row r="805" spans="3:6" x14ac:dyDescent="0.3">
      <c r="C805" s="6"/>
      <c r="F805" s="7"/>
    </row>
    <row r="806" spans="3:6" x14ac:dyDescent="0.3">
      <c r="C806" s="6"/>
      <c r="F806" s="7"/>
    </row>
    <row r="807" spans="3:6" x14ac:dyDescent="0.3">
      <c r="C807" s="6"/>
      <c r="F807" s="7"/>
    </row>
    <row r="808" spans="3:6" x14ac:dyDescent="0.3">
      <c r="C808" s="6"/>
      <c r="F808" s="7"/>
    </row>
    <row r="809" spans="3:6" x14ac:dyDescent="0.3">
      <c r="C809" s="6"/>
      <c r="F809" s="7"/>
    </row>
    <row r="810" spans="3:6" x14ac:dyDescent="0.3">
      <c r="C810" s="6"/>
      <c r="F810" s="7"/>
    </row>
    <row r="811" spans="3:6" x14ac:dyDescent="0.3">
      <c r="C811" s="6"/>
      <c r="F811" s="7"/>
    </row>
    <row r="812" spans="3:6" x14ac:dyDescent="0.3">
      <c r="C812" s="6"/>
      <c r="F812" s="7"/>
    </row>
    <row r="813" spans="3:6" x14ac:dyDescent="0.3">
      <c r="C813" s="6"/>
      <c r="F813" s="7"/>
    </row>
    <row r="814" spans="3:6" x14ac:dyDescent="0.3">
      <c r="C814" s="6"/>
      <c r="F814" s="7"/>
    </row>
    <row r="815" spans="3:6" x14ac:dyDescent="0.3">
      <c r="C815" s="6"/>
      <c r="F815" s="7"/>
    </row>
    <row r="816" spans="3:6" x14ac:dyDescent="0.3">
      <c r="C816" s="6"/>
      <c r="F816" s="7"/>
    </row>
    <row r="817" spans="3:6" x14ac:dyDescent="0.3">
      <c r="C817" s="6"/>
      <c r="F817" s="7"/>
    </row>
    <row r="818" spans="3:6" x14ac:dyDescent="0.3">
      <c r="C818" s="6"/>
      <c r="F818" s="7"/>
    </row>
    <row r="819" spans="3:6" x14ac:dyDescent="0.3">
      <c r="C819" s="6"/>
      <c r="F819" s="7"/>
    </row>
    <row r="820" spans="3:6" x14ac:dyDescent="0.3">
      <c r="C820" s="6"/>
      <c r="F820" s="7"/>
    </row>
    <row r="821" spans="3:6" x14ac:dyDescent="0.3">
      <c r="C821" s="6"/>
      <c r="F821" s="7"/>
    </row>
    <row r="822" spans="3:6" x14ac:dyDescent="0.3">
      <c r="C822" s="6"/>
      <c r="F822" s="7"/>
    </row>
    <row r="823" spans="3:6" x14ac:dyDescent="0.3">
      <c r="C823" s="6"/>
      <c r="F823" s="7"/>
    </row>
    <row r="824" spans="3:6" x14ac:dyDescent="0.3">
      <c r="C824" s="6"/>
      <c r="F824" s="7"/>
    </row>
    <row r="825" spans="3:6" x14ac:dyDescent="0.3">
      <c r="C825" s="6"/>
      <c r="F825" s="7"/>
    </row>
    <row r="826" spans="3:6" x14ac:dyDescent="0.3">
      <c r="C826" s="6"/>
      <c r="F826" s="7"/>
    </row>
    <row r="827" spans="3:6" x14ac:dyDescent="0.3">
      <c r="C827" s="6"/>
      <c r="F827" s="7"/>
    </row>
    <row r="828" spans="3:6" x14ac:dyDescent="0.3">
      <c r="C828" s="6"/>
      <c r="F828" s="7"/>
    </row>
    <row r="829" spans="3:6" x14ac:dyDescent="0.3">
      <c r="C829" s="6"/>
      <c r="F829" s="7"/>
    </row>
    <row r="830" spans="3:6" x14ac:dyDescent="0.3">
      <c r="C830" s="6"/>
      <c r="F830" s="7"/>
    </row>
    <row r="831" spans="3:6" x14ac:dyDescent="0.3">
      <c r="C831" s="6"/>
      <c r="F831" s="7"/>
    </row>
    <row r="832" spans="3:6" x14ac:dyDescent="0.3">
      <c r="C832" s="6"/>
      <c r="F832" s="7"/>
    </row>
    <row r="833" spans="3:6" x14ac:dyDescent="0.3">
      <c r="C833" s="6"/>
      <c r="F833" s="7"/>
    </row>
    <row r="834" spans="3:6" x14ac:dyDescent="0.3">
      <c r="C834" s="6"/>
      <c r="F834" s="7"/>
    </row>
    <row r="835" spans="3:6" x14ac:dyDescent="0.3">
      <c r="C835" s="6"/>
      <c r="F835" s="7"/>
    </row>
    <row r="836" spans="3:6" x14ac:dyDescent="0.3">
      <c r="C836" s="6"/>
      <c r="F836" s="7"/>
    </row>
    <row r="837" spans="3:6" x14ac:dyDescent="0.3">
      <c r="C837" s="6"/>
      <c r="F837" s="7"/>
    </row>
    <row r="838" spans="3:6" x14ac:dyDescent="0.3">
      <c r="C838" s="6"/>
      <c r="F838" s="7"/>
    </row>
    <row r="839" spans="3:6" x14ac:dyDescent="0.3">
      <c r="C839" s="6"/>
      <c r="F839" s="7"/>
    </row>
    <row r="840" spans="3:6" x14ac:dyDescent="0.3">
      <c r="C840" s="6"/>
      <c r="F840" s="7"/>
    </row>
    <row r="841" spans="3:6" x14ac:dyDescent="0.3">
      <c r="C841" s="6"/>
      <c r="F841" s="7"/>
    </row>
    <row r="842" spans="3:6" x14ac:dyDescent="0.3">
      <c r="C842" s="6"/>
      <c r="F842" s="7"/>
    </row>
    <row r="843" spans="3:6" x14ac:dyDescent="0.3">
      <c r="C843" s="6"/>
      <c r="F843" s="7"/>
    </row>
    <row r="844" spans="3:6" x14ac:dyDescent="0.3">
      <c r="C844" s="6"/>
      <c r="F844" s="7"/>
    </row>
    <row r="845" spans="3:6" x14ac:dyDescent="0.3">
      <c r="C845" s="6"/>
      <c r="F845" s="7"/>
    </row>
    <row r="846" spans="3:6" x14ac:dyDescent="0.3">
      <c r="C846" s="6"/>
      <c r="F846" s="7"/>
    </row>
    <row r="847" spans="3:6" x14ac:dyDescent="0.3">
      <c r="C847" s="6"/>
      <c r="F847" s="7"/>
    </row>
    <row r="848" spans="3:6" x14ac:dyDescent="0.3">
      <c r="C848" s="6"/>
      <c r="F848" s="7"/>
    </row>
    <row r="849" spans="3:6" x14ac:dyDescent="0.3">
      <c r="C849" s="6"/>
      <c r="F849" s="7"/>
    </row>
    <row r="850" spans="3:6" x14ac:dyDescent="0.3">
      <c r="C850" s="6"/>
      <c r="F850" s="7"/>
    </row>
    <row r="851" spans="3:6" x14ac:dyDescent="0.3">
      <c r="C851" s="6"/>
      <c r="F851" s="7"/>
    </row>
    <row r="852" spans="3:6" x14ac:dyDescent="0.3">
      <c r="C852" s="6"/>
      <c r="F852" s="7"/>
    </row>
    <row r="853" spans="3:6" x14ac:dyDescent="0.3">
      <c r="C853" s="6"/>
      <c r="F853" s="7"/>
    </row>
    <row r="854" spans="3:6" x14ac:dyDescent="0.3">
      <c r="C854" s="6"/>
      <c r="F854" s="7"/>
    </row>
    <row r="855" spans="3:6" x14ac:dyDescent="0.3">
      <c r="C855" s="6"/>
      <c r="F855" s="7"/>
    </row>
    <row r="856" spans="3:6" x14ac:dyDescent="0.3">
      <c r="C856" s="6"/>
      <c r="F856" s="7"/>
    </row>
    <row r="857" spans="3:6" x14ac:dyDescent="0.3">
      <c r="C857" s="6"/>
      <c r="F857" s="7"/>
    </row>
    <row r="858" spans="3:6" x14ac:dyDescent="0.3">
      <c r="C858" s="6"/>
      <c r="F858" s="7"/>
    </row>
    <row r="859" spans="3:6" x14ac:dyDescent="0.3">
      <c r="C859" s="6"/>
      <c r="F859" s="7"/>
    </row>
    <row r="860" spans="3:6" x14ac:dyDescent="0.3">
      <c r="C860" s="6"/>
      <c r="F860" s="7"/>
    </row>
    <row r="861" spans="3:6" x14ac:dyDescent="0.3">
      <c r="C861" s="6"/>
      <c r="F861" s="7"/>
    </row>
    <row r="862" spans="3:6" x14ac:dyDescent="0.3">
      <c r="C862" s="6"/>
      <c r="F862" s="7"/>
    </row>
    <row r="863" spans="3:6" x14ac:dyDescent="0.3">
      <c r="C863" s="6"/>
      <c r="F863" s="7"/>
    </row>
    <row r="864" spans="3:6" x14ac:dyDescent="0.3">
      <c r="C864" s="6"/>
      <c r="F864" s="7"/>
    </row>
    <row r="865" spans="3:6" x14ac:dyDescent="0.3">
      <c r="C865" s="6"/>
      <c r="F865" s="7"/>
    </row>
    <row r="866" spans="3:6" x14ac:dyDescent="0.3">
      <c r="C866" s="6"/>
      <c r="F866" s="7"/>
    </row>
    <row r="867" spans="3:6" x14ac:dyDescent="0.3">
      <c r="C867" s="6"/>
      <c r="F867" s="7"/>
    </row>
    <row r="868" spans="3:6" x14ac:dyDescent="0.3">
      <c r="C868" s="6"/>
      <c r="F868" s="7"/>
    </row>
    <row r="869" spans="3:6" x14ac:dyDescent="0.3">
      <c r="C869" s="6"/>
      <c r="F869" s="7"/>
    </row>
    <row r="870" spans="3:6" x14ac:dyDescent="0.3">
      <c r="C870" s="6"/>
      <c r="F870" s="7"/>
    </row>
    <row r="871" spans="3:6" x14ac:dyDescent="0.3">
      <c r="C871" s="6"/>
      <c r="F871" s="7"/>
    </row>
    <row r="872" spans="3:6" x14ac:dyDescent="0.3">
      <c r="C872" s="6"/>
      <c r="F872" s="7"/>
    </row>
    <row r="873" spans="3:6" x14ac:dyDescent="0.3">
      <c r="C873" s="6"/>
      <c r="F873" s="7"/>
    </row>
    <row r="874" spans="3:6" x14ac:dyDescent="0.3">
      <c r="C874" s="6"/>
      <c r="F874" s="7"/>
    </row>
    <row r="875" spans="3:6" x14ac:dyDescent="0.3">
      <c r="C875" s="6"/>
      <c r="F875" s="7"/>
    </row>
    <row r="876" spans="3:6" x14ac:dyDescent="0.3">
      <c r="C876" s="6"/>
      <c r="F876" s="7"/>
    </row>
    <row r="877" spans="3:6" x14ac:dyDescent="0.3">
      <c r="C877" s="6"/>
      <c r="F877" s="7"/>
    </row>
    <row r="878" spans="3:6" x14ac:dyDescent="0.3">
      <c r="C878" s="6"/>
      <c r="F878" s="7"/>
    </row>
    <row r="879" spans="3:6" x14ac:dyDescent="0.3">
      <c r="C879" s="6"/>
      <c r="F879" s="7"/>
    </row>
    <row r="880" spans="3:6" x14ac:dyDescent="0.3">
      <c r="C880" s="6"/>
      <c r="F880" s="7"/>
    </row>
    <row r="881" spans="3:6" x14ac:dyDescent="0.3">
      <c r="C881" s="6"/>
      <c r="F881" s="7"/>
    </row>
    <row r="882" spans="3:6" x14ac:dyDescent="0.3">
      <c r="C882" s="6"/>
      <c r="F882" s="7"/>
    </row>
    <row r="883" spans="3:6" x14ac:dyDescent="0.3">
      <c r="C883" s="6"/>
      <c r="F883" s="7"/>
    </row>
    <row r="884" spans="3:6" x14ac:dyDescent="0.3">
      <c r="C884" s="6"/>
      <c r="F884" s="7"/>
    </row>
    <row r="885" spans="3:6" x14ac:dyDescent="0.3">
      <c r="C885" s="6"/>
      <c r="F885" s="7"/>
    </row>
    <row r="886" spans="3:6" x14ac:dyDescent="0.3">
      <c r="C886" s="6"/>
      <c r="F886" s="7"/>
    </row>
    <row r="887" spans="3:6" x14ac:dyDescent="0.3">
      <c r="C887" s="6"/>
      <c r="F887" s="7"/>
    </row>
    <row r="888" spans="3:6" x14ac:dyDescent="0.3">
      <c r="C888" s="6"/>
      <c r="F888" s="7"/>
    </row>
    <row r="889" spans="3:6" x14ac:dyDescent="0.3">
      <c r="C889" s="6"/>
      <c r="F889" s="7"/>
    </row>
    <row r="890" spans="3:6" x14ac:dyDescent="0.3">
      <c r="C890" s="6"/>
      <c r="F890" s="7"/>
    </row>
    <row r="891" spans="3:6" x14ac:dyDescent="0.3">
      <c r="C891" s="6"/>
      <c r="F891" s="7"/>
    </row>
    <row r="892" spans="3:6" x14ac:dyDescent="0.3">
      <c r="C892" s="6"/>
      <c r="F892" s="7"/>
    </row>
    <row r="893" spans="3:6" x14ac:dyDescent="0.3">
      <c r="C893" s="6"/>
      <c r="F893" s="7"/>
    </row>
    <row r="894" spans="3:6" x14ac:dyDescent="0.3">
      <c r="C894" s="6"/>
      <c r="F894" s="7"/>
    </row>
    <row r="895" spans="3:6" x14ac:dyDescent="0.3">
      <c r="C895" s="6"/>
      <c r="F895" s="7"/>
    </row>
    <row r="896" spans="3:6" x14ac:dyDescent="0.3">
      <c r="C896" s="6"/>
      <c r="F896" s="7"/>
    </row>
    <row r="897" spans="3:6" x14ac:dyDescent="0.3">
      <c r="C897" s="6"/>
      <c r="F897" s="7"/>
    </row>
    <row r="898" spans="3:6" x14ac:dyDescent="0.3">
      <c r="C898" s="6"/>
      <c r="F898" s="7"/>
    </row>
    <row r="899" spans="3:6" x14ac:dyDescent="0.3">
      <c r="C899" s="6"/>
      <c r="F899" s="7"/>
    </row>
    <row r="900" spans="3:6" x14ac:dyDescent="0.3">
      <c r="C900" s="6"/>
      <c r="F900" s="7"/>
    </row>
    <row r="901" spans="3:6" x14ac:dyDescent="0.3">
      <c r="C901" s="6"/>
      <c r="F901" s="7"/>
    </row>
    <row r="902" spans="3:6" x14ac:dyDescent="0.3">
      <c r="C902" s="6"/>
      <c r="F902" s="7"/>
    </row>
    <row r="903" spans="3:6" x14ac:dyDescent="0.3">
      <c r="C903" s="6"/>
      <c r="F903" s="7"/>
    </row>
    <row r="904" spans="3:6" x14ac:dyDescent="0.3">
      <c r="C904" s="6"/>
      <c r="F904" s="7"/>
    </row>
    <row r="905" spans="3:6" x14ac:dyDescent="0.3">
      <c r="C905" s="6"/>
      <c r="F905" s="7"/>
    </row>
    <row r="906" spans="3:6" x14ac:dyDescent="0.3">
      <c r="C906" s="6"/>
      <c r="F906" s="7"/>
    </row>
    <row r="907" spans="3:6" x14ac:dyDescent="0.3">
      <c r="C907" s="6"/>
      <c r="F907" s="7"/>
    </row>
    <row r="908" spans="3:6" x14ac:dyDescent="0.3">
      <c r="C908" s="6"/>
      <c r="F908" s="7"/>
    </row>
    <row r="909" spans="3:6" x14ac:dyDescent="0.3">
      <c r="C909" s="6"/>
      <c r="F909" s="7"/>
    </row>
    <row r="910" spans="3:6" x14ac:dyDescent="0.3">
      <c r="C910" s="6"/>
      <c r="F910" s="7"/>
    </row>
    <row r="911" spans="3:6" x14ac:dyDescent="0.3">
      <c r="C911" s="6"/>
      <c r="F911" s="7"/>
    </row>
    <row r="912" spans="3:6" x14ac:dyDescent="0.3">
      <c r="C912" s="6"/>
      <c r="F912" s="7"/>
    </row>
    <row r="913" spans="3:6" x14ac:dyDescent="0.3">
      <c r="C913" s="6"/>
      <c r="F913" s="7"/>
    </row>
    <row r="914" spans="3:6" x14ac:dyDescent="0.3">
      <c r="C914" s="6"/>
      <c r="F914" s="7"/>
    </row>
    <row r="915" spans="3:6" x14ac:dyDescent="0.3">
      <c r="C915" s="6"/>
      <c r="F915" s="7"/>
    </row>
    <row r="916" spans="3:6" x14ac:dyDescent="0.3">
      <c r="C916" s="6"/>
      <c r="F916" s="7"/>
    </row>
    <row r="917" spans="3:6" x14ac:dyDescent="0.3">
      <c r="C917" s="6"/>
      <c r="F917" s="7"/>
    </row>
    <row r="918" spans="3:6" x14ac:dyDescent="0.3">
      <c r="C918" s="6"/>
      <c r="F918" s="7"/>
    </row>
    <row r="919" spans="3:6" x14ac:dyDescent="0.3">
      <c r="C919" s="6"/>
      <c r="F919" s="7"/>
    </row>
    <row r="920" spans="3:6" x14ac:dyDescent="0.3">
      <c r="C920" s="6"/>
      <c r="F920" s="7"/>
    </row>
    <row r="921" spans="3:6" x14ac:dyDescent="0.3">
      <c r="C921" s="6"/>
      <c r="F921" s="7"/>
    </row>
    <row r="922" spans="3:6" x14ac:dyDescent="0.3">
      <c r="C922" s="6"/>
      <c r="F922" s="7"/>
    </row>
    <row r="923" spans="3:6" x14ac:dyDescent="0.3">
      <c r="C923" s="6"/>
      <c r="F923" s="7"/>
    </row>
    <row r="924" spans="3:6" x14ac:dyDescent="0.3">
      <c r="C924" s="6"/>
      <c r="F924" s="7"/>
    </row>
    <row r="925" spans="3:6" x14ac:dyDescent="0.3">
      <c r="C925" s="6"/>
      <c r="F925" s="7"/>
    </row>
    <row r="926" spans="3:6" x14ac:dyDescent="0.3">
      <c r="C926" s="6"/>
      <c r="F926" s="7"/>
    </row>
    <row r="927" spans="3:6" x14ac:dyDescent="0.3">
      <c r="C927" s="6"/>
      <c r="F927" s="7"/>
    </row>
    <row r="928" spans="3:6" x14ac:dyDescent="0.3">
      <c r="C928" s="6"/>
      <c r="F928" s="7"/>
    </row>
    <row r="929" spans="3:6" x14ac:dyDescent="0.3">
      <c r="C929" s="6"/>
      <c r="F929" s="7"/>
    </row>
    <row r="930" spans="3:6" x14ac:dyDescent="0.3">
      <c r="C930" s="6"/>
      <c r="F930" s="7"/>
    </row>
    <row r="931" spans="3:6" x14ac:dyDescent="0.3">
      <c r="C931" s="6"/>
      <c r="F931" s="7"/>
    </row>
    <row r="932" spans="3:6" x14ac:dyDescent="0.3">
      <c r="C932" s="6"/>
      <c r="F932" s="7"/>
    </row>
    <row r="933" spans="3:6" x14ac:dyDescent="0.3">
      <c r="C933" s="6"/>
      <c r="F933" s="7"/>
    </row>
    <row r="934" spans="3:6" x14ac:dyDescent="0.3">
      <c r="C934" s="6"/>
      <c r="F934" s="7"/>
    </row>
    <row r="935" spans="3:6" x14ac:dyDescent="0.3">
      <c r="C935" s="6"/>
      <c r="F935" s="7"/>
    </row>
    <row r="936" spans="3:6" x14ac:dyDescent="0.3">
      <c r="C936" s="6"/>
      <c r="F936" s="7"/>
    </row>
    <row r="937" spans="3:6" x14ac:dyDescent="0.3">
      <c r="C937" s="6"/>
      <c r="F937" s="7"/>
    </row>
    <row r="938" spans="3:6" x14ac:dyDescent="0.3">
      <c r="C938" s="6"/>
      <c r="F938" s="7"/>
    </row>
    <row r="939" spans="3:6" x14ac:dyDescent="0.3">
      <c r="C939" s="6"/>
      <c r="F939" s="7"/>
    </row>
    <row r="940" spans="3:6" x14ac:dyDescent="0.3">
      <c r="C940" s="6"/>
      <c r="F940" s="7"/>
    </row>
    <row r="941" spans="3:6" x14ac:dyDescent="0.3">
      <c r="C941" s="6"/>
      <c r="F941" s="7"/>
    </row>
    <row r="942" spans="3:6" x14ac:dyDescent="0.3">
      <c r="C942" s="6"/>
      <c r="F942" s="7"/>
    </row>
    <row r="943" spans="3:6" x14ac:dyDescent="0.3">
      <c r="C943" s="6"/>
      <c r="F943" s="7"/>
    </row>
    <row r="944" spans="3:6" x14ac:dyDescent="0.3">
      <c r="C944" s="6"/>
      <c r="F944" s="7"/>
    </row>
    <row r="945" spans="3:6" x14ac:dyDescent="0.3">
      <c r="C945" s="6"/>
      <c r="F945" s="7"/>
    </row>
    <row r="946" spans="3:6" x14ac:dyDescent="0.3">
      <c r="C946" s="6"/>
      <c r="F946" s="7"/>
    </row>
    <row r="947" spans="3:6" x14ac:dyDescent="0.3">
      <c r="C947" s="6"/>
      <c r="F947" s="7"/>
    </row>
    <row r="948" spans="3:6" x14ac:dyDescent="0.3">
      <c r="C948" s="6"/>
      <c r="F948" s="7"/>
    </row>
    <row r="949" spans="3:6" x14ac:dyDescent="0.3">
      <c r="C949" s="6"/>
      <c r="F949" s="7"/>
    </row>
    <row r="950" spans="3:6" x14ac:dyDescent="0.3">
      <c r="C950" s="6"/>
      <c r="F950" s="7"/>
    </row>
    <row r="951" spans="3:6" x14ac:dyDescent="0.3">
      <c r="C951" s="6"/>
      <c r="F951" s="7"/>
    </row>
    <row r="952" spans="3:6" x14ac:dyDescent="0.3">
      <c r="C952" s="6"/>
      <c r="F952" s="7"/>
    </row>
    <row r="953" spans="3:6" x14ac:dyDescent="0.3">
      <c r="C953" s="6"/>
      <c r="F953" s="7"/>
    </row>
    <row r="954" spans="3:6" x14ac:dyDescent="0.3">
      <c r="C954" s="6"/>
      <c r="F954" s="7"/>
    </row>
    <row r="955" spans="3:6" x14ac:dyDescent="0.3">
      <c r="C955" s="6"/>
      <c r="F955" s="7"/>
    </row>
    <row r="956" spans="3:6" x14ac:dyDescent="0.3">
      <c r="C956" s="6"/>
      <c r="F956" s="7"/>
    </row>
    <row r="957" spans="3:6" x14ac:dyDescent="0.3">
      <c r="C957" s="6"/>
      <c r="F957" s="7"/>
    </row>
    <row r="958" spans="3:6" x14ac:dyDescent="0.3">
      <c r="C958" s="6"/>
      <c r="F958" s="7"/>
    </row>
    <row r="959" spans="3:6" x14ac:dyDescent="0.3">
      <c r="C959" s="6"/>
      <c r="F959" s="7"/>
    </row>
    <row r="960" spans="3:6" x14ac:dyDescent="0.3">
      <c r="C960" s="6"/>
      <c r="F960" s="7"/>
    </row>
    <row r="961" spans="3:6" x14ac:dyDescent="0.3">
      <c r="C961" s="6"/>
      <c r="F961" s="7"/>
    </row>
    <row r="962" spans="3:6" x14ac:dyDescent="0.3">
      <c r="C962" s="6"/>
      <c r="F962" s="7"/>
    </row>
    <row r="963" spans="3:6" x14ac:dyDescent="0.3">
      <c r="C963" s="6"/>
      <c r="F963" s="7"/>
    </row>
    <row r="964" spans="3:6" x14ac:dyDescent="0.3">
      <c r="C964" s="6"/>
      <c r="F964" s="7"/>
    </row>
    <row r="965" spans="3:6" x14ac:dyDescent="0.3">
      <c r="C965" s="6"/>
      <c r="F965" s="7"/>
    </row>
    <row r="966" spans="3:6" x14ac:dyDescent="0.3">
      <c r="C966" s="6"/>
      <c r="F966" s="7"/>
    </row>
    <row r="967" spans="3:6" x14ac:dyDescent="0.3">
      <c r="C967" s="6"/>
      <c r="F967" s="7"/>
    </row>
    <row r="968" spans="3:6" x14ac:dyDescent="0.3">
      <c r="C968" s="6"/>
      <c r="F968" s="7"/>
    </row>
    <row r="969" spans="3:6" x14ac:dyDescent="0.3">
      <c r="C969" s="6"/>
      <c r="F969" s="7"/>
    </row>
    <row r="970" spans="3:6" x14ac:dyDescent="0.3">
      <c r="C970" s="6"/>
      <c r="F970" s="7"/>
    </row>
    <row r="971" spans="3:6" x14ac:dyDescent="0.3">
      <c r="C971" s="6"/>
      <c r="F971" s="7"/>
    </row>
    <row r="972" spans="3:6" x14ac:dyDescent="0.3">
      <c r="C972" s="6"/>
      <c r="F972" s="7"/>
    </row>
    <row r="973" spans="3:6" x14ac:dyDescent="0.3">
      <c r="C973" s="6"/>
      <c r="F973" s="7"/>
    </row>
    <row r="974" spans="3:6" x14ac:dyDescent="0.3">
      <c r="C974" s="6"/>
      <c r="F974" s="7"/>
    </row>
    <row r="975" spans="3:6" x14ac:dyDescent="0.3">
      <c r="C975" s="6"/>
      <c r="F975" s="7"/>
    </row>
    <row r="976" spans="3:6" x14ac:dyDescent="0.3">
      <c r="C976" s="6"/>
      <c r="F976" s="7"/>
    </row>
    <row r="977" spans="3:6" x14ac:dyDescent="0.3">
      <c r="C977" s="6"/>
      <c r="F977" s="7"/>
    </row>
    <row r="978" spans="3:6" x14ac:dyDescent="0.3">
      <c r="C978" s="6"/>
      <c r="F978" s="7"/>
    </row>
    <row r="979" spans="3:6" x14ac:dyDescent="0.3">
      <c r="C979" s="6"/>
      <c r="F979" s="7"/>
    </row>
    <row r="980" spans="3:6" x14ac:dyDescent="0.3">
      <c r="C980" s="6"/>
      <c r="F980" s="7"/>
    </row>
    <row r="981" spans="3:6" x14ac:dyDescent="0.3">
      <c r="C981" s="6"/>
      <c r="F981" s="7"/>
    </row>
    <row r="982" spans="3:6" x14ac:dyDescent="0.3">
      <c r="C982" s="6"/>
      <c r="F982" s="7"/>
    </row>
    <row r="983" spans="3:6" x14ac:dyDescent="0.3">
      <c r="C983" s="6"/>
      <c r="F983" s="7"/>
    </row>
    <row r="984" spans="3:6" x14ac:dyDescent="0.3">
      <c r="C984" s="6"/>
      <c r="F984" s="7"/>
    </row>
    <row r="985" spans="3:6" x14ac:dyDescent="0.3">
      <c r="C985" s="6"/>
      <c r="F985" s="7"/>
    </row>
    <row r="986" spans="3:6" x14ac:dyDescent="0.3">
      <c r="C986" s="6"/>
      <c r="F986" s="7"/>
    </row>
    <row r="987" spans="3:6" x14ac:dyDescent="0.3">
      <c r="C987" s="6"/>
      <c r="F987" s="7"/>
    </row>
    <row r="988" spans="3:6" x14ac:dyDescent="0.3">
      <c r="C988" s="6"/>
      <c r="F988" s="7"/>
    </row>
    <row r="989" spans="3:6" x14ac:dyDescent="0.3">
      <c r="C989" s="6"/>
      <c r="F989" s="7"/>
    </row>
    <row r="990" spans="3:6" x14ac:dyDescent="0.3">
      <c r="C990" s="6"/>
      <c r="F990" s="7"/>
    </row>
    <row r="991" spans="3:6" x14ac:dyDescent="0.3">
      <c r="C991" s="6"/>
      <c r="F991" s="7"/>
    </row>
    <row r="992" spans="3:6" x14ac:dyDescent="0.3">
      <c r="C992" s="6"/>
      <c r="F992" s="7"/>
    </row>
    <row r="993" spans="3:6" x14ac:dyDescent="0.3">
      <c r="C993" s="6"/>
      <c r="F993" s="7"/>
    </row>
    <row r="994" spans="3:6" x14ac:dyDescent="0.3">
      <c r="C994" s="6"/>
      <c r="F994" s="7"/>
    </row>
    <row r="995" spans="3:6" x14ac:dyDescent="0.3">
      <c r="C995" s="6"/>
      <c r="F995" s="7"/>
    </row>
    <row r="996" spans="3:6" x14ac:dyDescent="0.3">
      <c r="C996" s="6"/>
      <c r="F996" s="7"/>
    </row>
    <row r="997" spans="3:6" x14ac:dyDescent="0.3">
      <c r="C997" s="6"/>
      <c r="F997" s="7"/>
    </row>
    <row r="998" spans="3:6" x14ac:dyDescent="0.3">
      <c r="C998" s="6"/>
      <c r="F998" s="7"/>
    </row>
    <row r="999" spans="3:6" x14ac:dyDescent="0.3">
      <c r="C999" s="6"/>
      <c r="F999" s="7"/>
    </row>
    <row r="1000" spans="3:6" x14ac:dyDescent="0.3">
      <c r="C1000" s="6"/>
      <c r="F1000" s="7"/>
    </row>
    <row r="1001" spans="3:6" x14ac:dyDescent="0.3">
      <c r="C1001" s="6"/>
      <c r="F1001" s="7"/>
    </row>
    <row r="1002" spans="3:6" x14ac:dyDescent="0.3">
      <c r="C1002" s="6"/>
      <c r="F1002" s="7"/>
    </row>
    <row r="1003" spans="3:6" x14ac:dyDescent="0.3">
      <c r="C1003" s="6"/>
      <c r="F1003" s="7"/>
    </row>
    <row r="1004" spans="3:6" x14ac:dyDescent="0.3">
      <c r="C1004" s="6"/>
      <c r="F1004" s="7"/>
    </row>
    <row r="1005" spans="3:6" x14ac:dyDescent="0.3">
      <c r="C1005" s="6"/>
      <c r="F1005" s="7"/>
    </row>
    <row r="1006" spans="3:6" x14ac:dyDescent="0.3">
      <c r="C1006" s="6"/>
      <c r="F1006" s="7"/>
    </row>
    <row r="1007" spans="3:6" x14ac:dyDescent="0.3">
      <c r="C1007" s="6"/>
      <c r="F1007" s="7"/>
    </row>
    <row r="1008" spans="3:6" x14ac:dyDescent="0.3">
      <c r="C1008" s="6"/>
      <c r="F1008" s="7"/>
    </row>
    <row r="1009" spans="3:6" x14ac:dyDescent="0.3">
      <c r="C1009" s="6"/>
      <c r="F1009" s="7"/>
    </row>
  </sheetData>
  <mergeCells count="2">
    <mergeCell ref="H2:J3"/>
    <mergeCell ref="I78:I80"/>
  </mergeCells>
  <phoneticPr fontId="24" type="noConversion"/>
  <hyperlinks>
    <hyperlink ref="I84" r:id="rId1" xr:uid="{F238B18A-C7A9-614E-B3B1-F9EAF607C7D6}"/>
    <hyperlink ref="I85" r:id="rId2" xr:uid="{17C87A11-CCCE-E04D-939F-8FD2629B4C30}"/>
    <hyperlink ref="I86" r:id="rId3" xr:uid="{53B96CCC-DF58-0E49-859E-783FE6B67D20}"/>
  </hyperlinks>
  <pageMargins left="0.7" right="0.7" top="0.75" bottom="0.75" header="0" footer="0"/>
  <pageSetup paperSize="9" orientation="portrait" r:id="rId4"/>
  <legacyDrawing r:id="rId5"/>
  <extLst>
    <ext xmlns:x14="http://schemas.microsoft.com/office/spreadsheetml/2009/9/main" uri="{CCE6A557-97BC-4b89-ADB6-D9C93CAAB3DF}">
      <x14:dataValidations xmlns:xm="http://schemas.microsoft.com/office/excel/2006/main" count="12">
        <x14:dataValidation type="list" allowBlank="1" showInputMessage="1" prompt="Type in free text or select &quot;No&quot; from dropdown-list" xr:uid="{00000000-0002-0000-0100-000000000000}">
          <x14:formula1>
            <xm:f>Control!$B$12</xm:f>
          </x14:formula1>
          <xm:sqref>L78 L65 L70:L71</xm:sqref>
        </x14:dataValidation>
        <x14:dataValidation type="list" allowBlank="1" showErrorMessage="1" xr:uid="{00000000-0002-0000-0100-000002000000}">
          <x14:formula1>
            <xm:f>Control!$I$11:$I$13</xm:f>
          </x14:formula1>
          <xm:sqref>L11</xm:sqref>
        </x14:dataValidation>
        <x14:dataValidation type="list" allowBlank="1" showErrorMessage="1" xr:uid="{00000000-0002-0000-0100-000003000000}">
          <x14:formula1>
            <xm:f>Control!$H$11:$H$13</xm:f>
          </x14:formula1>
          <xm:sqref>L50</xm:sqref>
        </x14:dataValidation>
        <x14:dataValidation type="list" allowBlank="1" showInputMessage="1" showErrorMessage="1" prompt="Integer - Make sure you enter an integer value?" xr:uid="{00000000-0002-0000-0100-000004000000}">
          <x14:formula1>
            <xm:f>Control!$J$11:$J$15</xm:f>
          </x14:formula1>
          <xm:sqref>L83:L87</xm:sqref>
        </x14:dataValidation>
        <x14:dataValidation type="list" allowBlank="1" showInputMessage="1" prompt="Type in integer value or select &quot;n/a&quot; from dropdown-list" xr:uid="{00000000-0002-0000-0100-000006000000}">
          <x14:formula1>
            <xm:f>Control!$E$13</xm:f>
          </x14:formula1>
          <xm:sqref>L55</xm:sqref>
        </x14:dataValidation>
        <x14:dataValidation type="list" allowBlank="1" showInputMessage="1" prompt="Type in free text or select &quot;n/a&quot; from dropdown-list" xr:uid="{00000000-0002-0000-0100-000009000000}">
          <x14:formula1>
            <xm:f>Control!$E$13</xm:f>
          </x14:formula1>
          <xm:sqref>L79 L81</xm:sqref>
        </x14:dataValidation>
        <x14:dataValidation type="list" allowBlank="1" showErrorMessage="1" xr:uid="{00000000-0002-0000-0100-00000A000000}">
          <x14:formula1>
            <xm:f>Control!$B$11:$B$12</xm:f>
          </x14:formula1>
          <xm:sqref>AZ68 AT68 L25:L27 AC68 L51 L53:L54 L58:L64 L67:L69 L73:L77 L80 L8 L15:BA19</xm:sqref>
        </x14:dataValidation>
        <x14:dataValidation type="list" allowBlank="1" showInputMessage="1" prompt="Select from list or type in new category" xr:uid="{00000000-0002-0000-0100-00000C000000}">
          <x14:formula1>
            <xm:f>Control!$F$11:$F$15</xm:f>
          </x14:formula1>
          <xm:sqref>L49</xm:sqref>
        </x14:dataValidation>
        <x14:dataValidation type="list" allowBlank="1" showErrorMessage="1" xr:uid="{70BB1B32-BD76-41F9-A25A-1EE126E8C85C}">
          <x14:formula1>
            <xm:f>Control!$L$11:$L$13</xm:f>
          </x14:formula1>
          <xm:sqref>L10</xm:sqref>
        </x14:dataValidation>
        <x14:dataValidation type="list" allowBlank="1" showInputMessage="1" showErrorMessage="1" xr:uid="{510AAA65-5474-3448-A15B-6B1133499741}">
          <x14:formula1>
            <xm:f>Control!$D$11:$D$13</xm:f>
          </x14:formula1>
          <xm:sqref>L21:BA23</xm:sqref>
        </x14:dataValidation>
        <x14:dataValidation type="list" allowBlank="1" showErrorMessage="1" xr:uid="{0D3B72E4-0C60-BF42-B568-BD1D56ABAD64}">
          <x14:formula1>
            <xm:f>Control!$E$13</xm:f>
          </x14:formula1>
          <xm:sqref>L28:BA28</xm:sqref>
        </x14:dataValidation>
        <x14:dataValidation type="list" allowBlank="1" showInputMessage="1" showErrorMessage="1" xr:uid="{829C5EB6-C81F-F04B-A567-D3B1DCA14356}">
          <x14:formula1>
            <xm:f>Control!$B$11:$B$12</xm:f>
          </x14:formula1>
          <xm:sqref>L39:BA48 L30:BA36</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19425-9B77-4CA5-A424-426E247DFDDE}">
  <sheetPr>
    <outlinePr summaryBelow="0"/>
  </sheetPr>
  <dimension ref="A1:BG1009"/>
  <sheetViews>
    <sheetView zoomScale="64" zoomScaleNormal="85" workbookViewId="0">
      <pane xSplit="11" ySplit="6" topLeftCell="AA75" activePane="bottomRight" state="frozen"/>
      <selection activeCell="AX8" sqref="AX8"/>
      <selection pane="topRight" activeCell="AX8" sqref="AX8"/>
      <selection pane="bottomLeft" activeCell="AX8" sqref="AX8"/>
      <selection pane="bottomRight" activeCell="AA75" sqref="AA75"/>
    </sheetView>
  </sheetViews>
  <sheetFormatPr defaultColWidth="14.44140625" defaultRowHeight="15" customHeight="1" outlineLevelRow="1" outlineLevelCol="1" x14ac:dyDescent="0.3"/>
  <cols>
    <col min="1" max="1" width="2.6640625" customWidth="1"/>
    <col min="2" max="2" width="2.6640625" hidden="1" customWidth="1" outlineLevel="1"/>
    <col min="3" max="3" width="6" customWidth="1" collapsed="1"/>
    <col min="4" max="5" width="2.6640625" customWidth="1"/>
    <col min="6" max="6" width="52.6640625" customWidth="1" outlineLevel="1"/>
    <col min="7" max="7" width="2.6640625" customWidth="1"/>
    <col min="8" max="8" width="15.6640625" hidden="1" customWidth="1" outlineLevel="1"/>
    <col min="9" max="9" width="40.6640625" hidden="1" customWidth="1" outlineLevel="1"/>
    <col min="10" max="10" width="9.109375" hidden="1" customWidth="1" outlineLevel="1"/>
    <col min="11" max="11" width="2.6640625" customWidth="1" collapsed="1"/>
    <col min="12" max="53" width="25.44140625" customWidth="1" outlineLevel="1"/>
    <col min="54" max="54" width="2.6640625" customWidth="1"/>
  </cols>
  <sheetData>
    <row r="1" spans="2:59" ht="14.4" x14ac:dyDescent="0.3">
      <c r="C1" s="6"/>
      <c r="F1" s="7"/>
      <c r="L1" s="42" t="s">
        <v>170</v>
      </c>
      <c r="M1" s="42" t="s">
        <v>174</v>
      </c>
      <c r="N1" s="42" t="s">
        <v>177</v>
      </c>
      <c r="O1" s="42" t="s">
        <v>179</v>
      </c>
      <c r="P1" s="42" t="s">
        <v>180</v>
      </c>
      <c r="Q1" s="162" t="s">
        <v>606</v>
      </c>
      <c r="R1" s="42" t="s">
        <v>183</v>
      </c>
      <c r="S1" s="162" t="s">
        <v>628</v>
      </c>
      <c r="T1" s="42" t="s">
        <v>186</v>
      </c>
      <c r="U1" s="162" t="s">
        <v>634</v>
      </c>
      <c r="V1" s="162" t="s">
        <v>645</v>
      </c>
      <c r="W1" s="42" t="s">
        <v>191</v>
      </c>
      <c r="X1" s="162" t="s">
        <v>659</v>
      </c>
      <c r="Y1" s="162" t="s">
        <v>673</v>
      </c>
      <c r="Z1" s="42" t="s">
        <v>194</v>
      </c>
      <c r="AA1" s="162" t="s">
        <v>695</v>
      </c>
      <c r="AB1" s="42" t="s">
        <v>199</v>
      </c>
      <c r="AC1" s="42" t="s">
        <v>198</v>
      </c>
      <c r="AD1" s="42" t="s">
        <v>202</v>
      </c>
      <c r="AE1" s="42" t="s">
        <v>204</v>
      </c>
      <c r="AF1" s="42" t="s">
        <v>206</v>
      </c>
      <c r="AG1" s="162" t="s">
        <v>704</v>
      </c>
      <c r="AH1" s="42" t="s">
        <v>209</v>
      </c>
      <c r="AI1" s="162" t="s">
        <v>593</v>
      </c>
      <c r="AJ1" s="162" t="s">
        <v>718</v>
      </c>
      <c r="AK1" s="162" t="s">
        <v>728</v>
      </c>
      <c r="AL1" s="162" t="s">
        <v>732</v>
      </c>
      <c r="AM1" s="162" t="s">
        <v>738</v>
      </c>
      <c r="AN1" s="42" t="s">
        <v>210</v>
      </c>
      <c r="AO1" s="162" t="s">
        <v>747</v>
      </c>
      <c r="AP1" s="42" t="s">
        <v>211</v>
      </c>
      <c r="AQ1" s="58" t="s">
        <v>212</v>
      </c>
      <c r="AR1" s="42" t="s">
        <v>213</v>
      </c>
      <c r="AS1" s="42" t="s">
        <v>214</v>
      </c>
      <c r="AT1" s="42" t="s">
        <v>215</v>
      </c>
      <c r="AU1" s="42" t="s">
        <v>216</v>
      </c>
      <c r="AV1" s="42" t="s">
        <v>217</v>
      </c>
      <c r="AW1" s="42" t="s">
        <v>218</v>
      </c>
      <c r="AX1" s="42" t="s">
        <v>219</v>
      </c>
      <c r="AY1" s="42" t="s">
        <v>220</v>
      </c>
      <c r="AZ1" s="42" t="s">
        <v>221</v>
      </c>
      <c r="BA1" s="42" t="s">
        <v>222</v>
      </c>
    </row>
    <row r="2" spans="2:59" ht="100.8" x14ac:dyDescent="0.3">
      <c r="C2" s="6"/>
      <c r="F2" s="64" t="s">
        <v>322</v>
      </c>
      <c r="H2" s="186" t="s">
        <v>335</v>
      </c>
      <c r="I2" s="186"/>
      <c r="J2" s="186"/>
      <c r="L2" s="41" t="s">
        <v>167</v>
      </c>
      <c r="M2" s="41" t="s">
        <v>171</v>
      </c>
      <c r="N2" s="41" t="s">
        <v>176</v>
      </c>
      <c r="O2" s="41" t="s">
        <v>178</v>
      </c>
      <c r="P2" s="41" t="s">
        <v>181</v>
      </c>
      <c r="Q2" s="164" t="s">
        <v>607</v>
      </c>
      <c r="R2" s="41" t="s">
        <v>184</v>
      </c>
      <c r="S2" s="158" t="s">
        <v>629</v>
      </c>
      <c r="T2" s="41" t="s">
        <v>187</v>
      </c>
      <c r="U2" s="158" t="s">
        <v>635</v>
      </c>
      <c r="V2" s="158" t="s">
        <v>646</v>
      </c>
      <c r="W2" s="41" t="s">
        <v>190</v>
      </c>
      <c r="X2" s="158" t="s">
        <v>660</v>
      </c>
      <c r="Y2" s="158" t="s">
        <v>674</v>
      </c>
      <c r="Z2" s="41" t="s">
        <v>192</v>
      </c>
      <c r="AA2" s="158" t="s">
        <v>696</v>
      </c>
      <c r="AB2" s="41" t="s">
        <v>196</v>
      </c>
      <c r="AC2" s="41" t="s">
        <v>200</v>
      </c>
      <c r="AD2" s="41" t="s">
        <v>203</v>
      </c>
      <c r="AE2" s="41" t="s">
        <v>205</v>
      </c>
      <c r="AF2" s="41" t="s">
        <v>207</v>
      </c>
      <c r="AG2" s="158" t="s">
        <v>705</v>
      </c>
      <c r="AH2" s="41" t="s">
        <v>207</v>
      </c>
      <c r="AI2" s="158" t="s">
        <v>592</v>
      </c>
      <c r="AJ2" s="158" t="s">
        <v>719</v>
      </c>
      <c r="AK2" s="158" t="s">
        <v>729</v>
      </c>
      <c r="AL2" s="158" t="s">
        <v>733</v>
      </c>
      <c r="AM2" s="158" t="s">
        <v>739</v>
      </c>
      <c r="AN2" s="41" t="s">
        <v>223</v>
      </c>
      <c r="AO2" s="158" t="s">
        <v>748</v>
      </c>
      <c r="AP2" s="41" t="s">
        <v>224</v>
      </c>
      <c r="AQ2" s="56" t="s">
        <v>315</v>
      </c>
      <c r="AR2" s="41" t="s">
        <v>226</v>
      </c>
      <c r="AS2" s="41" t="s">
        <v>230</v>
      </c>
      <c r="AT2" s="41" t="s">
        <v>232</v>
      </c>
      <c r="AU2" s="41" t="s">
        <v>234</v>
      </c>
      <c r="AV2" s="41" t="s">
        <v>236</v>
      </c>
      <c r="AW2" s="41" t="s">
        <v>237</v>
      </c>
      <c r="AX2" s="41" t="s">
        <v>241</v>
      </c>
      <c r="AY2" s="41" t="s">
        <v>242</v>
      </c>
      <c r="AZ2" s="41" t="s">
        <v>245</v>
      </c>
      <c r="BA2" s="41" t="s">
        <v>247</v>
      </c>
      <c r="BC2" s="48" t="s">
        <v>6</v>
      </c>
      <c r="BD2" s="48" t="s">
        <v>10</v>
      </c>
      <c r="BE2" s="48" t="s">
        <v>147</v>
      </c>
    </row>
    <row r="3" spans="2:59" ht="14.4" x14ac:dyDescent="0.3">
      <c r="C3" s="6"/>
      <c r="F3" s="7"/>
      <c r="H3" s="186"/>
      <c r="I3" s="186"/>
      <c r="J3" s="186"/>
      <c r="L3" s="39" t="s">
        <v>168</v>
      </c>
      <c r="M3" s="39" t="s">
        <v>172</v>
      </c>
      <c r="N3" s="39" t="s">
        <v>172</v>
      </c>
      <c r="O3" s="39" t="s">
        <v>168</v>
      </c>
      <c r="P3" s="39" t="s">
        <v>168</v>
      </c>
      <c r="Q3" s="160" t="s">
        <v>227</v>
      </c>
      <c r="R3" s="39" t="s">
        <v>172</v>
      </c>
      <c r="S3" s="159" t="s">
        <v>227</v>
      </c>
      <c r="T3" s="39" t="s">
        <v>168</v>
      </c>
      <c r="U3" s="159" t="s">
        <v>227</v>
      </c>
      <c r="V3" s="159" t="s">
        <v>227</v>
      </c>
      <c r="W3" s="39" t="s">
        <v>172</v>
      </c>
      <c r="X3" s="159" t="s">
        <v>227</v>
      </c>
      <c r="Y3" s="159" t="s">
        <v>227</v>
      </c>
      <c r="Z3" s="39" t="s">
        <v>172</v>
      </c>
      <c r="AA3" s="159" t="s">
        <v>227</v>
      </c>
      <c r="AB3" s="39" t="s">
        <v>172</v>
      </c>
      <c r="AC3" s="39" t="s">
        <v>172</v>
      </c>
      <c r="AD3" s="39" t="s">
        <v>172</v>
      </c>
      <c r="AE3" s="39" t="s">
        <v>172</v>
      </c>
      <c r="AF3" s="39" t="s">
        <v>172</v>
      </c>
      <c r="AG3" s="159" t="s">
        <v>227</v>
      </c>
      <c r="AH3" s="39" t="s">
        <v>172</v>
      </c>
      <c r="AI3" s="160" t="s">
        <v>227</v>
      </c>
      <c r="AJ3" s="160" t="s">
        <v>227</v>
      </c>
      <c r="AK3" s="160" t="s">
        <v>227</v>
      </c>
      <c r="AL3" s="160" t="s">
        <v>227</v>
      </c>
      <c r="AM3" s="160" t="s">
        <v>227</v>
      </c>
      <c r="AN3" s="39" t="s">
        <v>172</v>
      </c>
      <c r="AO3" s="159" t="s">
        <v>227</v>
      </c>
      <c r="AP3" s="39" t="s">
        <v>172</v>
      </c>
      <c r="AQ3" s="57" t="s">
        <v>227</v>
      </c>
      <c r="AR3" s="39" t="s">
        <v>227</v>
      </c>
      <c r="AS3" s="39" t="s">
        <v>227</v>
      </c>
      <c r="AT3" s="39" t="s">
        <v>227</v>
      </c>
      <c r="AU3" s="39" t="s">
        <v>227</v>
      </c>
      <c r="AV3" s="39" t="s">
        <v>168</v>
      </c>
      <c r="AW3" s="39" t="s">
        <v>172</v>
      </c>
      <c r="AX3" s="39" t="s">
        <v>227</v>
      </c>
      <c r="AY3" s="39" t="s">
        <v>172</v>
      </c>
      <c r="AZ3" s="39" t="s">
        <v>172</v>
      </c>
      <c r="BA3" s="39" t="s">
        <v>172</v>
      </c>
    </row>
    <row r="4" spans="2:59" ht="115.2" x14ac:dyDescent="0.3">
      <c r="C4" s="6"/>
      <c r="F4" s="7"/>
      <c r="L4" s="40" t="s">
        <v>173</v>
      </c>
      <c r="M4" s="59" t="s">
        <v>575</v>
      </c>
      <c r="N4" s="59" t="s">
        <v>298</v>
      </c>
      <c r="O4" s="40" t="s">
        <v>173</v>
      </c>
      <c r="P4" s="40" t="s">
        <v>173</v>
      </c>
      <c r="Q4" s="161" t="s">
        <v>608</v>
      </c>
      <c r="R4" s="59" t="s">
        <v>407</v>
      </c>
      <c r="S4" s="157" t="s">
        <v>287</v>
      </c>
      <c r="T4" s="59" t="s">
        <v>408</v>
      </c>
      <c r="U4" s="157" t="s">
        <v>292</v>
      </c>
      <c r="V4" s="157" t="s">
        <v>173</v>
      </c>
      <c r="W4" s="59" t="s">
        <v>411</v>
      </c>
      <c r="X4" s="157" t="s">
        <v>661</v>
      </c>
      <c r="Y4" s="157" t="s">
        <v>173</v>
      </c>
      <c r="Z4" s="59" t="s">
        <v>424</v>
      </c>
      <c r="AA4" s="157" t="s">
        <v>697</v>
      </c>
      <c r="AB4" s="59" t="s">
        <v>438</v>
      </c>
      <c r="AC4" s="59" t="s">
        <v>308</v>
      </c>
      <c r="AD4" s="59" t="s">
        <v>308</v>
      </c>
      <c r="AE4" s="59" t="s">
        <v>283</v>
      </c>
      <c r="AF4" s="40"/>
      <c r="AG4" s="156" t="s">
        <v>706</v>
      </c>
      <c r="AH4" s="59" t="s">
        <v>464</v>
      </c>
      <c r="AI4" s="163" t="s">
        <v>586</v>
      </c>
      <c r="AJ4" s="161" t="s">
        <v>173</v>
      </c>
      <c r="AK4" s="161" t="s">
        <v>173</v>
      </c>
      <c r="AL4" s="161" t="s">
        <v>578</v>
      </c>
      <c r="AM4" s="161" t="s">
        <v>173</v>
      </c>
      <c r="AN4" s="59" t="s">
        <v>471</v>
      </c>
      <c r="AO4" s="157" t="s">
        <v>173</v>
      </c>
      <c r="AP4" s="40" t="s">
        <v>478</v>
      </c>
      <c r="AQ4" s="59" t="s">
        <v>483</v>
      </c>
      <c r="AR4" s="59" t="s">
        <v>291</v>
      </c>
      <c r="AS4" s="59" t="s">
        <v>499</v>
      </c>
      <c r="AT4" s="40" t="s">
        <v>173</v>
      </c>
      <c r="AU4" s="40" t="s">
        <v>173</v>
      </c>
      <c r="AV4" s="40" t="s">
        <v>173</v>
      </c>
      <c r="AW4" s="59" t="s">
        <v>532</v>
      </c>
      <c r="AX4" s="59" t="s">
        <v>310</v>
      </c>
      <c r="AY4" s="59" t="s">
        <v>553</v>
      </c>
      <c r="AZ4" s="59" t="s">
        <v>560</v>
      </c>
      <c r="BA4" s="40" t="s">
        <v>564</v>
      </c>
    </row>
    <row r="5" spans="2:59" ht="14.4" x14ac:dyDescent="0.3">
      <c r="C5" s="6"/>
      <c r="F5" s="7"/>
      <c r="L5" s="156" t="s">
        <v>586</v>
      </c>
      <c r="M5" s="156" t="s">
        <v>586</v>
      </c>
      <c r="N5" s="156" t="s">
        <v>586</v>
      </c>
      <c r="O5" s="156" t="s">
        <v>586</v>
      </c>
      <c r="P5" s="156" t="s">
        <v>586</v>
      </c>
      <c r="Q5" s="161" t="s">
        <v>609</v>
      </c>
      <c r="R5" s="156" t="s">
        <v>586</v>
      </c>
      <c r="S5" s="161" t="s">
        <v>609</v>
      </c>
      <c r="T5" s="156" t="s">
        <v>586</v>
      </c>
      <c r="U5" s="161" t="s">
        <v>609</v>
      </c>
      <c r="V5" s="161" t="s">
        <v>609</v>
      </c>
      <c r="W5" s="156" t="s">
        <v>586</v>
      </c>
      <c r="X5" s="161" t="s">
        <v>609</v>
      </c>
      <c r="Y5" s="161" t="s">
        <v>609</v>
      </c>
      <c r="Z5" s="156" t="s">
        <v>586</v>
      </c>
      <c r="AA5" s="161" t="s">
        <v>609</v>
      </c>
      <c r="AB5" s="156" t="s">
        <v>586</v>
      </c>
      <c r="AC5" s="156" t="s">
        <v>586</v>
      </c>
      <c r="AD5" s="156" t="s">
        <v>586</v>
      </c>
      <c r="AE5" s="156" t="s">
        <v>586</v>
      </c>
      <c r="AF5" s="156" t="s">
        <v>586</v>
      </c>
      <c r="AG5" s="161" t="s">
        <v>609</v>
      </c>
      <c r="AH5" s="156" t="s">
        <v>586</v>
      </c>
      <c r="AI5" s="161" t="s">
        <v>586</v>
      </c>
      <c r="AJ5" s="161" t="s">
        <v>609</v>
      </c>
      <c r="AK5" s="161" t="s">
        <v>609</v>
      </c>
      <c r="AL5" s="161" t="s">
        <v>609</v>
      </c>
      <c r="AM5" s="161" t="s">
        <v>609</v>
      </c>
      <c r="AN5" s="156" t="s">
        <v>586</v>
      </c>
      <c r="AO5" s="161" t="s">
        <v>609</v>
      </c>
      <c r="AP5" s="156" t="s">
        <v>586</v>
      </c>
      <c r="AQ5" s="156" t="s">
        <v>586</v>
      </c>
      <c r="AR5" s="156" t="s">
        <v>586</v>
      </c>
      <c r="AS5" s="156" t="s">
        <v>586</v>
      </c>
      <c r="AT5" s="156" t="s">
        <v>586</v>
      </c>
      <c r="AU5" s="156" t="s">
        <v>586</v>
      </c>
      <c r="AV5" s="156" t="s">
        <v>586</v>
      </c>
      <c r="AW5" s="156" t="s">
        <v>586</v>
      </c>
      <c r="AX5" s="156" t="s">
        <v>586</v>
      </c>
      <c r="AY5" s="156" t="s">
        <v>586</v>
      </c>
      <c r="AZ5" s="156" t="s">
        <v>586</v>
      </c>
      <c r="BA5" s="156" t="s">
        <v>586</v>
      </c>
    </row>
    <row r="6" spans="2:59" thickBot="1" x14ac:dyDescent="0.35">
      <c r="C6" s="65" t="s">
        <v>33</v>
      </c>
      <c r="D6" s="8"/>
      <c r="E6" s="8"/>
      <c r="F6" s="66" t="s">
        <v>34</v>
      </c>
      <c r="G6" s="80"/>
      <c r="H6" s="80" t="s">
        <v>35</v>
      </c>
      <c r="I6" s="80" t="s">
        <v>36</v>
      </c>
      <c r="J6" s="80" t="s">
        <v>37</v>
      </c>
      <c r="K6" s="80"/>
      <c r="L6" s="9" t="s">
        <v>38</v>
      </c>
      <c r="M6" s="9" t="s">
        <v>38</v>
      </c>
      <c r="N6" s="9" t="s">
        <v>38</v>
      </c>
      <c r="O6" s="9" t="s">
        <v>38</v>
      </c>
      <c r="P6" s="9" t="s">
        <v>38</v>
      </c>
      <c r="Q6" s="45" t="s">
        <v>38</v>
      </c>
      <c r="R6" s="9" t="s">
        <v>38</v>
      </c>
      <c r="S6" s="45" t="s">
        <v>38</v>
      </c>
      <c r="T6" s="9" t="s">
        <v>38</v>
      </c>
      <c r="U6" s="45" t="s">
        <v>38</v>
      </c>
      <c r="V6" s="45" t="s">
        <v>38</v>
      </c>
      <c r="W6" s="9" t="s">
        <v>38</v>
      </c>
      <c r="X6" s="45" t="s">
        <v>38</v>
      </c>
      <c r="Y6" s="45" t="s">
        <v>38</v>
      </c>
      <c r="Z6" s="9" t="s">
        <v>38</v>
      </c>
      <c r="AA6" s="45" t="s">
        <v>38</v>
      </c>
      <c r="AB6" s="45" t="s">
        <v>38</v>
      </c>
      <c r="AC6" s="9" t="s">
        <v>38</v>
      </c>
      <c r="AD6" s="9" t="s">
        <v>38</v>
      </c>
      <c r="AE6" s="45" t="s">
        <v>38</v>
      </c>
      <c r="AF6" s="9" t="s">
        <v>38</v>
      </c>
      <c r="AG6" s="45" t="s">
        <v>38</v>
      </c>
      <c r="AH6" s="9" t="s">
        <v>38</v>
      </c>
      <c r="AI6" s="45" t="s">
        <v>38</v>
      </c>
      <c r="AJ6" s="45" t="s">
        <v>38</v>
      </c>
      <c r="AK6" s="45" t="s">
        <v>38</v>
      </c>
      <c r="AL6" s="45" t="s">
        <v>38</v>
      </c>
      <c r="AM6" s="45" t="s">
        <v>38</v>
      </c>
      <c r="AN6" s="45" t="s">
        <v>38</v>
      </c>
      <c r="AO6" s="45" t="s">
        <v>38</v>
      </c>
      <c r="AP6" s="9" t="s">
        <v>38</v>
      </c>
      <c r="AQ6" s="45" t="s">
        <v>38</v>
      </c>
      <c r="AR6" s="9" t="s">
        <v>38</v>
      </c>
      <c r="AS6" s="9" t="s">
        <v>38</v>
      </c>
      <c r="AT6" s="45" t="s">
        <v>38</v>
      </c>
      <c r="AU6" s="45" t="s">
        <v>38</v>
      </c>
      <c r="AV6" s="9" t="s">
        <v>38</v>
      </c>
      <c r="AW6" s="9" t="s">
        <v>38</v>
      </c>
      <c r="AX6" s="45" t="s">
        <v>38</v>
      </c>
      <c r="AY6" s="9" t="s">
        <v>38</v>
      </c>
      <c r="AZ6" s="9" t="s">
        <v>38</v>
      </c>
      <c r="BA6" s="9" t="s">
        <v>38</v>
      </c>
    </row>
    <row r="7" spans="2:59" ht="14.4" x14ac:dyDescent="0.3">
      <c r="C7" s="6"/>
      <c r="F7" s="7"/>
      <c r="G7" s="62" t="s">
        <v>32</v>
      </c>
      <c r="L7" s="10"/>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row>
    <row r="8" spans="2:59" ht="216" outlineLevel="1" x14ac:dyDescent="0.3">
      <c r="B8" s="62"/>
      <c r="C8" s="67" t="s">
        <v>165</v>
      </c>
      <c r="F8" s="68" t="s">
        <v>166</v>
      </c>
      <c r="G8" s="62" t="s">
        <v>32</v>
      </c>
      <c r="H8" s="21" t="s">
        <v>41</v>
      </c>
      <c r="I8" s="35" t="s">
        <v>45</v>
      </c>
      <c r="J8" s="62" t="s">
        <v>42</v>
      </c>
      <c r="L8" s="113"/>
      <c r="M8" s="113"/>
      <c r="N8" s="113"/>
      <c r="O8" s="113"/>
      <c r="P8" s="113"/>
      <c r="Q8" s="113" t="s">
        <v>617</v>
      </c>
      <c r="R8" s="113"/>
      <c r="S8" s="113"/>
      <c r="T8" s="113"/>
      <c r="U8" s="113"/>
      <c r="V8" s="113"/>
      <c r="W8" s="113"/>
      <c r="X8" s="113"/>
      <c r="Y8" s="113"/>
      <c r="Z8" s="113" t="s">
        <v>352</v>
      </c>
      <c r="AA8" s="113"/>
      <c r="AB8" s="113"/>
      <c r="AC8" s="113"/>
      <c r="AD8" s="113"/>
      <c r="AE8" s="113"/>
      <c r="AF8" s="113"/>
      <c r="AG8" s="113" t="s">
        <v>707</v>
      </c>
      <c r="AH8" s="113"/>
      <c r="AI8" s="113"/>
      <c r="AJ8" s="113" t="s">
        <v>721</v>
      </c>
      <c r="AK8" s="113"/>
      <c r="AL8" s="113"/>
      <c r="AM8" s="113"/>
      <c r="AN8" s="113"/>
      <c r="AO8" s="113"/>
      <c r="AP8" s="113"/>
      <c r="AQ8" s="113" t="s">
        <v>484</v>
      </c>
      <c r="AR8" s="113"/>
      <c r="AS8" s="113" t="s">
        <v>502</v>
      </c>
      <c r="AT8" s="113"/>
      <c r="AU8" s="113"/>
      <c r="AV8" s="113"/>
      <c r="AW8" s="113"/>
      <c r="AX8" s="113" t="s">
        <v>544</v>
      </c>
      <c r="AY8" s="113"/>
      <c r="AZ8" s="113"/>
      <c r="BA8" s="113"/>
      <c r="BB8" s="21"/>
      <c r="BC8" s="21"/>
    </row>
    <row r="9" spans="2:59" ht="14.4" x14ac:dyDescent="0.3">
      <c r="B9" s="11"/>
      <c r="C9" s="49" t="s">
        <v>39</v>
      </c>
      <c r="D9" s="11"/>
      <c r="E9" s="11"/>
      <c r="F9" s="12"/>
      <c r="G9" s="11" t="s">
        <v>32</v>
      </c>
      <c r="H9" s="13"/>
      <c r="I9" s="81"/>
      <c r="J9" s="11"/>
      <c r="K9" s="11" t="s">
        <v>32</v>
      </c>
      <c r="L9" s="114"/>
      <c r="M9" s="114"/>
      <c r="N9" s="114"/>
      <c r="O9" s="114"/>
      <c r="P9" s="114"/>
      <c r="Q9" s="114"/>
      <c r="R9" s="114"/>
      <c r="S9" s="114"/>
      <c r="T9" s="114"/>
      <c r="U9" s="114"/>
      <c r="V9" s="114"/>
      <c r="W9" s="114"/>
      <c r="X9" s="114"/>
      <c r="Y9" s="114"/>
      <c r="Z9" s="114"/>
      <c r="AA9" s="114"/>
      <c r="AB9" s="114"/>
      <c r="AC9" s="114"/>
      <c r="AD9" s="114"/>
      <c r="AE9" s="114"/>
      <c r="AF9" s="114"/>
      <c r="AG9" s="114"/>
      <c r="AH9" s="114"/>
      <c r="AI9" s="114"/>
      <c r="AJ9" s="114"/>
      <c r="AK9" s="114"/>
      <c r="AL9" s="114"/>
      <c r="AM9" s="114"/>
      <c r="AN9" s="114"/>
      <c r="AO9" s="114"/>
      <c r="AP9" s="114"/>
      <c r="AQ9" s="114"/>
      <c r="AR9" s="114"/>
      <c r="AS9" s="114"/>
      <c r="AT9" s="114"/>
      <c r="AU9" s="114"/>
      <c r="AV9" s="114"/>
      <c r="AW9" s="114"/>
      <c r="AX9" s="114"/>
      <c r="AY9" s="114"/>
      <c r="AZ9" s="114"/>
      <c r="BA9" s="114"/>
      <c r="BB9" s="21"/>
      <c r="BC9" s="21"/>
    </row>
    <row r="10" spans="2:59" ht="409.6" outlineLevel="1" x14ac:dyDescent="0.3">
      <c r="B10" s="14">
        <v>1</v>
      </c>
      <c r="C10" s="28" t="str">
        <f>TEXT(SUM(B$8:B10),"Q#")</f>
        <v>Q1</v>
      </c>
      <c r="D10" s="14"/>
      <c r="E10" s="14"/>
      <c r="F10" s="15" t="s">
        <v>40</v>
      </c>
      <c r="G10" s="14" t="s">
        <v>32</v>
      </c>
      <c r="H10" s="82" t="s">
        <v>336</v>
      </c>
      <c r="I10" s="36" t="s">
        <v>148</v>
      </c>
      <c r="J10" s="14" t="s">
        <v>42</v>
      </c>
      <c r="K10" s="14"/>
      <c r="L10" s="115"/>
      <c r="M10" s="116" t="s">
        <v>588</v>
      </c>
      <c r="N10" s="116" t="s">
        <v>373</v>
      </c>
      <c r="O10" s="116"/>
      <c r="P10" s="116"/>
      <c r="Q10" s="116" t="s">
        <v>618</v>
      </c>
      <c r="R10" s="116"/>
      <c r="S10" s="116" t="s">
        <v>631</v>
      </c>
      <c r="T10" s="116"/>
      <c r="U10" s="116"/>
      <c r="V10" s="116" t="s">
        <v>648</v>
      </c>
      <c r="W10" s="116"/>
      <c r="X10" s="116" t="s">
        <v>667</v>
      </c>
      <c r="Y10" s="116" t="s">
        <v>680</v>
      </c>
      <c r="Z10" s="116" t="s">
        <v>428</v>
      </c>
      <c r="AA10" s="116"/>
      <c r="AB10" s="116"/>
      <c r="AC10" s="116"/>
      <c r="AD10" s="116"/>
      <c r="AE10" s="116"/>
      <c r="AF10" s="116"/>
      <c r="AG10" s="116"/>
      <c r="AH10" s="116"/>
      <c r="AI10" s="116" t="s">
        <v>594</v>
      </c>
      <c r="AJ10" s="116" t="s">
        <v>722</v>
      </c>
      <c r="AK10" s="116"/>
      <c r="AL10" s="116"/>
      <c r="AM10" s="116"/>
      <c r="AN10" s="116"/>
      <c r="AO10" s="116"/>
      <c r="AP10" s="116"/>
      <c r="AQ10" s="116"/>
      <c r="AR10" s="116"/>
      <c r="AS10" s="116"/>
      <c r="AT10" s="116"/>
      <c r="AU10" s="116" t="s">
        <v>513</v>
      </c>
      <c r="AV10" s="116" t="s">
        <v>525</v>
      </c>
      <c r="AW10" s="116"/>
      <c r="AX10" s="116" t="s">
        <v>545</v>
      </c>
      <c r="AY10" s="116" t="s">
        <v>554</v>
      </c>
      <c r="AZ10" s="116" t="s">
        <v>590</v>
      </c>
      <c r="BA10" s="116"/>
      <c r="BB10" s="21"/>
      <c r="BC10" s="21"/>
    </row>
    <row r="11" spans="2:59" ht="409.6" outlineLevel="1" x14ac:dyDescent="0.3">
      <c r="B11" s="17">
        <v>1</v>
      </c>
      <c r="C11" s="69" t="str">
        <f>TEXT(SUM(B$8:B11),"Q#")</f>
        <v>Q2</v>
      </c>
      <c r="D11" s="17"/>
      <c r="E11" s="17"/>
      <c r="F11" s="70" t="s">
        <v>321</v>
      </c>
      <c r="G11" s="17" t="s">
        <v>32</v>
      </c>
      <c r="H11" s="20" t="s">
        <v>41</v>
      </c>
      <c r="I11" s="83" t="s">
        <v>149</v>
      </c>
      <c r="J11" s="17" t="s">
        <v>42</v>
      </c>
      <c r="K11" s="17"/>
      <c r="L11" s="117" t="s">
        <v>353</v>
      </c>
      <c r="M11" s="117" t="s">
        <v>43</v>
      </c>
      <c r="N11" s="117" t="s">
        <v>43</v>
      </c>
      <c r="O11" s="117" t="s">
        <v>384</v>
      </c>
      <c r="P11" s="117" t="s">
        <v>353</v>
      </c>
      <c r="Q11" s="117" t="s">
        <v>384</v>
      </c>
      <c r="R11" s="117" t="s">
        <v>43</v>
      </c>
      <c r="S11" s="117" t="s">
        <v>384</v>
      </c>
      <c r="T11" s="117" t="s">
        <v>384</v>
      </c>
      <c r="U11" s="117" t="s">
        <v>384</v>
      </c>
      <c r="V11" s="117" t="s">
        <v>649</v>
      </c>
      <c r="W11" s="117" t="s">
        <v>43</v>
      </c>
      <c r="X11" s="117" t="s">
        <v>384</v>
      </c>
      <c r="Y11" s="117" t="s">
        <v>384</v>
      </c>
      <c r="Z11" s="117" t="s">
        <v>429</v>
      </c>
      <c r="AA11" s="117" t="s">
        <v>384</v>
      </c>
      <c r="AB11" s="117" t="s">
        <v>442</v>
      </c>
      <c r="AC11" s="117" t="s">
        <v>450</v>
      </c>
      <c r="AD11" s="117" t="s">
        <v>384</v>
      </c>
      <c r="AE11" s="117" t="s">
        <v>384</v>
      </c>
      <c r="AF11" s="117" t="s">
        <v>384</v>
      </c>
      <c r="AG11" s="117" t="s">
        <v>384</v>
      </c>
      <c r="AH11" s="117" t="s">
        <v>384</v>
      </c>
      <c r="AI11" s="117" t="s">
        <v>384</v>
      </c>
      <c r="AJ11" s="117" t="s">
        <v>384</v>
      </c>
      <c r="AK11" s="117" t="s">
        <v>384</v>
      </c>
      <c r="AL11" s="117" t="s">
        <v>384</v>
      </c>
      <c r="AM11" s="117" t="s">
        <v>384</v>
      </c>
      <c r="AN11" s="117" t="s">
        <v>384</v>
      </c>
      <c r="AO11" s="117" t="s">
        <v>384</v>
      </c>
      <c r="AP11" s="117" t="s">
        <v>479</v>
      </c>
      <c r="AQ11" s="117" t="s">
        <v>485</v>
      </c>
      <c r="AR11" s="117" t="s">
        <v>494</v>
      </c>
      <c r="AS11" s="117" t="s">
        <v>384</v>
      </c>
      <c r="AT11" s="117" t="s">
        <v>384</v>
      </c>
      <c r="AU11" s="117" t="s">
        <v>384</v>
      </c>
      <c r="AV11" s="117" t="s">
        <v>384</v>
      </c>
      <c r="AW11" s="117" t="s">
        <v>384</v>
      </c>
      <c r="AX11" s="117" t="s">
        <v>384</v>
      </c>
      <c r="AY11" s="117" t="s">
        <v>384</v>
      </c>
      <c r="AZ11" s="117" t="s">
        <v>384</v>
      </c>
      <c r="BA11" s="117" t="s">
        <v>384</v>
      </c>
      <c r="BB11" s="21"/>
      <c r="BC11" s="21"/>
    </row>
    <row r="12" spans="2:59" ht="14.4" outlineLevel="1" x14ac:dyDescent="0.3">
      <c r="B12" s="11"/>
      <c r="C12" s="49" t="s">
        <v>44</v>
      </c>
      <c r="D12" s="11"/>
      <c r="E12" s="11"/>
      <c r="F12" s="12"/>
      <c r="G12" s="11" t="s">
        <v>32</v>
      </c>
      <c r="H12" s="13"/>
      <c r="I12" s="81"/>
      <c r="J12" s="11"/>
      <c r="K12" s="11"/>
      <c r="L12" s="114"/>
      <c r="M12" s="114"/>
      <c r="N12" s="114"/>
      <c r="O12" s="114"/>
      <c r="P12" s="114"/>
      <c r="Q12" s="114"/>
      <c r="R12" s="114"/>
      <c r="S12" s="114"/>
      <c r="T12" s="114"/>
      <c r="U12" s="114"/>
      <c r="V12" s="114"/>
      <c r="W12" s="114"/>
      <c r="X12" s="114"/>
      <c r="Y12" s="114"/>
      <c r="Z12" s="114"/>
      <c r="AA12" s="114"/>
      <c r="AB12" s="114"/>
      <c r="AC12" s="114"/>
      <c r="AD12" s="114"/>
      <c r="AE12" s="114"/>
      <c r="AF12" s="114"/>
      <c r="AG12" s="114"/>
      <c r="AH12" s="114"/>
      <c r="AI12" s="114"/>
      <c r="AJ12" s="114"/>
      <c r="AK12" s="114"/>
      <c r="AL12" s="114"/>
      <c r="AM12" s="114"/>
      <c r="AN12" s="114"/>
      <c r="AO12" s="114"/>
      <c r="AP12" s="114"/>
      <c r="AQ12" s="114"/>
      <c r="AR12" s="114"/>
      <c r="AS12" s="114"/>
      <c r="AT12" s="114"/>
      <c r="AU12" s="114"/>
      <c r="AV12" s="114"/>
      <c r="AW12" s="114"/>
      <c r="AX12" s="114"/>
      <c r="AY12" s="114"/>
      <c r="AZ12" s="114"/>
      <c r="BA12" s="114"/>
      <c r="BB12" s="21"/>
      <c r="BC12" s="21"/>
    </row>
    <row r="13" spans="2:59" ht="14.4" outlineLevel="1" x14ac:dyDescent="0.3">
      <c r="C13" s="6"/>
      <c r="D13" s="71" t="s">
        <v>46</v>
      </c>
      <c r="E13" s="22"/>
      <c r="F13" s="23"/>
      <c r="G13" s="22" t="s">
        <v>32</v>
      </c>
      <c r="H13" s="24"/>
      <c r="I13" s="84"/>
      <c r="J13" s="22"/>
      <c r="K13" s="22"/>
      <c r="L13" s="118"/>
      <c r="M13" s="118"/>
      <c r="N13" s="118"/>
      <c r="O13" s="118"/>
      <c r="P13" s="118"/>
      <c r="Q13" s="118"/>
      <c r="R13" s="118"/>
      <c r="S13" s="118"/>
      <c r="T13" s="118"/>
      <c r="U13" s="118"/>
      <c r="V13" s="118"/>
      <c r="W13" s="118"/>
      <c r="X13" s="118"/>
      <c r="Y13" s="118"/>
      <c r="Z13" s="118"/>
      <c r="AA13" s="118"/>
      <c r="AB13" s="118"/>
      <c r="AC13" s="118"/>
      <c r="AD13" s="118"/>
      <c r="AE13" s="118"/>
      <c r="AF13" s="118"/>
      <c r="AG13" s="118"/>
      <c r="AH13" s="118"/>
      <c r="AI13" s="118"/>
      <c r="AJ13" s="118"/>
      <c r="AK13" s="118"/>
      <c r="AL13" s="118"/>
      <c r="AM13" s="118"/>
      <c r="AN13" s="118"/>
      <c r="AO13" s="118"/>
      <c r="AP13" s="118"/>
      <c r="AQ13" s="118"/>
      <c r="AR13" s="118"/>
      <c r="AS13" s="118"/>
      <c r="AT13" s="118"/>
      <c r="AU13" s="118"/>
      <c r="AV13" s="118"/>
      <c r="AW13" s="118"/>
      <c r="AX13" s="118"/>
      <c r="AY13" s="118"/>
      <c r="AZ13" s="118"/>
      <c r="BA13" s="118"/>
      <c r="BB13" s="21"/>
      <c r="BC13" s="21"/>
    </row>
    <row r="14" spans="2:59" ht="57.6" outlineLevel="1" x14ac:dyDescent="0.3">
      <c r="B14" s="62">
        <v>1</v>
      </c>
      <c r="C14" s="72" t="str">
        <f>TEXT(SUM(B$10:B14),"Q#")</f>
        <v>Q3</v>
      </c>
      <c r="F14" s="7" t="s">
        <v>47</v>
      </c>
      <c r="G14" s="62" t="s">
        <v>32</v>
      </c>
      <c r="H14" s="21"/>
      <c r="I14" s="35" t="s">
        <v>162</v>
      </c>
      <c r="J14" s="62" t="s">
        <v>48</v>
      </c>
      <c r="L14" s="119"/>
      <c r="M14" s="119"/>
      <c r="N14" s="119"/>
      <c r="O14" s="119"/>
      <c r="P14" s="119"/>
      <c r="Q14" s="119"/>
      <c r="R14" s="119"/>
      <c r="S14" s="119"/>
      <c r="T14" s="119"/>
      <c r="U14" s="119"/>
      <c r="V14" s="119"/>
      <c r="W14" s="119"/>
      <c r="X14" s="119"/>
      <c r="Y14" s="119"/>
      <c r="Z14" s="119"/>
      <c r="AA14" s="119"/>
      <c r="AB14" s="119"/>
      <c r="AC14" s="119"/>
      <c r="AD14" s="119"/>
      <c r="AE14" s="119"/>
      <c r="AF14" s="119"/>
      <c r="AG14" s="119"/>
      <c r="AH14" s="119"/>
      <c r="AI14" s="119"/>
      <c r="AJ14" s="119"/>
      <c r="AK14" s="119"/>
      <c r="AL14" s="119"/>
      <c r="AM14" s="119"/>
      <c r="AN14" s="119"/>
      <c r="AO14" s="119"/>
      <c r="AP14" s="119"/>
      <c r="AQ14" s="119" t="s">
        <v>316</v>
      </c>
      <c r="AR14" s="119" t="s">
        <v>228</v>
      </c>
      <c r="AS14" s="119"/>
      <c r="AT14" s="119" t="s">
        <v>233</v>
      </c>
      <c r="AU14" s="119" t="s">
        <v>235</v>
      </c>
      <c r="AV14" s="119"/>
      <c r="AW14" s="119"/>
      <c r="AX14" s="119" t="s">
        <v>49</v>
      </c>
      <c r="AY14" s="119"/>
      <c r="AZ14" s="119"/>
      <c r="BA14" s="119"/>
      <c r="BB14" s="21"/>
      <c r="BC14" s="21"/>
    </row>
    <row r="15" spans="2:59" ht="14.4" outlineLevel="1" x14ac:dyDescent="0.3">
      <c r="B15" s="62"/>
      <c r="C15" s="72" t="str">
        <f>_xlfn.CONCAT($C$14,".1")</f>
        <v>Q3.1</v>
      </c>
      <c r="F15" s="7" t="s">
        <v>7</v>
      </c>
      <c r="G15" s="62"/>
      <c r="H15" s="21" t="s">
        <v>41</v>
      </c>
      <c r="I15" s="35"/>
      <c r="J15" s="62"/>
      <c r="L15" s="113"/>
      <c r="M15" s="113"/>
      <c r="N15" s="113"/>
      <c r="O15" s="113"/>
      <c r="P15" s="113"/>
      <c r="Q15" s="113"/>
      <c r="R15" s="113"/>
      <c r="S15" s="113"/>
      <c r="T15" s="113"/>
      <c r="U15" s="113"/>
      <c r="V15" s="113"/>
      <c r="W15" s="113"/>
      <c r="X15" s="113"/>
      <c r="Y15" s="113"/>
      <c r="Z15" s="113" t="s">
        <v>352</v>
      </c>
      <c r="AA15" s="113"/>
      <c r="AB15" s="113"/>
      <c r="AC15" s="113"/>
      <c r="AD15" s="113"/>
      <c r="AE15" s="113"/>
      <c r="AF15" s="113"/>
      <c r="AG15" s="113"/>
      <c r="AH15" s="113"/>
      <c r="AI15" s="113"/>
      <c r="AJ15" s="113"/>
      <c r="AK15" s="113"/>
      <c r="AL15" s="113"/>
      <c r="AM15" s="113"/>
      <c r="AN15" s="113"/>
      <c r="AO15" s="113"/>
      <c r="AP15" s="113"/>
      <c r="AQ15" s="113"/>
      <c r="AR15" s="113"/>
      <c r="AS15" s="113"/>
      <c r="AT15" s="113"/>
      <c r="AU15" s="113"/>
      <c r="AV15" s="113"/>
      <c r="AW15" s="113"/>
      <c r="AX15" s="113"/>
      <c r="AY15" s="113"/>
      <c r="AZ15" s="113"/>
      <c r="BA15" s="113"/>
      <c r="BB15" s="7"/>
      <c r="BC15" s="7"/>
      <c r="BD15" s="7"/>
      <c r="BE15" s="7"/>
      <c r="BF15" s="7"/>
      <c r="BG15" s="7"/>
    </row>
    <row r="16" spans="2:59" ht="86.4" outlineLevel="1" x14ac:dyDescent="0.3">
      <c r="B16" s="62"/>
      <c r="C16" s="72" t="str">
        <f>_xlfn.CONCAT($C$14,".2")</f>
        <v>Q3.2</v>
      </c>
      <c r="F16" s="7" t="s">
        <v>11</v>
      </c>
      <c r="G16" s="62"/>
      <c r="H16" s="21" t="s">
        <v>41</v>
      </c>
      <c r="I16" s="35"/>
      <c r="J16" s="62"/>
      <c r="L16" s="113"/>
      <c r="M16" s="113"/>
      <c r="N16" s="113"/>
      <c r="O16" s="113"/>
      <c r="P16" s="113"/>
      <c r="Q16" s="113"/>
      <c r="R16" s="113"/>
      <c r="S16" s="113"/>
      <c r="T16" s="113"/>
      <c r="U16" s="113"/>
      <c r="V16" s="113"/>
      <c r="W16" s="113"/>
      <c r="X16" s="113"/>
      <c r="Y16" s="113"/>
      <c r="Z16" s="113" t="s">
        <v>352</v>
      </c>
      <c r="AA16" s="113"/>
      <c r="AB16" s="113" t="s">
        <v>443</v>
      </c>
      <c r="AC16" s="113"/>
      <c r="AD16" s="113"/>
      <c r="AE16" s="113"/>
      <c r="AF16" s="113"/>
      <c r="AG16" s="113"/>
      <c r="AH16" s="113"/>
      <c r="AI16" s="113"/>
      <c r="AJ16" s="113"/>
      <c r="AK16" s="113"/>
      <c r="AL16" s="113"/>
      <c r="AM16" s="113"/>
      <c r="AN16" s="113"/>
      <c r="AO16" s="113"/>
      <c r="AP16" s="113"/>
      <c r="AQ16" s="113"/>
      <c r="AR16" s="113"/>
      <c r="AS16" s="113"/>
      <c r="AT16" s="113"/>
      <c r="AU16" s="113"/>
      <c r="AV16" s="113"/>
      <c r="AW16" s="113"/>
      <c r="AX16" s="113"/>
      <c r="AY16" s="113"/>
      <c r="AZ16" s="113"/>
      <c r="BA16" s="113"/>
      <c r="BB16" s="21"/>
      <c r="BC16" s="21"/>
    </row>
    <row r="17" spans="2:55" ht="345.6" outlineLevel="1" x14ac:dyDescent="0.3">
      <c r="B17" s="62"/>
      <c r="C17" s="72" t="str">
        <f>_xlfn.CONCAT($C$14,".3")</f>
        <v>Q3.3</v>
      </c>
      <c r="F17" s="7" t="s">
        <v>14</v>
      </c>
      <c r="G17" s="62"/>
      <c r="H17" s="21" t="s">
        <v>41</v>
      </c>
      <c r="I17" s="35"/>
      <c r="J17" s="62"/>
      <c r="L17" s="113"/>
      <c r="M17" s="113"/>
      <c r="N17" s="113"/>
      <c r="O17" s="113"/>
      <c r="P17" s="113"/>
      <c r="Q17" s="113"/>
      <c r="R17" s="113"/>
      <c r="S17" s="113"/>
      <c r="T17" s="113"/>
      <c r="U17" s="113"/>
      <c r="V17" s="113"/>
      <c r="W17" s="113"/>
      <c r="X17" s="113"/>
      <c r="Y17" s="113"/>
      <c r="Z17" s="113" t="s">
        <v>352</v>
      </c>
      <c r="AA17" s="113"/>
      <c r="AB17" s="113"/>
      <c r="AC17" s="113"/>
      <c r="AD17" s="113"/>
      <c r="AE17" s="113"/>
      <c r="AF17" s="113"/>
      <c r="AG17" s="113" t="s">
        <v>708</v>
      </c>
      <c r="AH17" s="113"/>
      <c r="AI17" s="113"/>
      <c r="AJ17" s="113"/>
      <c r="AK17" s="113"/>
      <c r="AL17" s="113" t="s">
        <v>734</v>
      </c>
      <c r="AM17" s="113"/>
      <c r="AN17" s="113"/>
      <c r="AO17" s="113"/>
      <c r="AP17" s="113"/>
      <c r="AQ17" s="113"/>
      <c r="AR17" s="113"/>
      <c r="AS17" s="113"/>
      <c r="AT17" s="113"/>
      <c r="AU17" s="113"/>
      <c r="AV17" s="113"/>
      <c r="AW17" s="113"/>
      <c r="AX17" s="113"/>
      <c r="AY17" s="113"/>
      <c r="AZ17" s="113"/>
      <c r="BA17" s="113"/>
      <c r="BB17" s="21"/>
      <c r="BC17" s="21"/>
    </row>
    <row r="18" spans="2:55" ht="86.4" outlineLevel="1" x14ac:dyDescent="0.3">
      <c r="B18" s="62"/>
      <c r="C18" s="72" t="str">
        <f>_xlfn.CONCAT($C$14,".4")</f>
        <v>Q3.4</v>
      </c>
      <c r="F18" s="68" t="s">
        <v>28</v>
      </c>
      <c r="G18" s="62"/>
      <c r="H18" s="21" t="s">
        <v>41</v>
      </c>
      <c r="I18" s="35"/>
      <c r="J18" s="62"/>
      <c r="L18" s="113" t="s">
        <v>354</v>
      </c>
      <c r="M18" s="113" t="s">
        <v>361</v>
      </c>
      <c r="N18" s="113" t="s">
        <v>374</v>
      </c>
      <c r="O18" s="113" t="s">
        <v>385</v>
      </c>
      <c r="P18" s="113" t="s">
        <v>385</v>
      </c>
      <c r="Q18" s="113" t="s">
        <v>374</v>
      </c>
      <c r="R18" s="113" t="s">
        <v>374</v>
      </c>
      <c r="S18" s="113" t="s">
        <v>374</v>
      </c>
      <c r="T18" s="113" t="s">
        <v>385</v>
      </c>
      <c r="U18" s="113" t="s">
        <v>374</v>
      </c>
      <c r="V18" s="113" t="s">
        <v>650</v>
      </c>
      <c r="W18" s="113" t="s">
        <v>374</v>
      </c>
      <c r="X18" s="113" t="s">
        <v>385</v>
      </c>
      <c r="Y18" s="113" t="s">
        <v>385</v>
      </c>
      <c r="Z18" s="113" t="s">
        <v>374</v>
      </c>
      <c r="AA18" s="113" t="s">
        <v>385</v>
      </c>
      <c r="AB18" s="113" t="s">
        <v>374</v>
      </c>
      <c r="AC18" s="113"/>
      <c r="AD18" s="113" t="s">
        <v>374</v>
      </c>
      <c r="AE18" s="113" t="s">
        <v>374</v>
      </c>
      <c r="AF18" s="113" t="s">
        <v>374</v>
      </c>
      <c r="AG18" s="113" t="s">
        <v>385</v>
      </c>
      <c r="AH18" s="113" t="s">
        <v>374</v>
      </c>
      <c r="AI18" s="113" t="s">
        <v>385</v>
      </c>
      <c r="AJ18" s="113" t="s">
        <v>385</v>
      </c>
      <c r="AK18" s="113" t="s">
        <v>385</v>
      </c>
      <c r="AL18" s="113" t="s">
        <v>385</v>
      </c>
      <c r="AM18" s="113" t="s">
        <v>385</v>
      </c>
      <c r="AN18" s="113" t="s">
        <v>374</v>
      </c>
      <c r="AO18" s="113" t="s">
        <v>385</v>
      </c>
      <c r="AP18" s="113" t="s">
        <v>374</v>
      </c>
      <c r="AQ18" s="113" t="s">
        <v>374</v>
      </c>
      <c r="AR18" s="113" t="s">
        <v>374</v>
      </c>
      <c r="AS18" s="113" t="s">
        <v>503</v>
      </c>
      <c r="AT18" s="113" t="s">
        <v>374</v>
      </c>
      <c r="AU18" s="113" t="s">
        <v>374</v>
      </c>
      <c r="AV18" s="113" t="s">
        <v>385</v>
      </c>
      <c r="AW18" s="113" t="s">
        <v>374</v>
      </c>
      <c r="AX18" s="113" t="s">
        <v>374</v>
      </c>
      <c r="AY18" s="113" t="s">
        <v>555</v>
      </c>
      <c r="AZ18" s="113" t="s">
        <v>374</v>
      </c>
      <c r="BA18" s="113" t="s">
        <v>567</v>
      </c>
      <c r="BB18" s="21"/>
      <c r="BC18" s="21"/>
    </row>
    <row r="19" spans="2:55" ht="172.8" outlineLevel="1" x14ac:dyDescent="0.3">
      <c r="B19" s="62"/>
      <c r="C19" s="72" t="str">
        <f>_xlfn.CONCAT($C$14,".5")</f>
        <v>Q3.5</v>
      </c>
      <c r="F19" s="68" t="s">
        <v>323</v>
      </c>
      <c r="G19" s="62"/>
      <c r="H19" s="21" t="s">
        <v>41</v>
      </c>
      <c r="I19" s="35"/>
      <c r="J19" s="62"/>
      <c r="L19" s="113"/>
      <c r="M19" s="113"/>
      <c r="N19" s="113"/>
      <c r="O19" s="113"/>
      <c r="P19" s="113"/>
      <c r="Q19" s="113"/>
      <c r="R19" s="113"/>
      <c r="S19" s="113"/>
      <c r="T19" s="113"/>
      <c r="U19" s="113"/>
      <c r="V19" s="113"/>
      <c r="W19" s="113"/>
      <c r="X19" s="113"/>
      <c r="Y19" s="113"/>
      <c r="Z19" s="113" t="s">
        <v>352</v>
      </c>
      <c r="AA19" s="113"/>
      <c r="AB19" s="113"/>
      <c r="AC19" s="113" t="s">
        <v>451</v>
      </c>
      <c r="AD19" s="113"/>
      <c r="AE19" s="113"/>
      <c r="AF19" s="113"/>
      <c r="AG19" s="113"/>
      <c r="AH19" s="113"/>
      <c r="AI19" s="113"/>
      <c r="AJ19" s="113"/>
      <c r="AK19" s="113"/>
      <c r="AL19" s="113"/>
      <c r="AM19" s="113" t="s">
        <v>741</v>
      </c>
      <c r="AN19" s="113"/>
      <c r="AO19" s="113"/>
      <c r="AP19" s="113"/>
      <c r="AQ19" s="113"/>
      <c r="AR19" s="113"/>
      <c r="AS19" s="113"/>
      <c r="AT19" s="113"/>
      <c r="AU19" s="113"/>
      <c r="AV19" s="113"/>
      <c r="AW19" s="113"/>
      <c r="AX19" s="113"/>
      <c r="AY19" s="113" t="s">
        <v>556</v>
      </c>
      <c r="AZ19" s="113"/>
      <c r="BA19" s="113"/>
      <c r="BB19" s="21"/>
      <c r="BC19" s="21"/>
    </row>
    <row r="20" spans="2:55" ht="14.4" outlineLevel="1" x14ac:dyDescent="0.3">
      <c r="C20" s="6"/>
      <c r="D20" s="25"/>
      <c r="E20" s="73" t="s">
        <v>50</v>
      </c>
      <c r="F20" s="25"/>
      <c r="G20" s="25" t="s">
        <v>32</v>
      </c>
      <c r="H20" s="26"/>
      <c r="I20" s="85"/>
      <c r="J20" s="25"/>
      <c r="K20" s="25"/>
      <c r="L20" s="120"/>
      <c r="M20" s="26"/>
      <c r="N20" s="26"/>
      <c r="O20" s="26"/>
      <c r="P20" s="27"/>
      <c r="Q20" s="27"/>
      <c r="R20" s="26"/>
      <c r="S20" s="26"/>
      <c r="T20" s="26"/>
      <c r="U20" s="26"/>
      <c r="V20" s="26"/>
      <c r="W20" s="26"/>
      <c r="X20" s="26"/>
      <c r="Y20" s="26"/>
      <c r="Z20" s="26"/>
      <c r="AA20" s="26"/>
      <c r="AB20" s="26"/>
      <c r="AC20" s="26"/>
      <c r="AD20" s="27"/>
      <c r="AE20" s="26"/>
      <c r="AF20" s="26"/>
      <c r="AG20" s="26"/>
      <c r="AH20" s="26"/>
      <c r="AI20" s="26"/>
      <c r="AJ20" s="26"/>
      <c r="AK20" s="26"/>
      <c r="AL20" s="26"/>
      <c r="AM20" s="26"/>
      <c r="AN20" s="26"/>
      <c r="AO20" s="26"/>
      <c r="AP20" s="26"/>
      <c r="AQ20" s="26"/>
      <c r="AR20" s="27"/>
      <c r="AS20" s="26"/>
      <c r="AT20" s="26"/>
      <c r="AU20" s="26"/>
      <c r="AV20" s="26"/>
      <c r="AW20" s="26"/>
      <c r="AX20" s="27"/>
      <c r="AY20" s="26"/>
      <c r="AZ20" s="26"/>
      <c r="BA20" s="26"/>
      <c r="BB20" s="21"/>
      <c r="BC20" s="21"/>
    </row>
    <row r="21" spans="2:55" ht="100.8" outlineLevel="1" x14ac:dyDescent="0.3">
      <c r="B21" s="14">
        <v>1</v>
      </c>
      <c r="C21" s="28" t="str">
        <f>TEXT(SUM(B$8:B21),"Q#")</f>
        <v>Q4</v>
      </c>
      <c r="D21" s="14"/>
      <c r="E21" s="14"/>
      <c r="F21" s="15" t="s">
        <v>51</v>
      </c>
      <c r="G21" s="14" t="s">
        <v>32</v>
      </c>
      <c r="H21" s="16" t="s">
        <v>52</v>
      </c>
      <c r="I21" s="86" t="s">
        <v>53</v>
      </c>
      <c r="J21" s="14" t="s">
        <v>48</v>
      </c>
      <c r="K21" s="14"/>
      <c r="L21" s="113"/>
      <c r="M21" s="113"/>
      <c r="N21" s="113" t="s">
        <v>375</v>
      </c>
      <c r="O21" s="113"/>
      <c r="P21" s="113"/>
      <c r="Q21" s="113"/>
      <c r="R21" s="113"/>
      <c r="S21" s="113"/>
      <c r="T21" s="113"/>
      <c r="U21" s="113"/>
      <c r="V21" s="113"/>
      <c r="W21" s="113"/>
      <c r="X21" s="113"/>
      <c r="Y21" s="113" t="s">
        <v>681</v>
      </c>
      <c r="Z21" s="113" t="s">
        <v>352</v>
      </c>
      <c r="AA21" s="113"/>
      <c r="AB21" s="113"/>
      <c r="AC21" s="113"/>
      <c r="AD21" s="113"/>
      <c r="AE21" s="113"/>
      <c r="AF21" s="113"/>
      <c r="AG21" s="113"/>
      <c r="AH21" s="113"/>
      <c r="AI21" s="113"/>
      <c r="AJ21" s="113"/>
      <c r="AK21" s="113"/>
      <c r="AL21" s="113"/>
      <c r="AM21" s="113"/>
      <c r="AN21" s="113"/>
      <c r="AO21" s="113"/>
      <c r="AP21" s="113"/>
      <c r="AQ21" s="113"/>
      <c r="AR21" s="113"/>
      <c r="AS21" s="113"/>
      <c r="AT21" s="113"/>
      <c r="AU21" s="113" t="s">
        <v>514</v>
      </c>
      <c r="AV21" s="113" t="s">
        <v>526</v>
      </c>
      <c r="AW21" s="113" t="s">
        <v>536</v>
      </c>
      <c r="AX21" s="113" t="s">
        <v>546</v>
      </c>
      <c r="AY21" s="113"/>
      <c r="AZ21" s="113"/>
      <c r="BA21" s="113"/>
      <c r="BB21" s="21"/>
      <c r="BC21" s="21"/>
    </row>
    <row r="22" spans="2:55" ht="72" outlineLevel="1" x14ac:dyDescent="0.3">
      <c r="B22" s="14">
        <v>1</v>
      </c>
      <c r="C22" s="74" t="str">
        <f>TEXT(SUM(B$8:B22),"Q#")</f>
        <v>Q5</v>
      </c>
      <c r="D22" s="14"/>
      <c r="E22" s="14"/>
      <c r="F22" s="15" t="s">
        <v>54</v>
      </c>
      <c r="G22" s="14" t="s">
        <v>32</v>
      </c>
      <c r="H22" s="16" t="s">
        <v>52</v>
      </c>
      <c r="I22" s="86" t="s">
        <v>337</v>
      </c>
      <c r="J22" s="14" t="s">
        <v>42</v>
      </c>
      <c r="K22" s="14"/>
      <c r="L22" s="113"/>
      <c r="M22" s="113"/>
      <c r="N22" s="113"/>
      <c r="O22" s="113"/>
      <c r="P22" s="113"/>
      <c r="Q22" s="113" t="s">
        <v>619</v>
      </c>
      <c r="R22" s="113" t="s">
        <v>395</v>
      </c>
      <c r="S22" s="113"/>
      <c r="T22" s="113"/>
      <c r="U22" s="113" t="s">
        <v>638</v>
      </c>
      <c r="V22" s="113"/>
      <c r="W22" s="113"/>
      <c r="X22" s="113"/>
      <c r="Y22" s="113"/>
      <c r="Z22" s="113" t="s">
        <v>352</v>
      </c>
      <c r="AA22" s="113"/>
      <c r="AB22" s="113"/>
      <c r="AC22" s="113"/>
      <c r="AD22" s="113"/>
      <c r="AE22" s="113"/>
      <c r="AF22" s="113"/>
      <c r="AG22" s="113"/>
      <c r="AH22" s="113"/>
      <c r="AI22" s="113"/>
      <c r="AJ22" s="113"/>
      <c r="AK22" s="113"/>
      <c r="AL22" s="113"/>
      <c r="AM22" s="113"/>
      <c r="AN22" s="113"/>
      <c r="AO22" s="113"/>
      <c r="AP22" s="113"/>
      <c r="AQ22" s="113" t="s">
        <v>486</v>
      </c>
      <c r="AR22" s="113"/>
      <c r="AS22" s="113"/>
      <c r="AT22" s="113"/>
      <c r="AU22" s="113" t="s">
        <v>515</v>
      </c>
      <c r="AV22" s="113"/>
      <c r="AW22" s="113"/>
      <c r="AX22" s="113"/>
      <c r="AY22" s="113"/>
      <c r="AZ22" s="113"/>
      <c r="BA22" s="113"/>
      <c r="BB22" s="21"/>
      <c r="BC22" s="21"/>
    </row>
    <row r="23" spans="2:55" ht="72" outlineLevel="1" x14ac:dyDescent="0.3">
      <c r="B23" s="62">
        <v>1</v>
      </c>
      <c r="C23" s="6" t="str">
        <f>TEXT(SUM(B$8:B23),"Q#")</f>
        <v>Q6</v>
      </c>
      <c r="F23" s="7" t="s">
        <v>55</v>
      </c>
      <c r="G23" s="62" t="s">
        <v>32</v>
      </c>
      <c r="H23" s="21" t="s">
        <v>52</v>
      </c>
      <c r="I23" s="87" t="s">
        <v>338</v>
      </c>
      <c r="J23" s="62" t="s">
        <v>42</v>
      </c>
      <c r="L23" s="113"/>
      <c r="M23" s="113" t="s">
        <v>362</v>
      </c>
      <c r="N23" s="113"/>
      <c r="O23" s="113"/>
      <c r="P23" s="113"/>
      <c r="Q23" s="113"/>
      <c r="R23" s="113"/>
      <c r="S23" s="113"/>
      <c r="T23" s="113"/>
      <c r="U23" s="113" t="s">
        <v>639</v>
      </c>
      <c r="V23" s="113"/>
      <c r="W23" s="113"/>
      <c r="X23" s="113"/>
      <c r="Y23" s="113"/>
      <c r="Z23" s="113" t="s">
        <v>430</v>
      </c>
      <c r="AA23" s="113"/>
      <c r="AB23" s="113"/>
      <c r="AC23" s="113"/>
      <c r="AD23" s="113"/>
      <c r="AE23" s="113"/>
      <c r="AF23" s="113"/>
      <c r="AG23" s="113"/>
      <c r="AH23" s="113"/>
      <c r="AI23" s="113"/>
      <c r="AJ23" s="113"/>
      <c r="AK23" s="113"/>
      <c r="AL23" s="113"/>
      <c r="AM23" s="113"/>
      <c r="AN23" s="113"/>
      <c r="AO23" s="113"/>
      <c r="AP23" s="113"/>
      <c r="AQ23" s="113"/>
      <c r="AR23" s="113"/>
      <c r="AS23" s="113"/>
      <c r="AT23" s="113"/>
      <c r="AU23" s="113"/>
      <c r="AV23" s="113"/>
      <c r="AW23" s="113" t="s">
        <v>537</v>
      </c>
      <c r="AX23" s="113"/>
      <c r="AY23" s="113"/>
      <c r="AZ23" s="113"/>
      <c r="BA23" s="113"/>
      <c r="BB23" s="21"/>
      <c r="BC23" s="21"/>
    </row>
    <row r="24" spans="2:55" ht="14.4" outlineLevel="1" x14ac:dyDescent="0.3">
      <c r="C24" s="6"/>
      <c r="D24" s="25"/>
      <c r="E24" s="73" t="s">
        <v>56</v>
      </c>
      <c r="F24" s="25"/>
      <c r="G24" s="25" t="s">
        <v>32</v>
      </c>
      <c r="H24" s="26"/>
      <c r="I24" s="85"/>
      <c r="J24" s="25"/>
      <c r="K24" s="98"/>
      <c r="L24" s="121"/>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1"/>
      <c r="BC24" s="21"/>
    </row>
    <row r="25" spans="2:55" ht="14.4" outlineLevel="1" x14ac:dyDescent="0.3">
      <c r="B25" s="14">
        <v>1</v>
      </c>
      <c r="C25" s="28" t="str">
        <f>TEXT(SUM(B$8:B25),"Q#")</f>
        <v>Q7</v>
      </c>
      <c r="D25" s="14"/>
      <c r="E25" s="14"/>
      <c r="F25" s="15" t="s">
        <v>57</v>
      </c>
      <c r="G25" s="14" t="s">
        <v>32</v>
      </c>
      <c r="H25" s="16" t="s">
        <v>58</v>
      </c>
      <c r="I25" s="86"/>
      <c r="J25" s="14" t="s">
        <v>48</v>
      </c>
      <c r="K25" s="14"/>
      <c r="L25" s="113"/>
      <c r="M25" s="113"/>
      <c r="N25" s="113"/>
      <c r="O25" s="113"/>
      <c r="P25" s="113"/>
      <c r="Q25" s="113"/>
      <c r="R25" s="113"/>
      <c r="S25" s="113"/>
      <c r="T25" s="113"/>
      <c r="U25" s="113"/>
      <c r="V25" s="113"/>
      <c r="W25" s="113"/>
      <c r="X25" s="113"/>
      <c r="Y25" s="113"/>
      <c r="Z25" s="113" t="s">
        <v>352</v>
      </c>
      <c r="AA25" s="113"/>
      <c r="AB25" s="113"/>
      <c r="AC25" s="113"/>
      <c r="AD25" s="113"/>
      <c r="AE25" s="113"/>
      <c r="AF25" s="113"/>
      <c r="AG25" s="113"/>
      <c r="AH25" s="113"/>
      <c r="AI25" s="113"/>
      <c r="AJ25" s="113"/>
      <c r="AK25" s="113"/>
      <c r="AL25" s="113"/>
      <c r="AM25" s="113"/>
      <c r="AN25" s="113"/>
      <c r="AO25" s="113"/>
      <c r="AP25" s="113"/>
      <c r="AQ25" s="113"/>
      <c r="AR25" s="113"/>
      <c r="AS25" s="113"/>
      <c r="AT25" s="113"/>
      <c r="AU25" s="113"/>
      <c r="AV25" s="113"/>
      <c r="AW25" s="113"/>
      <c r="AX25" s="113"/>
      <c r="AY25" s="113"/>
      <c r="AZ25" s="113"/>
      <c r="BA25" s="113"/>
      <c r="BB25" s="21"/>
      <c r="BC25" s="21"/>
    </row>
    <row r="26" spans="2:55" ht="43.2" outlineLevel="1" x14ac:dyDescent="0.3">
      <c r="B26" s="14">
        <v>1</v>
      </c>
      <c r="C26" s="28" t="str">
        <f>TEXT(SUM(B$8:B26),"Q#")</f>
        <v>Q8</v>
      </c>
      <c r="D26" s="14"/>
      <c r="E26" s="14"/>
      <c r="F26" s="15" t="s">
        <v>59</v>
      </c>
      <c r="G26" s="14" t="s">
        <v>32</v>
      </c>
      <c r="H26" s="16" t="s">
        <v>58</v>
      </c>
      <c r="I26" s="86" t="s">
        <v>60</v>
      </c>
      <c r="J26" s="14" t="s">
        <v>48</v>
      </c>
      <c r="K26" s="14"/>
      <c r="L26" s="113"/>
      <c r="M26" s="113"/>
      <c r="N26" s="113"/>
      <c r="O26" s="113"/>
      <c r="P26" s="113"/>
      <c r="Q26" s="113"/>
      <c r="R26" s="113"/>
      <c r="S26" s="113"/>
      <c r="T26" s="113"/>
      <c r="U26" s="113"/>
      <c r="V26" s="113"/>
      <c r="W26" s="113"/>
      <c r="X26" s="113"/>
      <c r="Y26" s="113"/>
      <c r="Z26" s="113" t="s">
        <v>352</v>
      </c>
      <c r="AA26" s="113"/>
      <c r="AB26" s="113"/>
      <c r="AC26" s="113"/>
      <c r="AD26" s="113"/>
      <c r="AE26" s="113"/>
      <c r="AF26" s="113"/>
      <c r="AG26" s="113"/>
      <c r="AH26" s="113"/>
      <c r="AI26" s="113"/>
      <c r="AJ26" s="113"/>
      <c r="AK26" s="113"/>
      <c r="AL26" s="113"/>
      <c r="AM26" s="113"/>
      <c r="AN26" s="113"/>
      <c r="AO26" s="113"/>
      <c r="AP26" s="113"/>
      <c r="AQ26" s="113"/>
      <c r="AR26" s="113"/>
      <c r="AS26" s="113" t="s">
        <v>504</v>
      </c>
      <c r="AT26" s="113"/>
      <c r="AU26" s="113"/>
      <c r="AV26" s="113"/>
      <c r="AW26" s="113"/>
      <c r="AX26" s="113"/>
      <c r="AY26" s="113"/>
      <c r="AZ26" s="113"/>
      <c r="BA26" s="113"/>
      <c r="BB26" s="21"/>
      <c r="BC26" s="21"/>
    </row>
    <row r="27" spans="2:55" ht="28.8" outlineLevel="1" x14ac:dyDescent="0.3">
      <c r="B27" s="14">
        <v>1</v>
      </c>
      <c r="C27" s="28" t="str">
        <f>TEXT(SUM(B$8:B27),"Q#")</f>
        <v>Q9</v>
      </c>
      <c r="D27" s="14"/>
      <c r="E27" s="14"/>
      <c r="F27" s="15" t="s">
        <v>61</v>
      </c>
      <c r="G27" s="14" t="s">
        <v>32</v>
      </c>
      <c r="H27" s="16" t="s">
        <v>58</v>
      </c>
      <c r="I27" s="86" t="s">
        <v>60</v>
      </c>
      <c r="J27" s="14" t="s">
        <v>48</v>
      </c>
      <c r="K27" s="14"/>
      <c r="L27" s="113"/>
      <c r="M27" s="113"/>
      <c r="N27" s="113"/>
      <c r="O27" s="113"/>
      <c r="P27" s="113"/>
      <c r="Q27" s="113"/>
      <c r="R27" s="113"/>
      <c r="S27" s="113"/>
      <c r="T27" s="113"/>
      <c r="U27" s="113"/>
      <c r="V27" s="113"/>
      <c r="W27" s="113"/>
      <c r="X27" s="113"/>
      <c r="Y27" s="113"/>
      <c r="Z27" s="113" t="s">
        <v>352</v>
      </c>
      <c r="AA27" s="113"/>
      <c r="AB27" s="113"/>
      <c r="AC27" s="113"/>
      <c r="AD27" s="113"/>
      <c r="AE27" s="113"/>
      <c r="AF27" s="113"/>
      <c r="AG27" s="113"/>
      <c r="AH27" s="113"/>
      <c r="AI27" s="113"/>
      <c r="AJ27" s="113"/>
      <c r="AK27" s="113"/>
      <c r="AL27" s="113"/>
      <c r="AM27" s="113"/>
      <c r="AN27" s="113"/>
      <c r="AO27" s="113"/>
      <c r="AP27" s="113"/>
      <c r="AQ27" s="122"/>
      <c r="AR27" s="113"/>
      <c r="AS27" s="113"/>
      <c r="AT27" s="113"/>
      <c r="AU27" s="113"/>
      <c r="AV27" s="113"/>
      <c r="AW27" s="113"/>
      <c r="AX27" s="113"/>
      <c r="AY27" s="113"/>
      <c r="AZ27" s="113"/>
      <c r="BA27" s="113"/>
      <c r="BB27" s="21"/>
      <c r="BC27" s="21"/>
    </row>
    <row r="28" spans="2:55" ht="72" outlineLevel="1" x14ac:dyDescent="0.3">
      <c r="B28" s="14">
        <v>1</v>
      </c>
      <c r="C28" s="28" t="str">
        <f>TEXT(SUM(B$8:B28),"Q#")</f>
        <v>Q10</v>
      </c>
      <c r="D28" s="14"/>
      <c r="E28" s="14"/>
      <c r="F28" s="15" t="s">
        <v>62</v>
      </c>
      <c r="G28" s="14" t="s">
        <v>32</v>
      </c>
      <c r="H28" s="16" t="s">
        <v>63</v>
      </c>
      <c r="I28" s="86"/>
      <c r="J28" s="14" t="s">
        <v>48</v>
      </c>
      <c r="K28" s="14"/>
      <c r="L28" s="113"/>
      <c r="M28" s="113"/>
      <c r="N28" s="113"/>
      <c r="O28" s="113"/>
      <c r="P28" s="113"/>
      <c r="Q28" s="113" t="s">
        <v>620</v>
      </c>
      <c r="R28" s="113"/>
      <c r="S28" s="113"/>
      <c r="T28" s="113"/>
      <c r="U28" s="113" t="s">
        <v>640</v>
      </c>
      <c r="V28" s="113"/>
      <c r="W28" s="113"/>
      <c r="X28" s="113"/>
      <c r="Y28" s="113" t="s">
        <v>682</v>
      </c>
      <c r="Z28" s="113" t="s">
        <v>352</v>
      </c>
      <c r="AA28" s="113"/>
      <c r="AB28" s="113"/>
      <c r="AC28" s="113"/>
      <c r="AD28" s="113"/>
      <c r="AE28" s="113"/>
      <c r="AF28" s="113"/>
      <c r="AG28" s="113"/>
      <c r="AH28" s="113"/>
      <c r="AI28" s="113"/>
      <c r="AJ28" s="113"/>
      <c r="AK28" s="113"/>
      <c r="AL28" s="113"/>
      <c r="AM28" s="113"/>
      <c r="AN28" s="113"/>
      <c r="AO28" s="113"/>
      <c r="AP28" s="113"/>
      <c r="AQ28" s="113"/>
      <c r="AR28" s="113"/>
      <c r="AS28" s="113"/>
      <c r="AT28" s="113"/>
      <c r="AU28" s="113"/>
      <c r="AV28" s="113"/>
      <c r="AW28" s="113"/>
      <c r="AX28" s="113"/>
      <c r="AY28" s="113"/>
      <c r="AZ28" s="113"/>
      <c r="BA28" s="113"/>
      <c r="BB28" s="21"/>
      <c r="BC28" s="21"/>
    </row>
    <row r="29" spans="2:55" ht="28.8" outlineLevel="1" x14ac:dyDescent="0.3">
      <c r="B29" s="29">
        <v>1</v>
      </c>
      <c r="C29" s="30" t="str">
        <f>TEXT(SUM(B$8:B29),"Q#")</f>
        <v>Q11</v>
      </c>
      <c r="D29" s="29"/>
      <c r="E29" s="29"/>
      <c r="F29" s="31" t="s">
        <v>64</v>
      </c>
      <c r="G29" s="29" t="s">
        <v>32</v>
      </c>
      <c r="H29" s="32" t="s">
        <v>65</v>
      </c>
      <c r="I29" s="88"/>
      <c r="J29" s="29" t="s">
        <v>48</v>
      </c>
      <c r="K29" s="29"/>
      <c r="L29" s="123"/>
      <c r="M29" s="123"/>
      <c r="N29" s="123"/>
      <c r="O29" s="123"/>
      <c r="P29" s="123"/>
      <c r="Q29" s="123"/>
      <c r="R29" s="124"/>
      <c r="S29" s="124"/>
      <c r="T29" s="123"/>
      <c r="U29" s="123"/>
      <c r="V29" s="123"/>
      <c r="W29" s="124"/>
      <c r="X29" s="124"/>
      <c r="Y29" s="124"/>
      <c r="Z29" s="124"/>
      <c r="AA29" s="124"/>
      <c r="AB29" s="124"/>
      <c r="AC29" s="123"/>
      <c r="AD29" s="124"/>
      <c r="AE29" s="124"/>
      <c r="AF29" s="124"/>
      <c r="AG29" s="124"/>
      <c r="AH29" s="124"/>
      <c r="AI29" s="124"/>
      <c r="AJ29" s="124"/>
      <c r="AK29" s="124"/>
      <c r="AL29" s="124"/>
      <c r="AM29" s="124"/>
      <c r="AN29" s="124"/>
      <c r="AO29" s="124"/>
      <c r="AP29" s="124"/>
      <c r="AQ29" s="123"/>
      <c r="AR29" s="123"/>
      <c r="AS29" s="123"/>
      <c r="AT29" s="123"/>
      <c r="AU29" s="123"/>
      <c r="AV29" s="123"/>
      <c r="AW29" s="124"/>
      <c r="AX29" s="123"/>
      <c r="AY29" s="124"/>
      <c r="AZ29" s="124"/>
      <c r="BA29" s="124"/>
      <c r="BB29" s="21"/>
      <c r="BC29" s="21"/>
    </row>
    <row r="30" spans="2:55" ht="14.4" outlineLevel="1" x14ac:dyDescent="0.3">
      <c r="C30" s="6" t="str">
        <f>_xlfn.CONCAT($C$29,".1")</f>
        <v>Q11.1</v>
      </c>
      <c r="F30" s="33" t="s">
        <v>31</v>
      </c>
      <c r="G30" t="s">
        <v>32</v>
      </c>
      <c r="H30" s="21" t="s">
        <v>41</v>
      </c>
      <c r="I30" s="87"/>
      <c r="L30" s="113"/>
      <c r="M30" s="113"/>
      <c r="N30" s="113"/>
      <c r="O30" s="113"/>
      <c r="P30" s="113"/>
      <c r="Q30" s="113"/>
      <c r="R30" s="113"/>
      <c r="S30" s="113"/>
      <c r="T30" s="113"/>
      <c r="U30" s="113"/>
      <c r="V30" s="113"/>
      <c r="W30" s="113"/>
      <c r="X30" s="113"/>
      <c r="Y30" s="113"/>
      <c r="Z30" s="113" t="s">
        <v>352</v>
      </c>
      <c r="AA30" s="113"/>
      <c r="AB30" s="113"/>
      <c r="AC30" s="113"/>
      <c r="AD30" s="113"/>
      <c r="AE30" s="113"/>
      <c r="AF30" s="113"/>
      <c r="AG30" s="113"/>
      <c r="AH30" s="113"/>
      <c r="AI30" s="113"/>
      <c r="AJ30" s="113"/>
      <c r="AK30" s="113"/>
      <c r="AL30" s="113"/>
      <c r="AM30" s="113"/>
      <c r="AN30" s="113"/>
      <c r="AO30" s="113"/>
      <c r="AP30" s="113"/>
      <c r="AQ30" s="113"/>
      <c r="AR30" s="113"/>
      <c r="AS30" s="113"/>
      <c r="AT30" s="113"/>
      <c r="AU30" s="113"/>
      <c r="AV30" s="113"/>
      <c r="AW30" s="113"/>
      <c r="AX30" s="113"/>
      <c r="AY30" s="113"/>
      <c r="AZ30" s="113"/>
      <c r="BA30" s="113"/>
      <c r="BB30" s="21"/>
      <c r="BC30" s="21"/>
    </row>
    <row r="31" spans="2:55" ht="14.4" outlineLevel="1" x14ac:dyDescent="0.3">
      <c r="C31" s="6" t="str">
        <f>_xlfn.CONCAT($C$29,".2")</f>
        <v>Q11.2</v>
      </c>
      <c r="F31" s="33" t="s">
        <v>66</v>
      </c>
      <c r="G31" t="s">
        <v>32</v>
      </c>
      <c r="H31" s="21" t="s">
        <v>41</v>
      </c>
      <c r="I31" s="87"/>
      <c r="L31" s="113"/>
      <c r="M31" s="113"/>
      <c r="N31" s="113"/>
      <c r="O31" s="113"/>
      <c r="P31" s="113"/>
      <c r="Q31" s="113"/>
      <c r="R31" s="113"/>
      <c r="S31" s="113"/>
      <c r="T31" s="113"/>
      <c r="U31" s="113"/>
      <c r="V31" s="113"/>
      <c r="W31" s="113"/>
      <c r="X31" s="113"/>
      <c r="Y31" s="113"/>
      <c r="Z31" s="113" t="s">
        <v>352</v>
      </c>
      <c r="AA31" s="113"/>
      <c r="AB31" s="113"/>
      <c r="AC31" s="113"/>
      <c r="AD31" s="113"/>
      <c r="AE31" s="113"/>
      <c r="AF31" s="113"/>
      <c r="AG31" s="113"/>
      <c r="AH31" s="113"/>
      <c r="AI31" s="113"/>
      <c r="AJ31" s="113"/>
      <c r="AK31" s="113"/>
      <c r="AL31" s="113"/>
      <c r="AM31" s="113"/>
      <c r="AN31" s="113"/>
      <c r="AO31" s="113"/>
      <c r="AP31" s="113"/>
      <c r="AQ31" s="113"/>
      <c r="AR31" s="113"/>
      <c r="AS31" s="113"/>
      <c r="AT31" s="113"/>
      <c r="AU31" s="113"/>
      <c r="AV31" s="113"/>
      <c r="AW31" s="113"/>
      <c r="AX31" s="113"/>
      <c r="AY31" s="113"/>
      <c r="AZ31" s="113"/>
      <c r="BA31" s="113"/>
      <c r="BB31" s="21"/>
      <c r="BC31" s="21"/>
    </row>
    <row r="32" spans="2:55" ht="43.2" outlineLevel="1" x14ac:dyDescent="0.3">
      <c r="C32" s="6" t="str">
        <f>_xlfn.CONCAT($C$29,".3")</f>
        <v>Q11.3</v>
      </c>
      <c r="F32" s="33" t="s">
        <v>67</v>
      </c>
      <c r="G32" t="s">
        <v>32</v>
      </c>
      <c r="H32" s="21" t="s">
        <v>41</v>
      </c>
      <c r="I32" s="87"/>
      <c r="L32" s="113"/>
      <c r="M32" s="113"/>
      <c r="N32" s="113"/>
      <c r="O32" s="113"/>
      <c r="P32" s="113"/>
      <c r="Q32" s="113"/>
      <c r="R32" s="113"/>
      <c r="S32" s="113"/>
      <c r="T32" s="113"/>
      <c r="U32" s="113" t="s">
        <v>641</v>
      </c>
      <c r="V32" s="113"/>
      <c r="W32" s="113"/>
      <c r="X32" s="113"/>
      <c r="Y32" s="113"/>
      <c r="Z32" s="113" t="s">
        <v>352</v>
      </c>
      <c r="AA32" s="113"/>
      <c r="AB32" s="113"/>
      <c r="AC32" s="113"/>
      <c r="AD32" s="113"/>
      <c r="AE32" s="113"/>
      <c r="AF32" s="113"/>
      <c r="AG32" s="113"/>
      <c r="AH32" s="113"/>
      <c r="AI32" s="113"/>
      <c r="AJ32" s="113"/>
      <c r="AK32" s="113"/>
      <c r="AL32" s="113"/>
      <c r="AM32" s="113"/>
      <c r="AN32" s="113"/>
      <c r="AO32" s="113"/>
      <c r="AP32" s="113"/>
      <c r="AQ32" s="113"/>
      <c r="AR32" s="113"/>
      <c r="AS32" s="113"/>
      <c r="AT32" s="113"/>
      <c r="AU32" s="113"/>
      <c r="AV32" s="113"/>
      <c r="AW32" s="113"/>
      <c r="AX32" s="113"/>
      <c r="AY32" s="113"/>
      <c r="AZ32" s="113"/>
      <c r="BA32" s="113"/>
      <c r="BB32" s="21"/>
      <c r="BC32" s="21"/>
    </row>
    <row r="33" spans="2:55" ht="14.4" outlineLevel="1" x14ac:dyDescent="0.3">
      <c r="C33" s="6" t="str">
        <f>_xlfn.CONCAT($C$29,".4")</f>
        <v>Q11.4</v>
      </c>
      <c r="F33" s="33" t="s">
        <v>68</v>
      </c>
      <c r="G33" t="s">
        <v>32</v>
      </c>
      <c r="H33" s="21" t="s">
        <v>41</v>
      </c>
      <c r="I33" s="87"/>
      <c r="L33" s="113"/>
      <c r="M33" s="113"/>
      <c r="N33" s="113"/>
      <c r="O33" s="113"/>
      <c r="P33" s="113"/>
      <c r="Q33" s="113"/>
      <c r="R33" s="113"/>
      <c r="S33" s="113"/>
      <c r="T33" s="113"/>
      <c r="U33" s="113"/>
      <c r="V33" s="113"/>
      <c r="W33" s="113"/>
      <c r="X33" s="113"/>
      <c r="Y33" s="113"/>
      <c r="Z33" s="113" t="s">
        <v>352</v>
      </c>
      <c r="AA33" s="113"/>
      <c r="AB33" s="113"/>
      <c r="AC33" s="113"/>
      <c r="AD33" s="113"/>
      <c r="AE33" s="113"/>
      <c r="AF33" s="113"/>
      <c r="AG33" s="113"/>
      <c r="AH33" s="113"/>
      <c r="AI33" s="113"/>
      <c r="AJ33" s="113"/>
      <c r="AK33" s="113"/>
      <c r="AL33" s="113"/>
      <c r="AM33" s="113"/>
      <c r="AN33" s="113"/>
      <c r="AO33" s="113"/>
      <c r="AP33" s="113"/>
      <c r="AQ33" s="113"/>
      <c r="AR33" s="113"/>
      <c r="AS33" s="113"/>
      <c r="AT33" s="113"/>
      <c r="AU33" s="113"/>
      <c r="AV33" s="113"/>
      <c r="AW33" s="113"/>
      <c r="AX33" s="113"/>
      <c r="AY33" s="113"/>
      <c r="AZ33" s="113"/>
      <c r="BA33" s="113"/>
      <c r="BB33" s="21"/>
      <c r="BC33" s="21"/>
    </row>
    <row r="34" spans="2:55" ht="86.4" outlineLevel="1" x14ac:dyDescent="0.3">
      <c r="B34" s="14"/>
      <c r="C34" s="28" t="str">
        <f>_xlfn.CONCAT($C$29,".5")</f>
        <v>Q11.5</v>
      </c>
      <c r="D34" s="14"/>
      <c r="E34" s="14"/>
      <c r="F34" s="34" t="s">
        <v>69</v>
      </c>
      <c r="G34" s="14" t="s">
        <v>32</v>
      </c>
      <c r="H34" s="16" t="s">
        <v>70</v>
      </c>
      <c r="I34" s="86"/>
      <c r="J34" s="14"/>
      <c r="K34" s="14"/>
      <c r="L34" s="116"/>
      <c r="M34" s="116" t="s">
        <v>363</v>
      </c>
      <c r="N34" s="116"/>
      <c r="O34" s="116"/>
      <c r="P34" s="116"/>
      <c r="Q34" s="116" t="s">
        <v>590</v>
      </c>
      <c r="R34" s="116"/>
      <c r="S34" s="116"/>
      <c r="T34" s="116"/>
      <c r="U34" s="116" t="s">
        <v>642</v>
      </c>
      <c r="V34" s="116"/>
      <c r="W34" s="116"/>
      <c r="X34" s="116"/>
      <c r="Y34" s="116" t="s">
        <v>683</v>
      </c>
      <c r="Z34" s="116" t="s">
        <v>352</v>
      </c>
      <c r="AA34" s="116"/>
      <c r="AB34" s="116"/>
      <c r="AC34" s="116"/>
      <c r="AD34" s="116"/>
      <c r="AE34" s="116"/>
      <c r="AF34" s="116"/>
      <c r="AG34" s="116"/>
      <c r="AH34" s="116"/>
      <c r="AI34" s="116"/>
      <c r="AJ34" s="116"/>
      <c r="AK34" s="116"/>
      <c r="AL34" s="116"/>
      <c r="AM34" s="116"/>
      <c r="AN34" s="116"/>
      <c r="AO34" s="116"/>
      <c r="AP34" s="116"/>
      <c r="AQ34" s="116"/>
      <c r="AR34" s="116"/>
      <c r="AS34" s="116"/>
      <c r="AT34" s="116"/>
      <c r="AU34" s="116"/>
      <c r="AV34" s="116"/>
      <c r="AW34" s="116"/>
      <c r="AX34" s="116"/>
      <c r="AY34" s="116"/>
      <c r="AZ34" s="116"/>
      <c r="BA34" s="116" t="s">
        <v>568</v>
      </c>
      <c r="BB34" s="21"/>
      <c r="BC34" s="21"/>
    </row>
    <row r="35" spans="2:55" ht="187.2" outlineLevel="1" x14ac:dyDescent="0.3">
      <c r="B35" s="14">
        <v>1</v>
      </c>
      <c r="C35" s="28" t="str">
        <f>TEXT(SUM(B$8:B35),"Q#")</f>
        <v>Q12</v>
      </c>
      <c r="D35" s="14"/>
      <c r="E35" s="14"/>
      <c r="F35" s="15" t="s">
        <v>71</v>
      </c>
      <c r="G35" s="14" t="s">
        <v>32</v>
      </c>
      <c r="H35" s="16" t="s">
        <v>41</v>
      </c>
      <c r="I35" s="86"/>
      <c r="J35" s="14" t="s">
        <v>48</v>
      </c>
      <c r="K35" s="14"/>
      <c r="L35" s="115" t="s">
        <v>355</v>
      </c>
      <c r="M35" s="116" t="s">
        <v>364</v>
      </c>
      <c r="N35" s="116"/>
      <c r="O35" s="116"/>
      <c r="P35" s="116"/>
      <c r="Q35" s="116"/>
      <c r="R35" s="116"/>
      <c r="S35" s="116"/>
      <c r="T35" s="116"/>
      <c r="U35" s="116"/>
      <c r="V35" s="116"/>
      <c r="W35" s="116" t="s">
        <v>416</v>
      </c>
      <c r="X35" s="116"/>
      <c r="Y35" s="116"/>
      <c r="Z35" s="116" t="s">
        <v>352</v>
      </c>
      <c r="AA35" s="116"/>
      <c r="AB35" s="116"/>
      <c r="AC35" s="116"/>
      <c r="AD35" s="116"/>
      <c r="AE35" s="116"/>
      <c r="AF35" s="116"/>
      <c r="AG35" s="116"/>
      <c r="AH35" s="116"/>
      <c r="AI35" s="116"/>
      <c r="AJ35" s="116"/>
      <c r="AK35" s="116"/>
      <c r="AL35" s="116"/>
      <c r="AM35" s="116"/>
      <c r="AN35" s="116"/>
      <c r="AO35" s="116"/>
      <c r="AP35" s="116"/>
      <c r="AQ35" s="116"/>
      <c r="AR35" s="116"/>
      <c r="AS35" s="116"/>
      <c r="AT35" s="116"/>
      <c r="AU35" s="116"/>
      <c r="AV35" s="116"/>
      <c r="AW35" s="116"/>
      <c r="AX35" s="116"/>
      <c r="AY35" s="116"/>
      <c r="AZ35" s="116"/>
      <c r="BA35" s="116"/>
      <c r="BB35" s="21"/>
      <c r="BC35" s="21"/>
    </row>
    <row r="36" spans="2:55" ht="57.6" outlineLevel="1" x14ac:dyDescent="0.3">
      <c r="B36" s="54">
        <v>1</v>
      </c>
      <c r="C36" s="75" t="str">
        <f>TEXT(SUM(B$8:B36),"Q#")</f>
        <v>Q13</v>
      </c>
      <c r="D36" s="54"/>
      <c r="E36" s="54"/>
      <c r="F36" s="76" t="s">
        <v>324</v>
      </c>
      <c r="G36" s="54"/>
      <c r="H36" s="21" t="s">
        <v>41</v>
      </c>
      <c r="I36" s="89" t="s">
        <v>339</v>
      </c>
      <c r="J36" s="54"/>
      <c r="K36" s="54"/>
      <c r="L36" s="115"/>
      <c r="M36" s="116"/>
      <c r="N36" s="116"/>
      <c r="O36" s="116"/>
      <c r="P36" s="116"/>
      <c r="Q36" s="116"/>
      <c r="R36" s="116" t="s">
        <v>591</v>
      </c>
      <c r="S36" s="116"/>
      <c r="T36" s="116"/>
      <c r="U36" s="116"/>
      <c r="V36" s="116"/>
      <c r="W36" s="116"/>
      <c r="X36" s="116"/>
      <c r="Y36" s="116" t="s">
        <v>684</v>
      </c>
      <c r="Z36" s="116" t="s">
        <v>431</v>
      </c>
      <c r="AA36" s="116"/>
      <c r="AB36" s="116"/>
      <c r="AC36" s="116"/>
      <c r="AD36" s="116"/>
      <c r="AE36" s="116"/>
      <c r="AF36" s="116"/>
      <c r="AG36" s="116"/>
      <c r="AH36" s="116"/>
      <c r="AI36" s="116"/>
      <c r="AJ36" s="116"/>
      <c r="AK36" s="116"/>
      <c r="AL36" s="116"/>
      <c r="AM36" s="116"/>
      <c r="AN36" s="116"/>
      <c r="AO36" s="116"/>
      <c r="AP36" s="116"/>
      <c r="AQ36" s="116"/>
      <c r="AR36" s="116"/>
      <c r="AS36" s="116" t="s">
        <v>505</v>
      </c>
      <c r="AT36" s="116"/>
      <c r="AU36" s="116"/>
      <c r="AV36" s="116"/>
      <c r="AW36" s="116"/>
      <c r="AX36" s="116" t="s">
        <v>547</v>
      </c>
      <c r="AY36" s="116"/>
      <c r="AZ36" s="116"/>
      <c r="BA36" s="116"/>
      <c r="BB36" s="21"/>
      <c r="BC36" s="21"/>
    </row>
    <row r="37" spans="2:55" ht="14.4" outlineLevel="1" x14ac:dyDescent="0.3">
      <c r="C37" s="6"/>
      <c r="D37" s="71" t="s">
        <v>72</v>
      </c>
      <c r="E37" s="23"/>
      <c r="F37" s="22"/>
      <c r="G37" s="22" t="s">
        <v>32</v>
      </c>
      <c r="H37" s="24"/>
      <c r="I37" s="84"/>
      <c r="J37" s="22"/>
      <c r="K37" s="99"/>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1"/>
      <c r="BC37" s="21"/>
    </row>
    <row r="38" spans="2:55" ht="14.4" outlineLevel="1" x14ac:dyDescent="0.3">
      <c r="C38" s="6"/>
      <c r="D38" s="25"/>
      <c r="E38" s="73" t="s">
        <v>73</v>
      </c>
      <c r="F38" s="25"/>
      <c r="G38" s="25" t="s">
        <v>32</v>
      </c>
      <c r="H38" s="26"/>
      <c r="I38" s="85"/>
      <c r="J38" s="25"/>
      <c r="K38" s="98"/>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1"/>
      <c r="BC38" s="21"/>
    </row>
    <row r="39" spans="2:55" ht="100.8" outlineLevel="1" x14ac:dyDescent="0.3">
      <c r="B39" s="14">
        <v>1</v>
      </c>
      <c r="C39" s="28" t="str">
        <f>TEXT(SUM(B$10:B39),"Q#")</f>
        <v>Q14</v>
      </c>
      <c r="D39" s="14"/>
      <c r="E39" s="14"/>
      <c r="F39" s="15" t="s">
        <v>74</v>
      </c>
      <c r="G39" s="14" t="s">
        <v>32</v>
      </c>
      <c r="H39" s="82" t="s">
        <v>41</v>
      </c>
      <c r="I39" s="86"/>
      <c r="J39" s="14" t="s">
        <v>48</v>
      </c>
      <c r="K39" s="14"/>
      <c r="L39" s="115" t="s">
        <v>75</v>
      </c>
      <c r="M39" s="116" t="s">
        <v>365</v>
      </c>
      <c r="N39" s="116" t="s">
        <v>376</v>
      </c>
      <c r="O39" s="116" t="s">
        <v>75</v>
      </c>
      <c r="P39" s="116" t="s">
        <v>75</v>
      </c>
      <c r="Q39" s="116" t="s">
        <v>75</v>
      </c>
      <c r="R39" s="116" t="s">
        <v>376</v>
      </c>
      <c r="S39" s="116" t="s">
        <v>75</v>
      </c>
      <c r="T39" s="116" t="s">
        <v>75</v>
      </c>
      <c r="U39" s="116" t="s">
        <v>75</v>
      </c>
      <c r="V39" s="116" t="s">
        <v>75</v>
      </c>
      <c r="W39" s="116" t="s">
        <v>376</v>
      </c>
      <c r="X39" s="116" t="s">
        <v>75</v>
      </c>
      <c r="Y39" s="116" t="s">
        <v>75</v>
      </c>
      <c r="Z39" s="116" t="s">
        <v>376</v>
      </c>
      <c r="AA39" s="116" t="s">
        <v>75</v>
      </c>
      <c r="AB39" s="116" t="s">
        <v>376</v>
      </c>
      <c r="AC39" s="116" t="s">
        <v>75</v>
      </c>
      <c r="AD39" s="116" t="s">
        <v>376</v>
      </c>
      <c r="AE39" s="116" t="s">
        <v>376</v>
      </c>
      <c r="AF39" s="116" t="s">
        <v>376</v>
      </c>
      <c r="AG39" s="116" t="s">
        <v>709</v>
      </c>
      <c r="AH39" s="116" t="s">
        <v>376</v>
      </c>
      <c r="AI39" s="116" t="s">
        <v>75</v>
      </c>
      <c r="AJ39" s="116" t="s">
        <v>75</v>
      </c>
      <c r="AK39" s="116" t="s">
        <v>75</v>
      </c>
      <c r="AL39" s="116" t="s">
        <v>75</v>
      </c>
      <c r="AM39" s="116" t="s">
        <v>742</v>
      </c>
      <c r="AN39" s="116" t="s">
        <v>376</v>
      </c>
      <c r="AO39" s="116" t="s">
        <v>75</v>
      </c>
      <c r="AP39" s="116" t="s">
        <v>376</v>
      </c>
      <c r="AQ39" s="116" t="s">
        <v>75</v>
      </c>
      <c r="AR39" s="116" t="s">
        <v>75</v>
      </c>
      <c r="AS39" s="116" t="s">
        <v>75</v>
      </c>
      <c r="AT39" s="116" t="s">
        <v>75</v>
      </c>
      <c r="AU39" s="116" t="s">
        <v>75</v>
      </c>
      <c r="AV39" s="116" t="s">
        <v>75</v>
      </c>
      <c r="AW39" s="116" t="s">
        <v>376</v>
      </c>
      <c r="AX39" s="116" t="s">
        <v>75</v>
      </c>
      <c r="AY39" s="116" t="s">
        <v>376</v>
      </c>
      <c r="AZ39" s="116" t="s">
        <v>376</v>
      </c>
      <c r="BA39" s="116" t="s">
        <v>376</v>
      </c>
      <c r="BB39" s="21"/>
      <c r="BC39" s="21"/>
    </row>
    <row r="40" spans="2:55" ht="129.6" outlineLevel="1" x14ac:dyDescent="0.3">
      <c r="B40" s="14">
        <v>1</v>
      </c>
      <c r="C40" s="74" t="str">
        <f>TEXT(SUM(B$8:B40),"Q#")</f>
        <v>Q15</v>
      </c>
      <c r="D40" s="14"/>
      <c r="E40" s="14"/>
      <c r="F40" s="77" t="s">
        <v>325</v>
      </c>
      <c r="G40" s="14"/>
      <c r="H40" s="82" t="s">
        <v>41</v>
      </c>
      <c r="I40" s="36" t="s">
        <v>76</v>
      </c>
      <c r="J40" s="14" t="s">
        <v>42</v>
      </c>
      <c r="K40" s="14"/>
      <c r="L40" s="115" t="s">
        <v>75</v>
      </c>
      <c r="M40" s="116" t="s">
        <v>75</v>
      </c>
      <c r="N40" s="116" t="s">
        <v>75</v>
      </c>
      <c r="O40" s="116" t="s">
        <v>75</v>
      </c>
      <c r="P40" s="116" t="s">
        <v>75</v>
      </c>
      <c r="Q40" s="116" t="s">
        <v>75</v>
      </c>
      <c r="R40" s="116" t="s">
        <v>396</v>
      </c>
      <c r="S40" s="116" t="s">
        <v>75</v>
      </c>
      <c r="T40" s="116" t="s">
        <v>75</v>
      </c>
      <c r="U40" s="116" t="s">
        <v>75</v>
      </c>
      <c r="V40" s="116" t="s">
        <v>75</v>
      </c>
      <c r="W40" s="116" t="s">
        <v>417</v>
      </c>
      <c r="X40" s="116" t="s">
        <v>668</v>
      </c>
      <c r="Y40" s="116" t="s">
        <v>75</v>
      </c>
      <c r="Z40" s="116" t="s">
        <v>432</v>
      </c>
      <c r="AA40" s="116" t="s">
        <v>75</v>
      </c>
      <c r="AB40" s="116" t="s">
        <v>75</v>
      </c>
      <c r="AC40" s="116" t="s">
        <v>75</v>
      </c>
      <c r="AD40" s="116" t="s">
        <v>75</v>
      </c>
      <c r="AE40" s="116" t="s">
        <v>75</v>
      </c>
      <c r="AF40" s="116" t="s">
        <v>75</v>
      </c>
      <c r="AG40" s="116" t="s">
        <v>75</v>
      </c>
      <c r="AH40" s="116" t="s">
        <v>75</v>
      </c>
      <c r="AI40" s="116" t="s">
        <v>75</v>
      </c>
      <c r="AJ40" s="116" t="s">
        <v>75</v>
      </c>
      <c r="AK40" s="116" t="s">
        <v>75</v>
      </c>
      <c r="AL40" s="116" t="s">
        <v>75</v>
      </c>
      <c r="AM40" s="116" t="s">
        <v>75</v>
      </c>
      <c r="AN40" s="116" t="s">
        <v>75</v>
      </c>
      <c r="AO40" s="116" t="s">
        <v>75</v>
      </c>
      <c r="AP40" s="116" t="s">
        <v>75</v>
      </c>
      <c r="AQ40" s="116" t="s">
        <v>75</v>
      </c>
      <c r="AR40" s="116" t="s">
        <v>75</v>
      </c>
      <c r="AS40" s="116" t="s">
        <v>75</v>
      </c>
      <c r="AT40" s="116" t="s">
        <v>75</v>
      </c>
      <c r="AU40" s="116" t="s">
        <v>75</v>
      </c>
      <c r="AV40" s="116" t="s">
        <v>75</v>
      </c>
      <c r="AW40" s="116" t="s">
        <v>75</v>
      </c>
      <c r="AX40" s="116" t="s">
        <v>75</v>
      </c>
      <c r="AY40" s="116" t="s">
        <v>75</v>
      </c>
      <c r="AZ40" s="116" t="s">
        <v>75</v>
      </c>
      <c r="BA40" s="116" t="s">
        <v>75</v>
      </c>
      <c r="BB40" s="21"/>
      <c r="BC40" s="21"/>
    </row>
    <row r="41" spans="2:55" ht="129.6" outlineLevel="1" x14ac:dyDescent="0.3">
      <c r="B41" s="14">
        <v>1</v>
      </c>
      <c r="C41" s="74" t="str">
        <f>TEXT(SUM(B$8:B41),"Q#")</f>
        <v>Q16</v>
      </c>
      <c r="D41" s="14"/>
      <c r="E41" s="14"/>
      <c r="F41" s="77" t="s">
        <v>326</v>
      </c>
      <c r="G41" s="14" t="s">
        <v>32</v>
      </c>
      <c r="H41" s="82" t="s">
        <v>41</v>
      </c>
      <c r="I41" s="86"/>
      <c r="J41" s="14" t="s">
        <v>42</v>
      </c>
      <c r="K41" s="14"/>
      <c r="L41" s="116" t="s">
        <v>75</v>
      </c>
      <c r="M41" s="116" t="s">
        <v>75</v>
      </c>
      <c r="N41" s="116" t="s">
        <v>75</v>
      </c>
      <c r="O41" s="116" t="s">
        <v>75</v>
      </c>
      <c r="P41" s="116" t="s">
        <v>75</v>
      </c>
      <c r="Q41" s="116" t="s">
        <v>75</v>
      </c>
      <c r="R41" s="116" t="s">
        <v>397</v>
      </c>
      <c r="S41" s="116" t="s">
        <v>75</v>
      </c>
      <c r="T41" s="116" t="s">
        <v>75</v>
      </c>
      <c r="U41" s="116" t="s">
        <v>75</v>
      </c>
      <c r="V41" s="116" t="s">
        <v>75</v>
      </c>
      <c r="W41" s="116" t="s">
        <v>418</v>
      </c>
      <c r="X41" s="116" t="s">
        <v>668</v>
      </c>
      <c r="Y41" s="116" t="s">
        <v>75</v>
      </c>
      <c r="Z41" s="116" t="s">
        <v>418</v>
      </c>
      <c r="AA41" s="116" t="s">
        <v>75</v>
      </c>
      <c r="AB41" s="116" t="s">
        <v>418</v>
      </c>
      <c r="AC41" s="116" t="s">
        <v>75</v>
      </c>
      <c r="AD41" s="116" t="s">
        <v>418</v>
      </c>
      <c r="AE41" s="116" t="s">
        <v>418</v>
      </c>
      <c r="AF41" s="116" t="s">
        <v>418</v>
      </c>
      <c r="AG41" s="116" t="s">
        <v>75</v>
      </c>
      <c r="AH41" s="116" t="s">
        <v>418</v>
      </c>
      <c r="AI41" s="116" t="s">
        <v>75</v>
      </c>
      <c r="AJ41" s="116" t="s">
        <v>75</v>
      </c>
      <c r="AK41" s="116" t="s">
        <v>75</v>
      </c>
      <c r="AL41" s="116" t="s">
        <v>75</v>
      </c>
      <c r="AM41" s="116" t="s">
        <v>75</v>
      </c>
      <c r="AN41" s="116" t="s">
        <v>418</v>
      </c>
      <c r="AO41" s="116" t="s">
        <v>75</v>
      </c>
      <c r="AP41" s="116" t="s">
        <v>418</v>
      </c>
      <c r="AQ41" s="116" t="s">
        <v>75</v>
      </c>
      <c r="AR41" s="116" t="s">
        <v>75</v>
      </c>
      <c r="AS41" s="116" t="s">
        <v>75</v>
      </c>
      <c r="AT41" s="116" t="s">
        <v>75</v>
      </c>
      <c r="AU41" s="116" t="s">
        <v>75</v>
      </c>
      <c r="AV41" s="116" t="s">
        <v>75</v>
      </c>
      <c r="AW41" s="116" t="s">
        <v>418</v>
      </c>
      <c r="AX41" s="116" t="s">
        <v>75</v>
      </c>
      <c r="AY41" s="116" t="s">
        <v>418</v>
      </c>
      <c r="AZ41" s="116" t="s">
        <v>418</v>
      </c>
      <c r="BA41" s="116" t="s">
        <v>418</v>
      </c>
      <c r="BB41" s="21"/>
      <c r="BC41" s="21"/>
    </row>
    <row r="42" spans="2:55" ht="129.6" outlineLevel="1" x14ac:dyDescent="0.3">
      <c r="B42" s="14">
        <v>1</v>
      </c>
      <c r="C42" s="74" t="str">
        <f>TEXT(SUM(B$8:B42),"Q#")</f>
        <v>Q17</v>
      </c>
      <c r="D42" s="14"/>
      <c r="E42" s="14"/>
      <c r="F42" s="77" t="s">
        <v>327</v>
      </c>
      <c r="G42" s="14" t="s">
        <v>32</v>
      </c>
      <c r="H42" s="82" t="s">
        <v>41</v>
      </c>
      <c r="I42" s="86"/>
      <c r="J42" s="14" t="s">
        <v>48</v>
      </c>
      <c r="K42" s="14"/>
      <c r="L42" s="117" t="s">
        <v>75</v>
      </c>
      <c r="M42" s="117" t="s">
        <v>75</v>
      </c>
      <c r="N42" s="117" t="s">
        <v>75</v>
      </c>
      <c r="O42" s="117" t="s">
        <v>75</v>
      </c>
      <c r="P42" s="117" t="s">
        <v>75</v>
      </c>
      <c r="Q42" s="117" t="s">
        <v>75</v>
      </c>
      <c r="R42" s="117" t="s">
        <v>398</v>
      </c>
      <c r="S42" s="117" t="s">
        <v>75</v>
      </c>
      <c r="T42" s="117" t="s">
        <v>75</v>
      </c>
      <c r="U42" s="117" t="s">
        <v>75</v>
      </c>
      <c r="V42" s="117" t="s">
        <v>75</v>
      </c>
      <c r="W42" s="117" t="s">
        <v>75</v>
      </c>
      <c r="X42" s="117" t="s">
        <v>668</v>
      </c>
      <c r="Y42" s="117" t="s">
        <v>75</v>
      </c>
      <c r="Z42" s="117" t="s">
        <v>75</v>
      </c>
      <c r="AA42" s="117" t="s">
        <v>75</v>
      </c>
      <c r="AB42" s="117" t="s">
        <v>75</v>
      </c>
      <c r="AC42" s="117" t="s">
        <v>75</v>
      </c>
      <c r="AD42" s="117" t="s">
        <v>75</v>
      </c>
      <c r="AE42" s="117" t="s">
        <v>75</v>
      </c>
      <c r="AF42" s="117" t="s">
        <v>75</v>
      </c>
      <c r="AG42" s="117" t="s">
        <v>75</v>
      </c>
      <c r="AH42" s="117" t="s">
        <v>75</v>
      </c>
      <c r="AI42" s="117" t="s">
        <v>75</v>
      </c>
      <c r="AJ42" s="117" t="s">
        <v>75</v>
      </c>
      <c r="AK42" s="117" t="s">
        <v>75</v>
      </c>
      <c r="AL42" s="117" t="s">
        <v>75</v>
      </c>
      <c r="AM42" s="117" t="s">
        <v>75</v>
      </c>
      <c r="AN42" s="117" t="s">
        <v>75</v>
      </c>
      <c r="AO42" s="117" t="s">
        <v>75</v>
      </c>
      <c r="AP42" s="117" t="s">
        <v>75</v>
      </c>
      <c r="AQ42" s="117" t="s">
        <v>75</v>
      </c>
      <c r="AR42" s="117" t="s">
        <v>75</v>
      </c>
      <c r="AS42" s="117" t="s">
        <v>75</v>
      </c>
      <c r="AT42" s="117" t="s">
        <v>75</v>
      </c>
      <c r="AU42" s="117" t="s">
        <v>75</v>
      </c>
      <c r="AV42" s="117" t="s">
        <v>75</v>
      </c>
      <c r="AW42" s="117" t="s">
        <v>75</v>
      </c>
      <c r="AX42" s="117" t="s">
        <v>75</v>
      </c>
      <c r="AY42" s="117" t="s">
        <v>75</v>
      </c>
      <c r="AZ42" s="117" t="s">
        <v>75</v>
      </c>
      <c r="BA42" s="117" t="s">
        <v>75</v>
      </c>
      <c r="BB42" s="21"/>
      <c r="BC42" s="21"/>
    </row>
    <row r="43" spans="2:55" ht="129.6" outlineLevel="1" x14ac:dyDescent="0.3">
      <c r="B43" s="14">
        <v>1</v>
      </c>
      <c r="C43" s="74" t="str">
        <f>TEXT(SUM(B$8:B43),"Q#")</f>
        <v>Q18</v>
      </c>
      <c r="D43" s="14"/>
      <c r="E43" s="14"/>
      <c r="F43" s="77" t="s">
        <v>328</v>
      </c>
      <c r="G43" s="14" t="s">
        <v>32</v>
      </c>
      <c r="H43" s="82" t="s">
        <v>41</v>
      </c>
      <c r="I43" s="86"/>
      <c r="J43" s="14" t="s">
        <v>48</v>
      </c>
      <c r="K43" s="14"/>
      <c r="L43" s="125" t="s">
        <v>75</v>
      </c>
      <c r="M43" s="125" t="s">
        <v>75</v>
      </c>
      <c r="N43" s="125" t="s">
        <v>75</v>
      </c>
      <c r="O43" s="125" t="s">
        <v>75</v>
      </c>
      <c r="P43" s="125" t="s">
        <v>75</v>
      </c>
      <c r="Q43" s="125" t="s">
        <v>75</v>
      </c>
      <c r="R43" s="125" t="s">
        <v>399</v>
      </c>
      <c r="S43" s="125" t="s">
        <v>75</v>
      </c>
      <c r="T43" s="125" t="s">
        <v>75</v>
      </c>
      <c r="U43" s="125" t="s">
        <v>75</v>
      </c>
      <c r="V43" s="125" t="s">
        <v>75</v>
      </c>
      <c r="W43" s="125" t="s">
        <v>75</v>
      </c>
      <c r="X43" s="125" t="s">
        <v>75</v>
      </c>
      <c r="Y43" s="125" t="s">
        <v>75</v>
      </c>
      <c r="Z43" s="125" t="s">
        <v>75</v>
      </c>
      <c r="AA43" s="125" t="s">
        <v>75</v>
      </c>
      <c r="AB43" s="125" t="s">
        <v>75</v>
      </c>
      <c r="AC43" s="125" t="s">
        <v>75</v>
      </c>
      <c r="AD43" s="125" t="s">
        <v>75</v>
      </c>
      <c r="AE43" s="125" t="s">
        <v>75</v>
      </c>
      <c r="AF43" s="125" t="s">
        <v>75</v>
      </c>
      <c r="AG43" s="125" t="s">
        <v>75</v>
      </c>
      <c r="AH43" s="125" t="s">
        <v>75</v>
      </c>
      <c r="AI43" s="125" t="s">
        <v>75</v>
      </c>
      <c r="AJ43" s="125" t="s">
        <v>75</v>
      </c>
      <c r="AK43" s="125" t="s">
        <v>75</v>
      </c>
      <c r="AL43" s="125" t="s">
        <v>75</v>
      </c>
      <c r="AM43" s="125" t="s">
        <v>75</v>
      </c>
      <c r="AN43" s="125" t="s">
        <v>75</v>
      </c>
      <c r="AO43" s="125" t="s">
        <v>75</v>
      </c>
      <c r="AP43" s="125" t="s">
        <v>75</v>
      </c>
      <c r="AQ43" s="125" t="s">
        <v>75</v>
      </c>
      <c r="AR43" s="125" t="s">
        <v>75</v>
      </c>
      <c r="AS43" s="125" t="s">
        <v>506</v>
      </c>
      <c r="AT43" s="125" t="s">
        <v>75</v>
      </c>
      <c r="AU43" s="125" t="s">
        <v>75</v>
      </c>
      <c r="AV43" s="125" t="s">
        <v>75</v>
      </c>
      <c r="AW43" s="125" t="s">
        <v>75</v>
      </c>
      <c r="AX43" s="125" t="s">
        <v>75</v>
      </c>
      <c r="AY43" s="125" t="s">
        <v>75</v>
      </c>
      <c r="AZ43" s="125" t="s">
        <v>75</v>
      </c>
      <c r="BA43" s="125" t="s">
        <v>75</v>
      </c>
      <c r="BB43" s="21"/>
      <c r="BC43" s="21"/>
    </row>
    <row r="44" spans="2:55" ht="57.6" outlineLevel="1" x14ac:dyDescent="0.3">
      <c r="B44" s="14">
        <v>1</v>
      </c>
      <c r="C44" s="74" t="str">
        <f>TEXT(SUM(B$8:B44),"Q#")</f>
        <v>Q19</v>
      </c>
      <c r="D44" s="14"/>
      <c r="E44" s="14"/>
      <c r="F44" s="15" t="s">
        <v>77</v>
      </c>
      <c r="G44" s="14" t="s">
        <v>32</v>
      </c>
      <c r="H44" s="82" t="s">
        <v>41</v>
      </c>
      <c r="I44" s="86" t="s">
        <v>150</v>
      </c>
      <c r="J44" s="14" t="s">
        <v>48</v>
      </c>
      <c r="K44" s="14"/>
      <c r="L44" s="125" t="s">
        <v>75</v>
      </c>
      <c r="M44" s="125" t="s">
        <v>75</v>
      </c>
      <c r="N44" s="125" t="s">
        <v>75</v>
      </c>
      <c r="O44" s="125" t="s">
        <v>75</v>
      </c>
      <c r="P44" s="125" t="s">
        <v>75</v>
      </c>
      <c r="Q44" s="125" t="s">
        <v>75</v>
      </c>
      <c r="R44" s="125" t="s">
        <v>400</v>
      </c>
      <c r="S44" s="125" t="s">
        <v>75</v>
      </c>
      <c r="T44" s="125" t="s">
        <v>75</v>
      </c>
      <c r="U44" s="125" t="s">
        <v>75</v>
      </c>
      <c r="V44" s="125" t="s">
        <v>75</v>
      </c>
      <c r="W44" s="125" t="s">
        <v>400</v>
      </c>
      <c r="X44" s="125" t="s">
        <v>75</v>
      </c>
      <c r="Y44" s="125" t="s">
        <v>75</v>
      </c>
      <c r="Z44" s="125" t="s">
        <v>400</v>
      </c>
      <c r="AA44" s="125" t="s">
        <v>75</v>
      </c>
      <c r="AB44" s="126" t="s">
        <v>400</v>
      </c>
      <c r="AC44" s="125" t="s">
        <v>75</v>
      </c>
      <c r="AD44" s="126" t="s">
        <v>400</v>
      </c>
      <c r="AE44" s="126" t="s">
        <v>400</v>
      </c>
      <c r="AF44" s="126" t="s">
        <v>400</v>
      </c>
      <c r="AG44" s="126" t="s">
        <v>75</v>
      </c>
      <c r="AH44" s="126" t="s">
        <v>400</v>
      </c>
      <c r="AI44" s="126" t="s">
        <v>75</v>
      </c>
      <c r="AJ44" s="126" t="s">
        <v>75</v>
      </c>
      <c r="AK44" s="126" t="s">
        <v>75</v>
      </c>
      <c r="AL44" s="126" t="s">
        <v>75</v>
      </c>
      <c r="AM44" s="126" t="s">
        <v>75</v>
      </c>
      <c r="AN44" s="126" t="s">
        <v>400</v>
      </c>
      <c r="AO44" s="126" t="s">
        <v>75</v>
      </c>
      <c r="AP44" s="126" t="s">
        <v>400</v>
      </c>
      <c r="AQ44" s="126" t="s">
        <v>75</v>
      </c>
      <c r="AR44" s="125" t="s">
        <v>75</v>
      </c>
      <c r="AS44" s="125" t="s">
        <v>75</v>
      </c>
      <c r="AT44" s="125" t="s">
        <v>75</v>
      </c>
      <c r="AU44" s="125" t="s">
        <v>75</v>
      </c>
      <c r="AV44" s="125" t="s">
        <v>75</v>
      </c>
      <c r="AW44" s="126" t="s">
        <v>400</v>
      </c>
      <c r="AX44" s="125" t="s">
        <v>75</v>
      </c>
      <c r="AY44" s="126" t="s">
        <v>400</v>
      </c>
      <c r="AZ44" s="126" t="s">
        <v>400</v>
      </c>
      <c r="BA44" s="126" t="s">
        <v>400</v>
      </c>
      <c r="BB44" s="21"/>
      <c r="BC44" s="21"/>
    </row>
    <row r="45" spans="2:55" ht="28.8" outlineLevel="1" x14ac:dyDescent="0.3">
      <c r="B45" s="14">
        <v>1</v>
      </c>
      <c r="C45" s="74" t="str">
        <f>TEXT(SUM(B$8:B45),"Q#")</f>
        <v>Q20</v>
      </c>
      <c r="D45" s="14"/>
      <c r="E45" s="14"/>
      <c r="F45" s="15" t="s">
        <v>78</v>
      </c>
      <c r="G45" s="14" t="s">
        <v>32</v>
      </c>
      <c r="H45" s="82" t="s">
        <v>41</v>
      </c>
      <c r="I45" s="86" t="s">
        <v>79</v>
      </c>
      <c r="J45" s="14" t="s">
        <v>48</v>
      </c>
      <c r="K45" s="14"/>
      <c r="L45" s="115"/>
      <c r="M45" s="116"/>
      <c r="N45" s="116"/>
      <c r="O45" s="116"/>
      <c r="P45" s="116"/>
      <c r="Q45" s="116"/>
      <c r="R45" s="116"/>
      <c r="S45" s="116"/>
      <c r="T45" s="116"/>
      <c r="U45" s="116"/>
      <c r="V45" s="116"/>
      <c r="W45" s="116"/>
      <c r="X45" s="116"/>
      <c r="Y45" s="116"/>
      <c r="Z45" s="116" t="s">
        <v>352</v>
      </c>
      <c r="AA45" s="116"/>
      <c r="AB45" s="127"/>
      <c r="AC45" s="116"/>
      <c r="AD45" s="127"/>
      <c r="AE45" s="127"/>
      <c r="AF45" s="127"/>
      <c r="AG45" s="127"/>
      <c r="AH45" s="127"/>
      <c r="AI45" s="127"/>
      <c r="AJ45" s="127"/>
      <c r="AK45" s="127"/>
      <c r="AL45" s="127"/>
      <c r="AM45" s="127"/>
      <c r="AN45" s="127"/>
      <c r="AO45" s="127"/>
      <c r="AP45" s="127"/>
      <c r="AQ45" s="108"/>
      <c r="AR45" s="116"/>
      <c r="AS45" s="108"/>
      <c r="AT45" s="116"/>
      <c r="AU45" s="109"/>
      <c r="AV45" s="116"/>
      <c r="AW45" s="127"/>
      <c r="AX45" s="108"/>
      <c r="AY45" s="127"/>
      <c r="AZ45" s="127"/>
      <c r="BA45" s="127"/>
      <c r="BB45" s="21"/>
      <c r="BC45" s="21"/>
    </row>
    <row r="46" spans="2:55" ht="72" outlineLevel="1" x14ac:dyDescent="0.3">
      <c r="B46" s="14">
        <v>1</v>
      </c>
      <c r="C46" s="18" t="str">
        <f>TEXT(SUM(B$8:B46),"Q#")</f>
        <v>Q21</v>
      </c>
      <c r="D46" s="14"/>
      <c r="E46" s="14"/>
      <c r="F46" s="19" t="s">
        <v>80</v>
      </c>
      <c r="G46" s="14"/>
      <c r="H46" s="20" t="s">
        <v>41</v>
      </c>
      <c r="I46" s="83" t="s">
        <v>151</v>
      </c>
      <c r="J46" s="17" t="s">
        <v>42</v>
      </c>
      <c r="K46" s="14"/>
      <c r="L46" s="113"/>
      <c r="M46" s="113" t="s">
        <v>366</v>
      </c>
      <c r="N46" s="113"/>
      <c r="O46" s="113"/>
      <c r="P46" s="113"/>
      <c r="Q46" s="113" t="s">
        <v>621</v>
      </c>
      <c r="R46" s="113"/>
      <c r="S46" s="113"/>
      <c r="T46" s="113"/>
      <c r="U46" s="113"/>
      <c r="V46" s="113"/>
      <c r="W46" s="113"/>
      <c r="X46" s="113"/>
      <c r="Y46" s="113" t="s">
        <v>685</v>
      </c>
      <c r="Z46" s="113" t="s">
        <v>352</v>
      </c>
      <c r="AA46" s="113"/>
      <c r="AB46" s="113"/>
      <c r="AC46" s="113"/>
      <c r="AD46" s="113"/>
      <c r="AE46" s="113"/>
      <c r="AF46" s="113"/>
      <c r="AG46" s="113"/>
      <c r="AH46" s="113"/>
      <c r="AI46" s="113"/>
      <c r="AJ46" s="113"/>
      <c r="AK46" s="113"/>
      <c r="AL46" s="113"/>
      <c r="AM46" s="113"/>
      <c r="AN46" s="113"/>
      <c r="AO46" s="113"/>
      <c r="AP46" s="113"/>
      <c r="AQ46" s="113"/>
      <c r="AR46" s="113"/>
      <c r="AS46" s="113"/>
      <c r="AT46" s="113"/>
      <c r="AU46" s="113"/>
      <c r="AV46" s="113" t="s">
        <v>527</v>
      </c>
      <c r="AW46" s="113"/>
      <c r="AX46" s="113" t="s">
        <v>604</v>
      </c>
      <c r="AY46" s="113"/>
      <c r="AZ46" s="113"/>
      <c r="BA46" s="113"/>
      <c r="BB46" s="21"/>
      <c r="BC46" s="21"/>
    </row>
    <row r="47" spans="2:55" ht="100.8" outlineLevel="1" x14ac:dyDescent="0.3">
      <c r="B47" s="17">
        <v>1</v>
      </c>
      <c r="C47" s="18" t="str">
        <f>TEXT(SUM(B$8:B47),"Q#")</f>
        <v>Q22</v>
      </c>
      <c r="D47" s="17"/>
      <c r="E47" s="17"/>
      <c r="F47" s="19" t="s">
        <v>81</v>
      </c>
      <c r="G47" s="17" t="s">
        <v>32</v>
      </c>
      <c r="H47" s="20" t="s">
        <v>41</v>
      </c>
      <c r="I47" s="90" t="s">
        <v>152</v>
      </c>
      <c r="J47" s="17" t="s">
        <v>42</v>
      </c>
      <c r="K47" s="17"/>
      <c r="L47" s="117"/>
      <c r="M47" s="117"/>
      <c r="N47" s="117"/>
      <c r="O47" s="117"/>
      <c r="P47" s="117"/>
      <c r="Q47" s="117"/>
      <c r="R47" s="117"/>
      <c r="S47" s="117"/>
      <c r="T47" s="117"/>
      <c r="U47" s="117"/>
      <c r="V47" s="117"/>
      <c r="W47" s="117"/>
      <c r="X47" s="117"/>
      <c r="Y47" s="117"/>
      <c r="Z47" s="117" t="s">
        <v>352</v>
      </c>
      <c r="AA47" s="117"/>
      <c r="AB47" s="117"/>
      <c r="AC47" s="117"/>
      <c r="AD47" s="117"/>
      <c r="AE47" s="117"/>
      <c r="AF47" s="117"/>
      <c r="AG47" s="117"/>
      <c r="AH47" s="117"/>
      <c r="AI47" s="117"/>
      <c r="AJ47" s="117"/>
      <c r="AK47" s="117"/>
      <c r="AL47" s="117"/>
      <c r="AM47" s="117"/>
      <c r="AN47" s="117" t="s">
        <v>473</v>
      </c>
      <c r="AO47" s="117"/>
      <c r="AP47" s="117"/>
      <c r="AQ47" s="117"/>
      <c r="AR47" s="117"/>
      <c r="AS47" s="117"/>
      <c r="AT47" s="117"/>
      <c r="AU47" s="117"/>
      <c r="AV47" s="117"/>
      <c r="AW47" s="117" t="s">
        <v>538</v>
      </c>
      <c r="AX47" s="117"/>
      <c r="AY47" s="117"/>
      <c r="AZ47" s="117"/>
      <c r="BA47" s="117"/>
      <c r="BB47" s="21"/>
      <c r="BC47" s="21"/>
    </row>
    <row r="48" spans="2:55" ht="172.8" outlineLevel="1" x14ac:dyDescent="0.3">
      <c r="B48" s="17">
        <v>1</v>
      </c>
      <c r="C48" s="18" t="str">
        <f>TEXT(SUM(B$8:B48),"Q#")</f>
        <v>Q23</v>
      </c>
      <c r="D48" s="17"/>
      <c r="E48" s="17"/>
      <c r="F48" s="19" t="s">
        <v>82</v>
      </c>
      <c r="G48" s="17" t="s">
        <v>32</v>
      </c>
      <c r="H48" s="20" t="s">
        <v>41</v>
      </c>
      <c r="I48" s="90" t="s">
        <v>83</v>
      </c>
      <c r="J48" s="17" t="s">
        <v>42</v>
      </c>
      <c r="K48" s="17"/>
      <c r="L48" s="116" t="s">
        <v>587</v>
      </c>
      <c r="M48" s="116" t="s">
        <v>175</v>
      </c>
      <c r="N48" s="116" t="s">
        <v>175</v>
      </c>
      <c r="O48" s="116" t="s">
        <v>175</v>
      </c>
      <c r="P48" s="116" t="s">
        <v>175</v>
      </c>
      <c r="Q48" s="116" t="s">
        <v>175</v>
      </c>
      <c r="R48" s="116" t="s">
        <v>175</v>
      </c>
      <c r="S48" s="116" t="s">
        <v>175</v>
      </c>
      <c r="T48" s="116" t="s">
        <v>175</v>
      </c>
      <c r="U48" s="116" t="s">
        <v>175</v>
      </c>
      <c r="V48" s="116" t="s">
        <v>175</v>
      </c>
      <c r="W48" s="116" t="s">
        <v>175</v>
      </c>
      <c r="X48" s="116" t="s">
        <v>175</v>
      </c>
      <c r="Y48" s="116" t="s">
        <v>686</v>
      </c>
      <c r="Z48" s="116" t="s">
        <v>175</v>
      </c>
      <c r="AA48" s="116" t="s">
        <v>175</v>
      </c>
      <c r="AB48" s="116" t="s">
        <v>444</v>
      </c>
      <c r="AC48" s="116" t="s">
        <v>175</v>
      </c>
      <c r="AD48" s="116" t="s">
        <v>457</v>
      </c>
      <c r="AE48" s="116" t="s">
        <v>457</v>
      </c>
      <c r="AF48" s="116" t="s">
        <v>457</v>
      </c>
      <c r="AG48" s="116" t="s">
        <v>175</v>
      </c>
      <c r="AH48" s="116" t="s">
        <v>457</v>
      </c>
      <c r="AI48" s="116" t="s">
        <v>175</v>
      </c>
      <c r="AJ48" s="116" t="s">
        <v>175</v>
      </c>
      <c r="AK48" s="116" t="s">
        <v>175</v>
      </c>
      <c r="AL48" s="116" t="s">
        <v>175</v>
      </c>
      <c r="AM48" s="116" t="s">
        <v>175</v>
      </c>
      <c r="AN48" s="116" t="s">
        <v>457</v>
      </c>
      <c r="AO48" s="116" t="s">
        <v>175</v>
      </c>
      <c r="AP48" s="116" t="s">
        <v>457</v>
      </c>
      <c r="AQ48" s="116" t="s">
        <v>175</v>
      </c>
      <c r="AR48" s="116" t="s">
        <v>175</v>
      </c>
      <c r="AS48" s="116" t="s">
        <v>175</v>
      </c>
      <c r="AT48" s="116" t="s">
        <v>175</v>
      </c>
      <c r="AU48" s="116" t="s">
        <v>175</v>
      </c>
      <c r="AV48" s="116" t="s">
        <v>175</v>
      </c>
      <c r="AW48" s="116" t="s">
        <v>457</v>
      </c>
      <c r="AX48" s="116" t="s">
        <v>175</v>
      </c>
      <c r="AY48" s="116" t="s">
        <v>457</v>
      </c>
      <c r="AZ48" s="116" t="s">
        <v>457</v>
      </c>
      <c r="BA48" s="116" t="s">
        <v>457</v>
      </c>
      <c r="BB48" s="21"/>
      <c r="BC48" s="21"/>
    </row>
    <row r="49" spans="1:55" ht="100.8" outlineLevel="1" x14ac:dyDescent="0.3">
      <c r="B49" s="17">
        <v>1</v>
      </c>
      <c r="C49" s="18" t="str">
        <f>TEXT(SUM(B$8:B49),"Q#")</f>
        <v>Q24</v>
      </c>
      <c r="D49" s="17"/>
      <c r="E49" s="17"/>
      <c r="F49" s="70" t="s">
        <v>84</v>
      </c>
      <c r="G49" s="17"/>
      <c r="H49" s="91" t="s">
        <v>340</v>
      </c>
      <c r="I49" s="90" t="s">
        <v>86</v>
      </c>
      <c r="J49" s="17" t="s">
        <v>42</v>
      </c>
      <c r="K49" s="17"/>
      <c r="L49" s="115"/>
      <c r="M49" s="116" t="s">
        <v>367</v>
      </c>
      <c r="N49" s="116"/>
      <c r="O49" s="116"/>
      <c r="P49" s="116"/>
      <c r="Q49" s="116"/>
      <c r="R49" s="128"/>
      <c r="S49" s="128"/>
      <c r="T49" s="116"/>
      <c r="U49" s="116"/>
      <c r="V49" s="116"/>
      <c r="W49" s="127"/>
      <c r="X49" s="127"/>
      <c r="Y49" s="127"/>
      <c r="Z49" s="127" t="s">
        <v>352</v>
      </c>
      <c r="AA49" s="127"/>
      <c r="AB49" s="127"/>
      <c r="AC49" s="116"/>
      <c r="AD49" s="127"/>
      <c r="AE49" s="127"/>
      <c r="AF49" s="127"/>
      <c r="AG49" s="127"/>
      <c r="AH49" s="127" t="s">
        <v>465</v>
      </c>
      <c r="AI49" s="127"/>
      <c r="AJ49" s="127"/>
      <c r="AK49" s="127"/>
      <c r="AL49" s="127"/>
      <c r="AM49" s="127"/>
      <c r="AN49" s="127" t="s">
        <v>474</v>
      </c>
      <c r="AO49" s="127"/>
      <c r="AP49" s="127"/>
      <c r="AQ49" s="116"/>
      <c r="AR49" s="116"/>
      <c r="AS49" s="116" t="s">
        <v>507</v>
      </c>
      <c r="AT49" s="116"/>
      <c r="AU49" s="116"/>
      <c r="AV49" s="116" t="s">
        <v>763</v>
      </c>
      <c r="AW49" s="127"/>
      <c r="AX49" s="116"/>
      <c r="AY49" s="127"/>
      <c r="AZ49" s="127"/>
      <c r="BA49" s="127"/>
      <c r="BB49" s="21"/>
      <c r="BC49" s="21"/>
    </row>
    <row r="50" spans="1:55" ht="86.4" outlineLevel="1" x14ac:dyDescent="0.3">
      <c r="B50" s="17">
        <v>1</v>
      </c>
      <c r="C50" s="69" t="str">
        <f>TEXT(SUM(B$8:B50),"Q#")</f>
        <v>Q25</v>
      </c>
      <c r="D50" s="17"/>
      <c r="E50" s="17"/>
      <c r="F50" s="19" t="s">
        <v>329</v>
      </c>
      <c r="G50" s="17" t="s">
        <v>32</v>
      </c>
      <c r="H50" s="20" t="s">
        <v>87</v>
      </c>
      <c r="I50" s="90" t="s">
        <v>341</v>
      </c>
      <c r="J50" s="17" t="s">
        <v>42</v>
      </c>
      <c r="K50" s="17"/>
      <c r="L50" s="115"/>
      <c r="M50" s="116" t="s">
        <v>589</v>
      </c>
      <c r="N50" s="116"/>
      <c r="O50" s="116"/>
      <c r="P50" s="116"/>
      <c r="Q50" s="116" t="s">
        <v>590</v>
      </c>
      <c r="R50" s="116" t="s">
        <v>590</v>
      </c>
      <c r="S50" s="116"/>
      <c r="T50" s="116"/>
      <c r="U50" s="116" t="s">
        <v>590</v>
      </c>
      <c r="V50" s="116" t="s">
        <v>651</v>
      </c>
      <c r="W50" s="116"/>
      <c r="X50" s="116" t="s">
        <v>669</v>
      </c>
      <c r="Y50" s="116" t="s">
        <v>590</v>
      </c>
      <c r="Z50" s="116" t="s">
        <v>352</v>
      </c>
      <c r="AA50" s="116" t="s">
        <v>699</v>
      </c>
      <c r="AB50" s="116"/>
      <c r="AC50" s="116"/>
      <c r="AD50" s="116"/>
      <c r="AE50" s="116"/>
      <c r="AF50" s="116"/>
      <c r="AG50" s="116"/>
      <c r="AH50" s="116"/>
      <c r="AI50" s="116"/>
      <c r="AJ50" s="116"/>
      <c r="AK50" s="116"/>
      <c r="AL50" s="116"/>
      <c r="AM50" s="116"/>
      <c r="AN50" s="116"/>
      <c r="AO50" s="116"/>
      <c r="AP50" s="116" t="s">
        <v>590</v>
      </c>
      <c r="AQ50" s="116" t="s">
        <v>487</v>
      </c>
      <c r="AR50" s="116"/>
      <c r="AS50" s="116" t="s">
        <v>590</v>
      </c>
      <c r="AT50" s="116"/>
      <c r="AU50" s="116" t="s">
        <v>590</v>
      </c>
      <c r="AV50" s="116"/>
      <c r="AW50" s="116"/>
      <c r="AX50" s="116" t="s">
        <v>548</v>
      </c>
      <c r="AY50" s="116"/>
      <c r="AZ50" s="116"/>
      <c r="BA50" s="116"/>
      <c r="BB50" s="21"/>
      <c r="BC50" s="21"/>
    </row>
    <row r="51" spans="1:55" ht="259.2" outlineLevel="1" x14ac:dyDescent="0.3">
      <c r="B51" s="62">
        <v>1</v>
      </c>
      <c r="C51" s="72" t="str">
        <f>TEXT(SUM(B$8:B51),"Q#")</f>
        <v>Q26</v>
      </c>
      <c r="F51" s="68" t="s">
        <v>330</v>
      </c>
      <c r="G51" s="62" t="s">
        <v>32</v>
      </c>
      <c r="H51" s="92" t="s">
        <v>342</v>
      </c>
      <c r="I51" s="87" t="s">
        <v>343</v>
      </c>
      <c r="J51" s="62" t="s">
        <v>48</v>
      </c>
      <c r="L51" s="113" t="s">
        <v>356</v>
      </c>
      <c r="M51" s="113" t="s">
        <v>368</v>
      </c>
      <c r="N51" s="113" t="s">
        <v>368</v>
      </c>
      <c r="O51" s="113" t="s">
        <v>386</v>
      </c>
      <c r="P51" s="113" t="s">
        <v>386</v>
      </c>
      <c r="Q51" s="113" t="s">
        <v>356</v>
      </c>
      <c r="R51" s="113" t="s">
        <v>368</v>
      </c>
      <c r="S51" s="113" t="s">
        <v>356</v>
      </c>
      <c r="T51" s="113" t="s">
        <v>368</v>
      </c>
      <c r="U51" s="113" t="s">
        <v>643</v>
      </c>
      <c r="V51" s="113" t="s">
        <v>356</v>
      </c>
      <c r="W51" s="113" t="s">
        <v>368</v>
      </c>
      <c r="X51" s="113" t="s">
        <v>670</v>
      </c>
      <c r="Y51" s="113" t="s">
        <v>687</v>
      </c>
      <c r="Z51" s="113" t="s">
        <v>433</v>
      </c>
      <c r="AA51" s="113" t="s">
        <v>356</v>
      </c>
      <c r="AB51" s="113" t="s">
        <v>368</v>
      </c>
      <c r="AC51" s="113" t="s">
        <v>368</v>
      </c>
      <c r="AD51" s="113" t="s">
        <v>368</v>
      </c>
      <c r="AE51" s="113" t="s">
        <v>368</v>
      </c>
      <c r="AF51" s="113" t="s">
        <v>368</v>
      </c>
      <c r="AG51" s="113" t="s">
        <v>356</v>
      </c>
      <c r="AH51" s="113" t="s">
        <v>368</v>
      </c>
      <c r="AI51" s="113" t="s">
        <v>356</v>
      </c>
      <c r="AJ51" s="113" t="s">
        <v>356</v>
      </c>
      <c r="AK51" s="113" t="s">
        <v>356</v>
      </c>
      <c r="AL51" s="113" t="s">
        <v>356</v>
      </c>
      <c r="AM51" s="113" t="s">
        <v>356</v>
      </c>
      <c r="AN51" s="113" t="s">
        <v>368</v>
      </c>
      <c r="AO51" s="113" t="s">
        <v>356</v>
      </c>
      <c r="AP51" s="113" t="s">
        <v>368</v>
      </c>
      <c r="AQ51" s="113" t="s">
        <v>488</v>
      </c>
      <c r="AR51" s="113" t="s">
        <v>495</v>
      </c>
      <c r="AS51" s="113" t="s">
        <v>495</v>
      </c>
      <c r="AT51" s="113" t="s">
        <v>495</v>
      </c>
      <c r="AU51" s="113" t="s">
        <v>495</v>
      </c>
      <c r="AV51" s="113" t="s">
        <v>528</v>
      </c>
      <c r="AW51" s="113" t="s">
        <v>539</v>
      </c>
      <c r="AX51" s="113" t="s">
        <v>495</v>
      </c>
      <c r="AY51" s="113" t="s">
        <v>368</v>
      </c>
      <c r="AZ51" s="113" t="s">
        <v>368</v>
      </c>
      <c r="BA51" s="113" t="s">
        <v>368</v>
      </c>
      <c r="BB51" s="21"/>
      <c r="BC51" s="21"/>
    </row>
    <row r="52" spans="1:55" ht="14.4" outlineLevel="1" x14ac:dyDescent="0.3">
      <c r="C52" s="6"/>
      <c r="D52" s="71" t="s">
        <v>88</v>
      </c>
      <c r="E52" s="23"/>
      <c r="F52" s="22"/>
      <c r="G52" s="22" t="s">
        <v>32</v>
      </c>
      <c r="H52" s="24"/>
      <c r="I52" s="84"/>
      <c r="J52" s="22"/>
      <c r="K52" s="99"/>
      <c r="L52" s="84"/>
      <c r="M52" s="84"/>
      <c r="N52" s="84"/>
      <c r="O52" s="84"/>
      <c r="P52" s="84"/>
      <c r="Q52" s="84"/>
      <c r="R52" s="84"/>
      <c r="S52" s="84"/>
      <c r="T52" s="84"/>
      <c r="U52" s="84"/>
      <c r="V52" s="84"/>
      <c r="W52" s="84"/>
      <c r="X52" s="84"/>
      <c r="Y52" s="84"/>
      <c r="Z52" s="84"/>
      <c r="AA52" s="84"/>
      <c r="AB52" s="84"/>
      <c r="AC52" s="84"/>
      <c r="AD52" s="84"/>
      <c r="AE52" s="84"/>
      <c r="AF52" s="84"/>
      <c r="AG52" s="84"/>
      <c r="AH52" s="84"/>
      <c r="AI52" s="84"/>
      <c r="AJ52" s="84"/>
      <c r="AK52" s="84"/>
      <c r="AL52" s="84"/>
      <c r="AM52" s="84"/>
      <c r="AN52" s="84"/>
      <c r="AO52" s="84"/>
      <c r="AP52" s="84"/>
      <c r="AQ52" s="84"/>
      <c r="AR52" s="84"/>
      <c r="AS52" s="84"/>
      <c r="AT52" s="84"/>
      <c r="AU52" s="84"/>
      <c r="AV52" s="84"/>
      <c r="AW52" s="84"/>
      <c r="AX52" s="84"/>
      <c r="AY52" s="84"/>
      <c r="AZ52" s="84"/>
      <c r="BA52" s="84"/>
      <c r="BB52" s="21"/>
      <c r="BC52" s="21"/>
    </row>
    <row r="53" spans="1:55" ht="14.4" outlineLevel="1" x14ac:dyDescent="0.3">
      <c r="C53" s="6"/>
      <c r="D53" s="25"/>
      <c r="E53" s="73" t="s">
        <v>89</v>
      </c>
      <c r="F53" s="25"/>
      <c r="G53" s="25" t="s">
        <v>32</v>
      </c>
      <c r="H53" s="26"/>
      <c r="I53" s="85"/>
      <c r="J53" s="25"/>
      <c r="K53" s="98"/>
      <c r="L53" s="85"/>
      <c r="M53" s="85"/>
      <c r="N53" s="85"/>
      <c r="O53" s="85"/>
      <c r="P53" s="85"/>
      <c r="Q53" s="85"/>
      <c r="R53" s="85"/>
      <c r="S53" s="85"/>
      <c r="T53" s="85"/>
      <c r="U53" s="85"/>
      <c r="V53" s="85"/>
      <c r="W53" s="85"/>
      <c r="X53" s="85"/>
      <c r="Y53" s="85"/>
      <c r="Z53" s="85"/>
      <c r="AA53" s="85"/>
      <c r="AB53" s="85"/>
      <c r="AC53" s="85"/>
      <c r="AD53" s="85"/>
      <c r="AE53" s="85"/>
      <c r="AF53" s="85"/>
      <c r="AG53" s="85"/>
      <c r="AH53" s="85"/>
      <c r="AI53" s="85"/>
      <c r="AJ53" s="85"/>
      <c r="AK53" s="85"/>
      <c r="AL53" s="85"/>
      <c r="AM53" s="85"/>
      <c r="AN53" s="85"/>
      <c r="AO53" s="85"/>
      <c r="AP53" s="85"/>
      <c r="AQ53" s="85"/>
      <c r="AR53" s="85"/>
      <c r="AS53" s="85"/>
      <c r="AT53" s="85"/>
      <c r="AU53" s="85"/>
      <c r="AV53" s="85"/>
      <c r="AW53" s="85"/>
      <c r="AX53" s="85"/>
      <c r="AY53" s="85"/>
      <c r="AZ53" s="85"/>
      <c r="BA53" s="85"/>
      <c r="BB53" s="21"/>
      <c r="BC53" s="21"/>
    </row>
    <row r="54" spans="1:55" ht="72" outlineLevel="1" x14ac:dyDescent="0.3">
      <c r="A54" s="54"/>
      <c r="B54" s="54">
        <v>1</v>
      </c>
      <c r="C54" s="105" t="str">
        <f>TEXT(SUM(B$8:B54),"Q#")</f>
        <v>Q27</v>
      </c>
      <c r="D54" s="54"/>
      <c r="E54" s="54"/>
      <c r="F54" s="55" t="s">
        <v>90</v>
      </c>
      <c r="G54" s="54" t="s">
        <v>32</v>
      </c>
      <c r="H54" s="79" t="s">
        <v>65</v>
      </c>
      <c r="I54" s="89"/>
      <c r="J54" s="54" t="s">
        <v>48</v>
      </c>
      <c r="K54" s="14"/>
      <c r="L54" s="113"/>
      <c r="M54" s="113" t="s">
        <v>369</v>
      </c>
      <c r="N54" s="113" t="s">
        <v>369</v>
      </c>
      <c r="O54" s="113"/>
      <c r="P54" s="113"/>
      <c r="Q54" s="113" t="s">
        <v>100</v>
      </c>
      <c r="R54" s="113" t="s">
        <v>369</v>
      </c>
      <c r="S54" s="113" t="s">
        <v>100</v>
      </c>
      <c r="T54" s="113"/>
      <c r="U54" s="113" t="s">
        <v>100</v>
      </c>
      <c r="V54" s="113" t="s">
        <v>100</v>
      </c>
      <c r="W54" s="113" t="s">
        <v>369</v>
      </c>
      <c r="X54" s="113" t="s">
        <v>100</v>
      </c>
      <c r="Y54" s="113" t="s">
        <v>100</v>
      </c>
      <c r="Z54" s="113" t="s">
        <v>369</v>
      </c>
      <c r="AA54" s="113" t="s">
        <v>100</v>
      </c>
      <c r="AB54" s="113" t="s">
        <v>369</v>
      </c>
      <c r="AC54" s="113" t="s">
        <v>369</v>
      </c>
      <c r="AD54" s="113" t="s">
        <v>369</v>
      </c>
      <c r="AE54" s="113" t="s">
        <v>369</v>
      </c>
      <c r="AF54" s="113" t="s">
        <v>369</v>
      </c>
      <c r="AG54" s="113" t="s">
        <v>100</v>
      </c>
      <c r="AH54" s="113" t="s">
        <v>369</v>
      </c>
      <c r="AI54" s="113" t="s">
        <v>100</v>
      </c>
      <c r="AJ54" s="113" t="s">
        <v>100</v>
      </c>
      <c r="AK54" s="113" t="s">
        <v>100</v>
      </c>
      <c r="AL54" s="113" t="s">
        <v>100</v>
      </c>
      <c r="AM54" s="113" t="s">
        <v>100</v>
      </c>
      <c r="AN54" s="113" t="s">
        <v>369</v>
      </c>
      <c r="AO54" s="113" t="s">
        <v>100</v>
      </c>
      <c r="AP54" s="113" t="s">
        <v>369</v>
      </c>
      <c r="AQ54" s="113" t="s">
        <v>489</v>
      </c>
      <c r="AR54" s="113" t="s">
        <v>489</v>
      </c>
      <c r="AS54" s="113" t="s">
        <v>489</v>
      </c>
      <c r="AT54" s="113" t="s">
        <v>489</v>
      </c>
      <c r="AU54" s="113" t="s">
        <v>516</v>
      </c>
      <c r="AV54" s="113"/>
      <c r="AW54" s="113" t="s">
        <v>369</v>
      </c>
      <c r="AX54" s="113" t="s">
        <v>489</v>
      </c>
      <c r="AY54" s="113" t="s">
        <v>369</v>
      </c>
      <c r="AZ54" s="113" t="s">
        <v>369</v>
      </c>
      <c r="BA54" s="113" t="s">
        <v>369</v>
      </c>
      <c r="BB54" s="21"/>
      <c r="BC54" s="21"/>
    </row>
    <row r="55" spans="1:55" ht="72" outlineLevel="1" x14ac:dyDescent="0.3">
      <c r="A55" s="54"/>
      <c r="B55" s="54"/>
      <c r="C55" s="106" t="str">
        <f>_xlfn.CONCAT($C$54,".1")</f>
        <v>Q27.1</v>
      </c>
      <c r="D55" s="54"/>
      <c r="E55" s="54"/>
      <c r="F55" s="55" t="s">
        <v>8</v>
      </c>
      <c r="G55" s="54"/>
      <c r="H55" s="79" t="s">
        <v>41</v>
      </c>
      <c r="I55" s="89"/>
      <c r="J55" s="54"/>
      <c r="K55" s="14"/>
      <c r="L55" s="113"/>
      <c r="M55" s="113"/>
      <c r="N55" s="113"/>
      <c r="O55" s="113"/>
      <c r="P55" s="113"/>
      <c r="Q55" s="113"/>
      <c r="R55" s="113"/>
      <c r="S55" s="113"/>
      <c r="T55" s="113"/>
      <c r="U55" s="113"/>
      <c r="V55" s="113"/>
      <c r="W55" s="113"/>
      <c r="X55" s="113"/>
      <c r="Y55" s="113"/>
      <c r="Z55" s="113" t="s">
        <v>352</v>
      </c>
      <c r="AA55" s="113"/>
      <c r="AB55" s="113"/>
      <c r="AC55" s="113"/>
      <c r="AD55" s="113"/>
      <c r="AE55" s="113"/>
      <c r="AF55" s="113"/>
      <c r="AG55" s="113"/>
      <c r="AH55" s="113"/>
      <c r="AI55" s="113"/>
      <c r="AJ55" s="113"/>
      <c r="AK55" s="113"/>
      <c r="AL55" s="113"/>
      <c r="AM55" s="113" t="s">
        <v>743</v>
      </c>
      <c r="AN55" s="113"/>
      <c r="AO55" s="113"/>
      <c r="AP55" s="113"/>
      <c r="AQ55" s="113"/>
      <c r="AR55" s="113"/>
      <c r="AS55" s="113"/>
      <c r="AT55" s="113"/>
      <c r="AU55" s="113" t="s">
        <v>517</v>
      </c>
      <c r="AV55" s="113"/>
      <c r="AW55" s="113" t="s">
        <v>540</v>
      </c>
      <c r="AX55" s="113"/>
      <c r="AY55" s="113"/>
      <c r="AZ55" s="113"/>
      <c r="BA55" s="113" t="s">
        <v>569</v>
      </c>
      <c r="BB55" s="21"/>
      <c r="BC55" s="21"/>
    </row>
    <row r="56" spans="1:55" ht="14.4" outlineLevel="1" x14ac:dyDescent="0.3">
      <c r="A56" s="54"/>
      <c r="B56" s="54"/>
      <c r="C56" s="106" t="str">
        <f>_xlfn.CONCAT($C$54,".2")</f>
        <v>Q27.2</v>
      </c>
      <c r="D56" s="54"/>
      <c r="E56" s="54"/>
      <c r="F56" s="55" t="s">
        <v>12</v>
      </c>
      <c r="G56" s="54"/>
      <c r="H56" s="79" t="s">
        <v>41</v>
      </c>
      <c r="I56" s="89"/>
      <c r="J56" s="54"/>
      <c r="K56" s="14"/>
      <c r="L56" s="113"/>
      <c r="M56" s="113"/>
      <c r="N56" s="113"/>
      <c r="O56" s="113"/>
      <c r="P56" s="113"/>
      <c r="Q56" s="113"/>
      <c r="R56" s="113"/>
      <c r="S56" s="113"/>
      <c r="T56" s="113"/>
      <c r="U56" s="113"/>
      <c r="V56" s="113"/>
      <c r="W56" s="113"/>
      <c r="X56" s="113"/>
      <c r="Y56" s="113"/>
      <c r="Z56" s="113" t="s">
        <v>352</v>
      </c>
      <c r="AA56" s="113"/>
      <c r="AB56" s="113"/>
      <c r="AC56" s="113"/>
      <c r="AD56" s="113"/>
      <c r="AE56" s="113"/>
      <c r="AF56" s="113"/>
      <c r="AG56" s="113"/>
      <c r="AH56" s="113"/>
      <c r="AI56" s="113"/>
      <c r="AJ56" s="113"/>
      <c r="AK56" s="113"/>
      <c r="AL56" s="113"/>
      <c r="AM56" s="113"/>
      <c r="AN56" s="113"/>
      <c r="AO56" s="113"/>
      <c r="AP56" s="113"/>
      <c r="AQ56" s="113"/>
      <c r="AR56" s="113"/>
      <c r="AS56" s="113"/>
      <c r="AT56" s="113"/>
      <c r="AU56" s="113"/>
      <c r="AV56" s="113"/>
      <c r="AW56" s="113"/>
      <c r="AX56" s="113"/>
      <c r="AY56" s="113"/>
      <c r="AZ56" s="113"/>
      <c r="BA56" s="113"/>
      <c r="BB56" s="21"/>
      <c r="BC56" s="21"/>
    </row>
    <row r="57" spans="1:55" ht="43.2" outlineLevel="1" x14ac:dyDescent="0.3">
      <c r="A57" s="54"/>
      <c r="B57" s="54"/>
      <c r="C57" s="105" t="str">
        <f>_xlfn.CONCAT($C$54,".3")</f>
        <v>Q27.3</v>
      </c>
      <c r="D57" s="54"/>
      <c r="E57" s="54"/>
      <c r="F57" s="55" t="s">
        <v>17</v>
      </c>
      <c r="G57" s="54"/>
      <c r="H57" s="79" t="s">
        <v>41</v>
      </c>
      <c r="I57" s="89"/>
      <c r="J57" s="54"/>
      <c r="K57" s="14"/>
      <c r="L57" s="113"/>
      <c r="M57" s="113"/>
      <c r="N57" s="113"/>
      <c r="O57" s="113"/>
      <c r="P57" s="113"/>
      <c r="Q57" s="113"/>
      <c r="R57" s="113"/>
      <c r="S57" s="113"/>
      <c r="T57" s="113"/>
      <c r="U57" s="113"/>
      <c r="V57" s="113"/>
      <c r="W57" s="113"/>
      <c r="X57" s="113"/>
      <c r="Y57" s="113"/>
      <c r="Z57" s="113" t="s">
        <v>352</v>
      </c>
      <c r="AA57" s="113"/>
      <c r="AB57" s="113"/>
      <c r="AC57" s="113"/>
      <c r="AD57" s="113"/>
      <c r="AE57" s="113"/>
      <c r="AF57" s="113"/>
      <c r="AG57" s="113" t="s">
        <v>710</v>
      </c>
      <c r="AH57" s="113"/>
      <c r="AI57" s="113"/>
      <c r="AJ57" s="113"/>
      <c r="AK57" s="113"/>
      <c r="AL57" s="113"/>
      <c r="AM57" s="113"/>
      <c r="AN57" s="113"/>
      <c r="AO57" s="113"/>
      <c r="AP57" s="113"/>
      <c r="AQ57" s="113"/>
      <c r="AR57" s="113"/>
      <c r="AS57" s="113" t="s">
        <v>601</v>
      </c>
      <c r="AT57" s="113"/>
      <c r="AU57" s="113"/>
      <c r="AV57" s="113"/>
      <c r="AW57" s="113"/>
      <c r="AX57" s="113"/>
      <c r="AY57" s="113"/>
      <c r="AZ57" s="113"/>
      <c r="BA57" s="113"/>
      <c r="BB57" s="21"/>
      <c r="BC57" s="21"/>
    </row>
    <row r="58" spans="1:55" ht="86.4" outlineLevel="1" x14ac:dyDescent="0.3">
      <c r="A58" s="54"/>
      <c r="B58" s="54"/>
      <c r="C58" s="105" t="str">
        <f>_xlfn.CONCAT($C$54,".4")</f>
        <v>Q27.4</v>
      </c>
      <c r="D58" s="54"/>
      <c r="E58" s="54"/>
      <c r="F58" s="55" t="s">
        <v>25</v>
      </c>
      <c r="G58" s="54"/>
      <c r="H58" s="79" t="s">
        <v>41</v>
      </c>
      <c r="I58" s="89"/>
      <c r="J58" s="54"/>
      <c r="K58" s="14"/>
      <c r="L58" s="113"/>
      <c r="M58" s="113"/>
      <c r="N58" s="113"/>
      <c r="O58" s="113"/>
      <c r="P58" s="113"/>
      <c r="Q58" s="113"/>
      <c r="R58" s="113"/>
      <c r="S58" s="113"/>
      <c r="T58" s="113"/>
      <c r="U58" s="113"/>
      <c r="V58" s="113"/>
      <c r="W58" s="113"/>
      <c r="X58" s="113"/>
      <c r="Y58" s="113"/>
      <c r="Z58" s="113" t="s">
        <v>352</v>
      </c>
      <c r="AA58" s="113"/>
      <c r="AB58" s="113"/>
      <c r="AC58" s="113"/>
      <c r="AD58" s="113"/>
      <c r="AE58" s="113"/>
      <c r="AF58" s="113"/>
      <c r="AG58" s="113"/>
      <c r="AH58" s="113"/>
      <c r="AI58" s="113"/>
      <c r="AJ58" s="113"/>
      <c r="AK58" s="113"/>
      <c r="AL58" s="113"/>
      <c r="AM58" s="113"/>
      <c r="AN58" s="113"/>
      <c r="AO58" s="113"/>
      <c r="AP58" s="113"/>
      <c r="AQ58" s="113"/>
      <c r="AR58" s="113"/>
      <c r="AS58" s="113"/>
      <c r="AT58" s="113"/>
      <c r="AU58" s="113"/>
      <c r="AV58" s="113" t="s">
        <v>529</v>
      </c>
      <c r="AW58" s="113"/>
      <c r="AX58" s="113"/>
      <c r="AY58" s="113"/>
      <c r="AZ58" s="113"/>
      <c r="BA58" s="113"/>
      <c r="BB58" s="21"/>
      <c r="BC58" s="21"/>
    </row>
    <row r="59" spans="1:55" ht="86.4" outlineLevel="1" x14ac:dyDescent="0.3">
      <c r="A59" s="54"/>
      <c r="B59" s="54"/>
      <c r="C59" s="105" t="str">
        <f>_xlfn.CONCAT($C$54,".5")</f>
        <v>Q27.5</v>
      </c>
      <c r="D59" s="54"/>
      <c r="E59" s="54"/>
      <c r="F59" s="55" t="s">
        <v>29</v>
      </c>
      <c r="G59" s="54"/>
      <c r="H59" s="79" t="s">
        <v>41</v>
      </c>
      <c r="I59" s="89"/>
      <c r="J59" s="54"/>
      <c r="K59" s="14"/>
      <c r="L59" s="113"/>
      <c r="M59" s="113"/>
      <c r="N59" s="113"/>
      <c r="O59" s="113"/>
      <c r="P59" s="113"/>
      <c r="Q59" s="113"/>
      <c r="R59" s="113"/>
      <c r="S59" s="113"/>
      <c r="T59" s="113"/>
      <c r="U59" s="113"/>
      <c r="V59" s="113"/>
      <c r="W59" s="113"/>
      <c r="X59" s="113"/>
      <c r="Y59" s="113"/>
      <c r="Z59" s="113" t="s">
        <v>352</v>
      </c>
      <c r="AA59" s="113"/>
      <c r="AB59" s="113"/>
      <c r="AC59" s="113"/>
      <c r="AD59" s="113"/>
      <c r="AE59" s="113"/>
      <c r="AF59" s="113"/>
      <c r="AG59" s="113"/>
      <c r="AH59" s="113"/>
      <c r="AI59" s="113"/>
      <c r="AJ59" s="113"/>
      <c r="AK59" s="113"/>
      <c r="AL59" s="113"/>
      <c r="AM59" s="113"/>
      <c r="AN59" s="113"/>
      <c r="AO59" s="113"/>
      <c r="AP59" s="113"/>
      <c r="AQ59" s="113"/>
      <c r="AR59" s="113"/>
      <c r="AS59" s="113"/>
      <c r="AT59" s="113"/>
      <c r="AU59" s="113"/>
      <c r="AV59" s="113"/>
      <c r="AW59" s="113"/>
      <c r="AX59" s="113"/>
      <c r="AY59" s="113" t="s">
        <v>557</v>
      </c>
      <c r="AZ59" s="113"/>
      <c r="BA59" s="113"/>
      <c r="BB59" s="21"/>
      <c r="BC59" s="21"/>
    </row>
    <row r="60" spans="1:55" ht="14.4" outlineLevel="1" x14ac:dyDescent="0.3">
      <c r="A60" s="54"/>
      <c r="B60" s="14"/>
      <c r="C60" s="74" t="str">
        <f>_xlfn.CONCAT($C$54,".6")</f>
        <v>Q27.6</v>
      </c>
      <c r="D60" s="14"/>
      <c r="E60" s="14"/>
      <c r="F60" s="77" t="s">
        <v>331</v>
      </c>
      <c r="G60" s="14"/>
      <c r="H60" s="16" t="s">
        <v>41</v>
      </c>
      <c r="I60" s="86"/>
      <c r="J60" s="14"/>
      <c r="K60" s="14"/>
      <c r="L60" s="129"/>
      <c r="M60" s="129"/>
      <c r="N60" s="129"/>
      <c r="O60" s="129"/>
      <c r="P60" s="129"/>
      <c r="Q60" s="129"/>
      <c r="R60" s="129"/>
      <c r="S60" s="129"/>
      <c r="T60" s="129"/>
      <c r="U60" s="129"/>
      <c r="V60" s="129"/>
      <c r="W60" s="129"/>
      <c r="X60" s="129"/>
      <c r="Y60" s="129"/>
      <c r="Z60" s="129" t="s">
        <v>352</v>
      </c>
      <c r="AA60" s="129"/>
      <c r="AB60" s="129"/>
      <c r="AC60" s="129"/>
      <c r="AD60" s="129"/>
      <c r="AE60" s="129"/>
      <c r="AF60" s="129"/>
      <c r="AG60" s="129"/>
      <c r="AH60" s="129"/>
      <c r="AI60" s="129"/>
      <c r="AJ60" s="129"/>
      <c r="AK60" s="129"/>
      <c r="AL60" s="129"/>
      <c r="AM60" s="129"/>
      <c r="AN60" s="129"/>
      <c r="AO60" s="129"/>
      <c r="AP60" s="129"/>
      <c r="AQ60" s="129"/>
      <c r="AR60" s="129"/>
      <c r="AS60" s="129"/>
      <c r="AT60" s="129"/>
      <c r="AU60" s="129"/>
      <c r="AV60" s="129"/>
      <c r="AW60" s="129"/>
      <c r="AX60" s="129"/>
      <c r="AY60" s="129"/>
      <c r="AZ60" s="129"/>
      <c r="BA60" s="129"/>
      <c r="BB60" s="21"/>
      <c r="BC60" s="21"/>
    </row>
    <row r="61" spans="1:55" ht="43.2" outlineLevel="1" x14ac:dyDescent="0.3">
      <c r="B61" s="14">
        <v>1</v>
      </c>
      <c r="C61" s="74" t="str">
        <f>TEXT(SUM(B$8:B61),"Q#")</f>
        <v>Q28</v>
      </c>
      <c r="D61" s="14"/>
      <c r="E61" s="14"/>
      <c r="F61" s="15" t="s">
        <v>91</v>
      </c>
      <c r="G61" s="14" t="s">
        <v>32</v>
      </c>
      <c r="H61" s="16" t="s">
        <v>41</v>
      </c>
      <c r="I61" s="86" t="s">
        <v>92</v>
      </c>
      <c r="J61" s="14" t="s">
        <v>48</v>
      </c>
      <c r="K61" s="14"/>
      <c r="L61" s="130" t="s">
        <v>357</v>
      </c>
      <c r="M61" s="130"/>
      <c r="N61" s="130"/>
      <c r="O61" s="130"/>
      <c r="P61" s="130"/>
      <c r="Q61" s="130"/>
      <c r="R61" s="130"/>
      <c r="S61" s="130"/>
      <c r="T61" s="130"/>
      <c r="U61" s="130"/>
      <c r="V61" s="130"/>
      <c r="W61" s="130"/>
      <c r="X61" s="130"/>
      <c r="Y61" s="130" t="s">
        <v>688</v>
      </c>
      <c r="Z61" s="130" t="s">
        <v>352</v>
      </c>
      <c r="AA61" s="130"/>
      <c r="AB61" s="130"/>
      <c r="AC61" s="130"/>
      <c r="AD61" s="130"/>
      <c r="AE61" s="130"/>
      <c r="AF61" s="130"/>
      <c r="AG61" s="130"/>
      <c r="AH61" s="130"/>
      <c r="AI61" s="130"/>
      <c r="AJ61" s="130"/>
      <c r="AK61" s="130"/>
      <c r="AL61" s="130"/>
      <c r="AM61" s="130"/>
      <c r="AN61" s="130"/>
      <c r="AO61" s="130"/>
      <c r="AP61" s="130"/>
      <c r="AQ61" s="130"/>
      <c r="AR61" s="130"/>
      <c r="AS61" s="130"/>
      <c r="AT61" s="130"/>
      <c r="AU61" s="130"/>
      <c r="AV61" s="130"/>
      <c r="AW61" s="130"/>
      <c r="AX61" s="130"/>
      <c r="AY61" s="130"/>
      <c r="AZ61" s="130"/>
      <c r="BA61" s="132"/>
      <c r="BB61" s="21"/>
      <c r="BC61" s="21"/>
    </row>
    <row r="62" spans="1:55" ht="86.4" outlineLevel="1" x14ac:dyDescent="0.3">
      <c r="B62" s="62">
        <v>1</v>
      </c>
      <c r="C62" s="72" t="str">
        <f>TEXT(SUM(B$8:B62),"Q#")</f>
        <v>Q29</v>
      </c>
      <c r="F62" s="7" t="s">
        <v>332</v>
      </c>
      <c r="G62" s="62" t="s">
        <v>32</v>
      </c>
      <c r="H62" s="93" t="s">
        <v>344</v>
      </c>
      <c r="I62" s="87" t="s">
        <v>92</v>
      </c>
      <c r="J62" s="62" t="s">
        <v>42</v>
      </c>
      <c r="L62" s="131"/>
      <c r="M62" s="131"/>
      <c r="N62" s="131"/>
      <c r="O62" s="131"/>
      <c r="P62" s="131"/>
      <c r="Q62" s="131"/>
      <c r="R62" s="131" t="s">
        <v>590</v>
      </c>
      <c r="S62" s="131"/>
      <c r="T62" s="131"/>
      <c r="U62" s="131"/>
      <c r="V62" s="131"/>
      <c r="W62" s="131" t="s">
        <v>590</v>
      </c>
      <c r="X62" s="131"/>
      <c r="Y62" s="131" t="s">
        <v>689</v>
      </c>
      <c r="Z62" s="131" t="s">
        <v>371</v>
      </c>
      <c r="AA62" s="131"/>
      <c r="AB62" s="131"/>
      <c r="AC62" s="131"/>
      <c r="AD62" s="131"/>
      <c r="AE62" s="131"/>
      <c r="AF62" s="131"/>
      <c r="AG62" s="131"/>
      <c r="AH62" s="131"/>
      <c r="AI62" s="131"/>
      <c r="AJ62" s="131"/>
      <c r="AK62" s="131"/>
      <c r="AL62" s="131"/>
      <c r="AM62" s="131" t="s">
        <v>744</v>
      </c>
      <c r="AN62" s="131"/>
      <c r="AO62" s="131"/>
      <c r="AP62" s="131"/>
      <c r="AQ62" s="131"/>
      <c r="AR62" s="131"/>
      <c r="AS62" s="131"/>
      <c r="AT62" s="131"/>
      <c r="AU62" s="131"/>
      <c r="AV62" s="131"/>
      <c r="AW62" s="131"/>
      <c r="AX62" s="131"/>
      <c r="AY62" s="131"/>
      <c r="AZ62" s="131"/>
      <c r="BA62" s="135"/>
      <c r="BB62" s="21"/>
      <c r="BC62" s="21"/>
    </row>
    <row r="63" spans="1:55" ht="14.4" outlineLevel="1" x14ac:dyDescent="0.3">
      <c r="C63" s="6"/>
      <c r="D63" s="25"/>
      <c r="E63" s="73" t="s">
        <v>93</v>
      </c>
      <c r="F63" s="25"/>
      <c r="G63" s="25" t="s">
        <v>32</v>
      </c>
      <c r="H63" s="26"/>
      <c r="I63" s="85"/>
      <c r="J63" s="25"/>
      <c r="K63" s="98"/>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1"/>
      <c r="BC63" s="21"/>
    </row>
    <row r="64" spans="1:55" ht="115.2" outlineLevel="1" x14ac:dyDescent="0.3">
      <c r="B64" s="14">
        <v>1</v>
      </c>
      <c r="C64" s="74" t="str">
        <f>TEXT(SUM(B$8:B64),"Q#")</f>
        <v>Q30</v>
      </c>
      <c r="D64" s="14"/>
      <c r="E64" s="14"/>
      <c r="F64" s="15" t="s">
        <v>333</v>
      </c>
      <c r="G64" s="14" t="s">
        <v>32</v>
      </c>
      <c r="H64" s="16" t="s">
        <v>58</v>
      </c>
      <c r="I64" s="86" t="s">
        <v>345</v>
      </c>
      <c r="J64" s="14" t="s">
        <v>48</v>
      </c>
      <c r="K64" s="14"/>
      <c r="L64" s="113" t="s">
        <v>358</v>
      </c>
      <c r="M64" s="113"/>
      <c r="N64" s="113"/>
      <c r="O64" s="113"/>
      <c r="P64" s="113"/>
      <c r="Q64" s="113"/>
      <c r="R64" s="113"/>
      <c r="S64" s="113" t="s">
        <v>632</v>
      </c>
      <c r="T64" s="113"/>
      <c r="U64" s="113"/>
      <c r="V64" s="113" t="s">
        <v>652</v>
      </c>
      <c r="W64" s="113" t="s">
        <v>419</v>
      </c>
      <c r="X64" s="113"/>
      <c r="Y64" s="113" t="s">
        <v>690</v>
      </c>
      <c r="Z64" s="113" t="s">
        <v>434</v>
      </c>
      <c r="AA64" s="113"/>
      <c r="AB64" s="113" t="s">
        <v>445</v>
      </c>
      <c r="AC64" s="113"/>
      <c r="AD64" s="113" t="s">
        <v>445</v>
      </c>
      <c r="AE64" s="113" t="s">
        <v>458</v>
      </c>
      <c r="AF64" s="113" t="s">
        <v>445</v>
      </c>
      <c r="AG64" s="113" t="s">
        <v>711</v>
      </c>
      <c r="AH64" s="113" t="s">
        <v>466</v>
      </c>
      <c r="AI64" s="113" t="s">
        <v>595</v>
      </c>
      <c r="AJ64" s="113" t="s">
        <v>723</v>
      </c>
      <c r="AK64" s="113"/>
      <c r="AL64" s="113" t="s">
        <v>595</v>
      </c>
      <c r="AM64" s="113" t="s">
        <v>745</v>
      </c>
      <c r="AN64" s="113" t="s">
        <v>475</v>
      </c>
      <c r="AO64" s="113"/>
      <c r="AP64" s="113" t="s">
        <v>475</v>
      </c>
      <c r="AQ64" s="113" t="s">
        <v>490</v>
      </c>
      <c r="AR64" s="113"/>
      <c r="AS64" s="113" t="s">
        <v>508</v>
      </c>
      <c r="AT64" s="113"/>
      <c r="AU64" s="113" t="s">
        <v>518</v>
      </c>
      <c r="AV64" s="113" t="s">
        <v>530</v>
      </c>
      <c r="AW64" s="113" t="s">
        <v>475</v>
      </c>
      <c r="AX64" s="113" t="s">
        <v>549</v>
      </c>
      <c r="AY64" s="113"/>
      <c r="AZ64" s="113"/>
      <c r="BA64" s="113" t="s">
        <v>570</v>
      </c>
      <c r="BB64" s="21"/>
      <c r="BC64" s="21"/>
    </row>
    <row r="65" spans="2:55" ht="43.2" outlineLevel="1" x14ac:dyDescent="0.3">
      <c r="B65" s="14">
        <v>1</v>
      </c>
      <c r="C65" s="28" t="str">
        <f>TEXT(SUM(B$8:B65),"Q#")</f>
        <v>Q31</v>
      </c>
      <c r="D65" s="14"/>
      <c r="E65" s="14"/>
      <c r="F65" s="15" t="s">
        <v>94</v>
      </c>
      <c r="G65" s="14" t="s">
        <v>32</v>
      </c>
      <c r="H65" s="16" t="s">
        <v>41</v>
      </c>
      <c r="I65" s="86" t="s">
        <v>95</v>
      </c>
      <c r="J65" s="14" t="s">
        <v>42</v>
      </c>
      <c r="K65" s="14"/>
      <c r="L65" s="132"/>
      <c r="M65" s="132"/>
      <c r="N65" s="132"/>
      <c r="O65" s="132"/>
      <c r="P65" s="132"/>
      <c r="Q65" s="132"/>
      <c r="R65" s="132"/>
      <c r="S65" s="132"/>
      <c r="T65" s="132"/>
      <c r="U65" s="132"/>
      <c r="V65" s="132"/>
      <c r="W65" s="132"/>
      <c r="X65" s="132"/>
      <c r="Y65" s="132"/>
      <c r="Z65" s="132" t="s">
        <v>352</v>
      </c>
      <c r="AA65" s="132"/>
      <c r="AB65" s="132"/>
      <c r="AC65" s="132"/>
      <c r="AD65" s="132"/>
      <c r="AE65" s="132"/>
      <c r="AF65" s="132"/>
      <c r="AG65" s="132"/>
      <c r="AH65" s="132"/>
      <c r="AI65" s="132"/>
      <c r="AJ65" s="132"/>
      <c r="AK65" s="132"/>
      <c r="AL65" s="132"/>
      <c r="AM65" s="132"/>
      <c r="AN65" s="132"/>
      <c r="AO65" s="132"/>
      <c r="AP65" s="132"/>
      <c r="AQ65" s="132"/>
      <c r="AR65" s="110"/>
      <c r="AS65" s="111"/>
      <c r="AT65" s="132"/>
      <c r="AU65" s="132"/>
      <c r="AV65" s="132" t="s">
        <v>530</v>
      </c>
      <c r="AW65" s="132"/>
      <c r="AX65" s="132"/>
      <c r="AY65" s="132"/>
      <c r="AZ65" s="132"/>
      <c r="BA65" s="132"/>
      <c r="BB65" s="21"/>
      <c r="BC65" s="21"/>
    </row>
    <row r="66" spans="2:55" ht="86.4" outlineLevel="1" collapsed="1" x14ac:dyDescent="0.3">
      <c r="B66" s="14">
        <v>1</v>
      </c>
      <c r="C66" s="28" t="str">
        <f>TEXT(SUM(B$8:B66),"Q#")</f>
        <v>Q32</v>
      </c>
      <c r="D66" s="14"/>
      <c r="E66" s="14"/>
      <c r="F66" s="15" t="s">
        <v>96</v>
      </c>
      <c r="G66" s="14" t="s">
        <v>32</v>
      </c>
      <c r="H66" s="16" t="s">
        <v>85</v>
      </c>
      <c r="I66" s="94"/>
      <c r="J66" s="14" t="s">
        <v>48</v>
      </c>
      <c r="K66" s="14"/>
      <c r="L66" s="133"/>
      <c r="M66" s="133"/>
      <c r="N66" s="133" t="s">
        <v>377</v>
      </c>
      <c r="O66" s="133"/>
      <c r="P66" s="133"/>
      <c r="Q66" s="133" t="s">
        <v>622</v>
      </c>
      <c r="R66" s="133"/>
      <c r="S66" s="133"/>
      <c r="T66" s="133"/>
      <c r="U66" s="133"/>
      <c r="V66" s="133" t="s">
        <v>653</v>
      </c>
      <c r="W66" s="133"/>
      <c r="X66" s="133"/>
      <c r="Y66" s="133"/>
      <c r="Z66" s="133" t="s">
        <v>352</v>
      </c>
      <c r="AA66" s="133"/>
      <c r="AB66" s="133"/>
      <c r="AC66" s="133" t="s">
        <v>452</v>
      </c>
      <c r="AD66" s="133"/>
      <c r="AE66" s="133" t="s">
        <v>459</v>
      </c>
      <c r="AF66" s="133"/>
      <c r="AG66" s="133"/>
      <c r="AH66" s="133"/>
      <c r="AI66" s="133"/>
      <c r="AJ66" s="133" t="s">
        <v>724</v>
      </c>
      <c r="AK66" s="133"/>
      <c r="AL66" s="133"/>
      <c r="AM66" s="133"/>
      <c r="AN66" s="133"/>
      <c r="AO66" s="133"/>
      <c r="AP66" s="133"/>
      <c r="AQ66" s="133"/>
      <c r="AR66" s="133"/>
      <c r="AS66" s="133" t="s">
        <v>509</v>
      </c>
      <c r="AT66" s="133"/>
      <c r="AU66" s="133"/>
      <c r="AV66" s="133"/>
      <c r="AW66" s="133" t="s">
        <v>541</v>
      </c>
      <c r="AX66" s="133"/>
      <c r="AY66" s="133"/>
      <c r="AZ66" s="133" t="s">
        <v>562</v>
      </c>
      <c r="BA66" s="133"/>
      <c r="BB66" s="21"/>
      <c r="BC66" s="21"/>
    </row>
    <row r="67" spans="2:55" ht="14.4" outlineLevel="1" x14ac:dyDescent="0.3">
      <c r="B67" s="11"/>
      <c r="C67" s="49" t="s">
        <v>97</v>
      </c>
      <c r="D67" s="11"/>
      <c r="E67" s="11"/>
      <c r="F67" s="12"/>
      <c r="G67" s="11" t="s">
        <v>32</v>
      </c>
      <c r="H67" s="13"/>
      <c r="I67" s="81"/>
      <c r="J67" s="11"/>
      <c r="K67" s="11"/>
      <c r="L67" s="81"/>
      <c r="M67" s="81"/>
      <c r="N67" s="81"/>
      <c r="O67" s="81"/>
      <c r="P67" s="81"/>
      <c r="Q67" s="81"/>
      <c r="R67" s="81"/>
      <c r="S67" s="81"/>
      <c r="T67" s="81"/>
      <c r="U67" s="81"/>
      <c r="V67" s="81"/>
      <c r="W67" s="81"/>
      <c r="X67" s="81"/>
      <c r="Y67" s="81"/>
      <c r="Z67" s="81"/>
      <c r="AA67" s="81"/>
      <c r="AB67" s="81"/>
      <c r="AC67" s="81"/>
      <c r="AD67" s="81"/>
      <c r="AE67" s="81"/>
      <c r="AF67" s="81"/>
      <c r="AG67" s="81"/>
      <c r="AH67" s="81"/>
      <c r="AI67" s="81"/>
      <c r="AJ67" s="81"/>
      <c r="AK67" s="81"/>
      <c r="AL67" s="81"/>
      <c r="AM67" s="81"/>
      <c r="AN67" s="81"/>
      <c r="AO67" s="81"/>
      <c r="AP67" s="81"/>
      <c r="AQ67" s="81"/>
      <c r="AR67" s="81"/>
      <c r="AS67" s="81"/>
      <c r="AT67" s="81"/>
      <c r="AU67" s="81"/>
      <c r="AV67" s="81"/>
      <c r="AW67" s="81"/>
      <c r="AX67" s="81"/>
      <c r="AY67" s="81"/>
      <c r="AZ67" s="81"/>
      <c r="BA67" s="81"/>
      <c r="BB67" s="21"/>
      <c r="BC67" s="21"/>
    </row>
    <row r="68" spans="2:55" ht="61.2" outlineLevel="1" x14ac:dyDescent="0.3">
      <c r="B68" s="62">
        <v>1</v>
      </c>
      <c r="C68" s="6" t="str">
        <f>TEXT(SUM(B$10:B68),"Q#")</f>
        <v>Q33</v>
      </c>
      <c r="F68" s="7" t="s">
        <v>98</v>
      </c>
      <c r="G68" s="62" t="s">
        <v>32</v>
      </c>
      <c r="H68" s="21" t="s">
        <v>65</v>
      </c>
      <c r="I68" s="95" t="s">
        <v>99</v>
      </c>
      <c r="J68" s="62" t="s">
        <v>42</v>
      </c>
      <c r="L68" s="119" t="s">
        <v>100</v>
      </c>
      <c r="M68" s="119" t="s">
        <v>100</v>
      </c>
      <c r="N68" s="119" t="s">
        <v>100</v>
      </c>
      <c r="O68" s="119" t="s">
        <v>100</v>
      </c>
      <c r="P68" s="119" t="s">
        <v>100</v>
      </c>
      <c r="Q68" s="119" t="s">
        <v>100</v>
      </c>
      <c r="R68" s="119" t="s">
        <v>100</v>
      </c>
      <c r="S68" s="119" t="s">
        <v>100</v>
      </c>
      <c r="T68" s="119" t="s">
        <v>100</v>
      </c>
      <c r="U68" s="119" t="s">
        <v>100</v>
      </c>
      <c r="V68" s="119" t="s">
        <v>100</v>
      </c>
      <c r="W68" s="119" t="s">
        <v>100</v>
      </c>
      <c r="X68" s="119" t="s">
        <v>100</v>
      </c>
      <c r="Y68" s="119" t="s">
        <v>100</v>
      </c>
      <c r="Z68" s="119" t="s">
        <v>100</v>
      </c>
      <c r="AA68" s="119" t="s">
        <v>100</v>
      </c>
      <c r="AB68" s="119" t="s">
        <v>100</v>
      </c>
      <c r="AC68" s="119" t="s">
        <v>100</v>
      </c>
      <c r="AD68" s="119" t="s">
        <v>100</v>
      </c>
      <c r="AE68" s="119" t="s">
        <v>100</v>
      </c>
      <c r="AF68" s="119" t="s">
        <v>100</v>
      </c>
      <c r="AG68" s="119" t="s">
        <v>100</v>
      </c>
      <c r="AH68" s="119" t="s">
        <v>100</v>
      </c>
      <c r="AI68" s="119" t="s">
        <v>100</v>
      </c>
      <c r="AJ68" s="119" t="s">
        <v>100</v>
      </c>
      <c r="AK68" s="119" t="s">
        <v>100</v>
      </c>
      <c r="AL68" s="119" t="s">
        <v>100</v>
      </c>
      <c r="AM68" s="119" t="s">
        <v>100</v>
      </c>
      <c r="AN68" s="119" t="s">
        <v>100</v>
      </c>
      <c r="AO68" s="119" t="s">
        <v>100</v>
      </c>
      <c r="AP68" s="119" t="s">
        <v>100</v>
      </c>
      <c r="AQ68" s="119" t="s">
        <v>100</v>
      </c>
      <c r="AR68" s="119" t="s">
        <v>100</v>
      </c>
      <c r="AS68" s="119" t="s">
        <v>100</v>
      </c>
      <c r="AT68" s="119" t="s">
        <v>100</v>
      </c>
      <c r="AU68" s="119" t="s">
        <v>100</v>
      </c>
      <c r="AV68" s="119" t="s">
        <v>100</v>
      </c>
      <c r="AW68" s="119" t="s">
        <v>100</v>
      </c>
      <c r="AX68" s="119" t="s">
        <v>100</v>
      </c>
      <c r="AY68" s="119" t="s">
        <v>100</v>
      </c>
      <c r="AZ68" s="119" t="s">
        <v>100</v>
      </c>
      <c r="BA68" s="119" t="s">
        <v>100</v>
      </c>
      <c r="BB68" s="21"/>
      <c r="BC68" s="21"/>
    </row>
    <row r="69" spans="2:55" ht="409.6" outlineLevel="1" x14ac:dyDescent="0.3">
      <c r="C69" s="6" t="str">
        <f>_xlfn.CONCAT($C$68,".1")</f>
        <v>Q33.1</v>
      </c>
      <c r="F69" s="33" t="s">
        <v>101</v>
      </c>
      <c r="G69" s="62" t="s">
        <v>32</v>
      </c>
      <c r="H69" s="21" t="s">
        <v>41</v>
      </c>
      <c r="I69" s="35" t="s">
        <v>153</v>
      </c>
      <c r="L69" s="113"/>
      <c r="M69" s="113"/>
      <c r="N69" s="180" t="s">
        <v>833</v>
      </c>
      <c r="O69" s="180" t="s">
        <v>834</v>
      </c>
      <c r="P69" s="180" t="s">
        <v>835</v>
      </c>
      <c r="Q69" s="113" t="s">
        <v>623</v>
      </c>
      <c r="R69" s="180" t="s">
        <v>836</v>
      </c>
      <c r="S69" s="113"/>
      <c r="T69" s="113"/>
      <c r="U69" s="113"/>
      <c r="V69" s="180" t="s">
        <v>849</v>
      </c>
      <c r="W69" s="113"/>
      <c r="X69" s="113"/>
      <c r="Y69" s="180" t="s">
        <v>850</v>
      </c>
      <c r="Z69" s="180" t="s">
        <v>837</v>
      </c>
      <c r="AA69" s="180" t="s">
        <v>851</v>
      </c>
      <c r="AB69" s="180" t="s">
        <v>838</v>
      </c>
      <c r="AC69" s="113" t="s">
        <v>453</v>
      </c>
      <c r="AD69" s="113"/>
      <c r="AE69" s="113"/>
      <c r="AF69" s="180" t="s">
        <v>839</v>
      </c>
      <c r="AG69" s="180" t="s">
        <v>852</v>
      </c>
      <c r="AH69" s="113"/>
      <c r="AI69" s="180" t="s">
        <v>840</v>
      </c>
      <c r="AJ69" s="113" t="s">
        <v>725</v>
      </c>
      <c r="AK69" s="180" t="s">
        <v>853</v>
      </c>
      <c r="AL69" s="113" t="s">
        <v>735</v>
      </c>
      <c r="AM69" s="113"/>
      <c r="AN69" s="113"/>
      <c r="AO69" s="113"/>
      <c r="AP69" s="113"/>
      <c r="AQ69" s="113"/>
      <c r="AR69" s="113"/>
      <c r="AS69" s="180" t="s">
        <v>841</v>
      </c>
      <c r="AT69" s="180" t="s">
        <v>842</v>
      </c>
      <c r="AU69" s="113"/>
      <c r="AV69" s="180" t="s">
        <v>843</v>
      </c>
      <c r="AW69" s="180" t="s">
        <v>844</v>
      </c>
      <c r="AX69" s="180" t="s">
        <v>845</v>
      </c>
      <c r="AY69" s="180" t="s">
        <v>846</v>
      </c>
      <c r="AZ69" s="180" t="s">
        <v>847</v>
      </c>
      <c r="BA69" s="180" t="s">
        <v>848</v>
      </c>
      <c r="BB69" s="21"/>
      <c r="BC69" s="21"/>
    </row>
    <row r="70" spans="2:55" ht="409.6" outlineLevel="1" x14ac:dyDescent="0.3">
      <c r="C70" s="6" t="str">
        <f>_xlfn.CONCAT($C$68,".2")</f>
        <v>Q33.2</v>
      </c>
      <c r="F70" s="33" t="s">
        <v>102</v>
      </c>
      <c r="G70" s="62" t="s">
        <v>32</v>
      </c>
      <c r="H70" s="21" t="s">
        <v>41</v>
      </c>
      <c r="I70" s="35" t="s">
        <v>153</v>
      </c>
      <c r="L70" s="113"/>
      <c r="M70" s="113"/>
      <c r="N70" s="180" t="s">
        <v>854</v>
      </c>
      <c r="O70" s="180" t="s">
        <v>855</v>
      </c>
      <c r="P70" s="180" t="s">
        <v>856</v>
      </c>
      <c r="Q70" s="180" t="s">
        <v>872</v>
      </c>
      <c r="R70" s="180" t="s">
        <v>857</v>
      </c>
      <c r="S70" s="180" t="s">
        <v>873</v>
      </c>
      <c r="T70" s="180" t="s">
        <v>858</v>
      </c>
      <c r="U70" s="113"/>
      <c r="V70" s="180" t="s">
        <v>874</v>
      </c>
      <c r="W70" s="180" t="s">
        <v>859</v>
      </c>
      <c r="X70" s="180" t="s">
        <v>875</v>
      </c>
      <c r="Y70" s="180" t="s">
        <v>876</v>
      </c>
      <c r="Z70" s="180" t="s">
        <v>860</v>
      </c>
      <c r="AA70" s="113" t="s">
        <v>700</v>
      </c>
      <c r="AB70" s="113"/>
      <c r="AC70" s="180" t="s">
        <v>861</v>
      </c>
      <c r="AD70" s="113"/>
      <c r="AE70" s="113"/>
      <c r="AF70" s="113"/>
      <c r="AG70" s="180" t="s">
        <v>877</v>
      </c>
      <c r="AH70" s="180" t="s">
        <v>862</v>
      </c>
      <c r="AI70" s="113" t="s">
        <v>596</v>
      </c>
      <c r="AJ70" s="180" t="s">
        <v>878</v>
      </c>
      <c r="AK70" s="180" t="s">
        <v>879</v>
      </c>
      <c r="AL70" s="180" t="s">
        <v>880</v>
      </c>
      <c r="AM70" s="113"/>
      <c r="AN70" s="180" t="s">
        <v>863</v>
      </c>
      <c r="AO70" s="180" t="s">
        <v>881</v>
      </c>
      <c r="AP70" s="113"/>
      <c r="AQ70" s="113"/>
      <c r="AR70" s="113"/>
      <c r="AS70" s="180" t="s">
        <v>864</v>
      </c>
      <c r="AT70" s="180" t="s">
        <v>865</v>
      </c>
      <c r="AU70" s="180" t="s">
        <v>866</v>
      </c>
      <c r="AV70" s="113"/>
      <c r="AW70" s="180" t="s">
        <v>867</v>
      </c>
      <c r="AX70" s="180" t="s">
        <v>868</v>
      </c>
      <c r="AY70" s="180" t="s">
        <v>869</v>
      </c>
      <c r="AZ70" s="180" t="s">
        <v>870</v>
      </c>
      <c r="BA70" s="180" t="s">
        <v>871</v>
      </c>
      <c r="BB70" s="21"/>
      <c r="BC70" s="21"/>
    </row>
    <row r="71" spans="2:55" ht="409.6" outlineLevel="1" x14ac:dyDescent="0.3">
      <c r="C71" s="6" t="str">
        <f>_xlfn.CONCAT($C$68,".3")</f>
        <v>Q33.3</v>
      </c>
      <c r="F71" s="33" t="s">
        <v>103</v>
      </c>
      <c r="G71" s="62" t="s">
        <v>32</v>
      </c>
      <c r="H71" s="21" t="s">
        <v>41</v>
      </c>
      <c r="I71" s="35" t="s">
        <v>154</v>
      </c>
      <c r="L71" s="113"/>
      <c r="M71" s="113"/>
      <c r="N71" s="113"/>
      <c r="O71" s="113"/>
      <c r="P71" s="113"/>
      <c r="Q71" s="113"/>
      <c r="R71" s="113"/>
      <c r="S71" s="113"/>
      <c r="T71" s="113"/>
      <c r="U71" s="113"/>
      <c r="V71" s="113" t="s">
        <v>654</v>
      </c>
      <c r="W71" s="113"/>
      <c r="X71" s="113"/>
      <c r="Y71" s="113"/>
      <c r="Z71" s="113" t="s">
        <v>352</v>
      </c>
      <c r="AA71" s="180" t="s">
        <v>886</v>
      </c>
      <c r="AB71" s="113"/>
      <c r="AC71" s="113"/>
      <c r="AD71" s="113"/>
      <c r="AE71" s="113"/>
      <c r="AF71" s="113"/>
      <c r="AG71" s="113" t="s">
        <v>712</v>
      </c>
      <c r="AH71" s="113"/>
      <c r="AI71" s="180" t="s">
        <v>882</v>
      </c>
      <c r="AJ71" s="113"/>
      <c r="AK71" s="113"/>
      <c r="AL71" s="113"/>
      <c r="AM71" s="113"/>
      <c r="AN71" s="113"/>
      <c r="AO71" s="113"/>
      <c r="AP71" s="180" t="s">
        <v>883</v>
      </c>
      <c r="AQ71" s="113"/>
      <c r="AR71" s="113"/>
      <c r="AS71" s="113"/>
      <c r="AT71" s="113"/>
      <c r="AU71" s="113"/>
      <c r="AV71" s="113"/>
      <c r="AW71" s="113"/>
      <c r="AX71" s="113"/>
      <c r="AY71" s="180" t="s">
        <v>884</v>
      </c>
      <c r="AZ71" s="180" t="s">
        <v>885</v>
      </c>
      <c r="BA71" s="113"/>
      <c r="BB71" s="21"/>
      <c r="BC71" s="21"/>
    </row>
    <row r="72" spans="2:55" ht="86.4" outlineLevel="1" x14ac:dyDescent="0.3">
      <c r="C72" s="6" t="str">
        <f>_xlfn.CONCAT($C$68,".4")</f>
        <v>Q33.4</v>
      </c>
      <c r="F72" s="33" t="s">
        <v>104</v>
      </c>
      <c r="G72" s="62" t="s">
        <v>32</v>
      </c>
      <c r="H72" s="21" t="s">
        <v>41</v>
      </c>
      <c r="I72" s="35" t="s">
        <v>153</v>
      </c>
      <c r="L72" s="113"/>
      <c r="M72" s="113"/>
      <c r="N72" s="113"/>
      <c r="O72" s="113" t="s">
        <v>387</v>
      </c>
      <c r="P72" s="113" t="s">
        <v>390</v>
      </c>
      <c r="Q72" s="113" t="s">
        <v>624</v>
      </c>
      <c r="R72" s="113" t="s">
        <v>401</v>
      </c>
      <c r="S72" s="113"/>
      <c r="T72" s="113"/>
      <c r="U72" s="113" t="s">
        <v>644</v>
      </c>
      <c r="V72" s="113" t="s">
        <v>655</v>
      </c>
      <c r="W72" s="113" t="s">
        <v>420</v>
      </c>
      <c r="X72" s="113" t="s">
        <v>671</v>
      </c>
      <c r="Y72" s="113" t="s">
        <v>691</v>
      </c>
      <c r="Z72" s="113" t="s">
        <v>352</v>
      </c>
      <c r="AA72" s="113" t="s">
        <v>701</v>
      </c>
      <c r="AB72" s="113" t="s">
        <v>446</v>
      </c>
      <c r="AC72" s="113" t="s">
        <v>454</v>
      </c>
      <c r="AD72" s="113"/>
      <c r="AE72" s="113"/>
      <c r="AF72" s="113"/>
      <c r="AG72" s="113" t="s">
        <v>713</v>
      </c>
      <c r="AH72" s="113" t="s">
        <v>467</v>
      </c>
      <c r="AI72" s="113" t="s">
        <v>597</v>
      </c>
      <c r="AJ72" s="113" t="s">
        <v>726</v>
      </c>
      <c r="AK72" s="113"/>
      <c r="AL72" s="113" t="s">
        <v>736</v>
      </c>
      <c r="AM72" s="113" t="s">
        <v>746</v>
      </c>
      <c r="AN72" s="113"/>
      <c r="AO72" s="113"/>
      <c r="AP72" s="113" t="s">
        <v>480</v>
      </c>
      <c r="AQ72" s="113" t="s">
        <v>491</v>
      </c>
      <c r="AR72" s="113" t="s">
        <v>496</v>
      </c>
      <c r="AS72" s="113" t="s">
        <v>510</v>
      </c>
      <c r="AT72" s="113" t="s">
        <v>511</v>
      </c>
      <c r="AU72" s="113" t="s">
        <v>519</v>
      </c>
      <c r="AV72" s="113"/>
      <c r="AW72" s="113"/>
      <c r="AX72" s="113" t="s">
        <v>550</v>
      </c>
      <c r="AY72" s="113"/>
      <c r="AZ72" s="113" t="s">
        <v>563</v>
      </c>
      <c r="BA72" s="113" t="s">
        <v>571</v>
      </c>
      <c r="BB72" s="21"/>
      <c r="BC72" s="21"/>
    </row>
    <row r="73" spans="2:55" ht="331.2" outlineLevel="1" x14ac:dyDescent="0.3">
      <c r="C73" s="6" t="str">
        <f>_xlfn.CONCAT($C$68,".5")</f>
        <v>Q33.5</v>
      </c>
      <c r="F73" s="33" t="s">
        <v>105</v>
      </c>
      <c r="G73" s="62" t="s">
        <v>32</v>
      </c>
      <c r="H73" s="21" t="s">
        <v>41</v>
      </c>
      <c r="I73" s="35" t="s">
        <v>155</v>
      </c>
      <c r="L73" s="113"/>
      <c r="M73" s="113"/>
      <c r="N73" s="113"/>
      <c r="O73" s="113"/>
      <c r="P73" s="113"/>
      <c r="Q73" s="113"/>
      <c r="R73" s="113" t="s">
        <v>402</v>
      </c>
      <c r="S73" s="113"/>
      <c r="T73" s="113"/>
      <c r="U73" s="113"/>
      <c r="V73" s="113"/>
      <c r="W73" s="113"/>
      <c r="X73" s="113"/>
      <c r="Y73" s="113"/>
      <c r="Z73" s="113" t="s">
        <v>435</v>
      </c>
      <c r="AA73" s="180" t="s">
        <v>887</v>
      </c>
      <c r="AB73" s="113" t="s">
        <v>447</v>
      </c>
      <c r="AC73" s="113"/>
      <c r="AD73" s="113"/>
      <c r="AE73" s="113"/>
      <c r="AF73" s="113"/>
      <c r="AG73" s="113" t="s">
        <v>714</v>
      </c>
      <c r="AH73" s="113"/>
      <c r="AI73" s="113"/>
      <c r="AJ73" s="113"/>
      <c r="AK73" s="113"/>
      <c r="AL73" s="113"/>
      <c r="AM73" s="113"/>
      <c r="AN73" s="113"/>
      <c r="AO73" s="113"/>
      <c r="AP73" s="113"/>
      <c r="AQ73" s="113"/>
      <c r="AR73" s="113"/>
      <c r="AS73" s="113"/>
      <c r="AT73" s="113"/>
      <c r="AU73" s="113"/>
      <c r="AV73" s="113"/>
      <c r="AW73" s="113"/>
      <c r="AX73" s="113"/>
      <c r="AY73" s="113"/>
      <c r="AZ73" s="113"/>
      <c r="BA73" s="113"/>
      <c r="BB73" s="21"/>
      <c r="BC73" s="21"/>
    </row>
    <row r="74" spans="2:55" ht="316.8" outlineLevel="1" x14ac:dyDescent="0.3">
      <c r="C74" s="6" t="str">
        <f>_xlfn.CONCAT($C$68,".6")</f>
        <v>Q33.6</v>
      </c>
      <c r="F74" s="33" t="s">
        <v>106</v>
      </c>
      <c r="G74" s="62" t="s">
        <v>32</v>
      </c>
      <c r="H74" s="21" t="s">
        <v>41</v>
      </c>
      <c r="I74" s="35" t="s">
        <v>107</v>
      </c>
      <c r="L74" s="113"/>
      <c r="M74" s="180" t="s">
        <v>888</v>
      </c>
      <c r="N74" s="180" t="s">
        <v>889</v>
      </c>
      <c r="O74" s="113"/>
      <c r="P74" s="113"/>
      <c r="Q74" s="113"/>
      <c r="R74" s="113"/>
      <c r="S74" s="113"/>
      <c r="T74" s="113"/>
      <c r="U74" s="113"/>
      <c r="V74" s="113"/>
      <c r="W74" s="113" t="s">
        <v>421</v>
      </c>
      <c r="X74" s="180" t="s">
        <v>894</v>
      </c>
      <c r="Y74" s="113"/>
      <c r="Z74" s="180" t="s">
        <v>890</v>
      </c>
      <c r="AA74" s="180" t="s">
        <v>895</v>
      </c>
      <c r="AB74" s="180" t="s">
        <v>891</v>
      </c>
      <c r="AC74" s="113"/>
      <c r="AD74" s="113"/>
      <c r="AE74" s="113"/>
      <c r="AF74" s="113"/>
      <c r="AG74" s="113"/>
      <c r="AH74" s="180" t="s">
        <v>892</v>
      </c>
      <c r="AI74" s="113"/>
      <c r="AJ74" s="113"/>
      <c r="AK74" s="113" t="s">
        <v>730</v>
      </c>
      <c r="AL74" s="113"/>
      <c r="AM74" s="113"/>
      <c r="AN74" s="113"/>
      <c r="AO74" s="113"/>
      <c r="AP74" s="113"/>
      <c r="AQ74" s="180" t="s">
        <v>893</v>
      </c>
      <c r="AR74" s="113"/>
      <c r="AS74" s="113"/>
      <c r="AT74" s="113"/>
      <c r="AU74" s="113"/>
      <c r="AV74" s="113"/>
      <c r="AW74" s="113"/>
      <c r="AX74" s="113" t="s">
        <v>551</v>
      </c>
      <c r="AY74" s="113"/>
      <c r="AZ74" s="113"/>
      <c r="BA74" s="113"/>
      <c r="BB74" s="21"/>
      <c r="BC74" s="21"/>
    </row>
    <row r="75" spans="2:55" ht="409.6" outlineLevel="1" x14ac:dyDescent="0.3">
      <c r="C75" s="6" t="str">
        <f>_xlfn.CONCAT($C$68,".7")</f>
        <v>Q33.7</v>
      </c>
      <c r="F75" s="33" t="s">
        <v>108</v>
      </c>
      <c r="G75" s="62" t="s">
        <v>32</v>
      </c>
      <c r="H75" s="21" t="s">
        <v>41</v>
      </c>
      <c r="I75" s="35" t="s">
        <v>156</v>
      </c>
      <c r="L75" s="180" t="s">
        <v>896</v>
      </c>
      <c r="M75" s="113"/>
      <c r="N75" s="113"/>
      <c r="O75" s="113"/>
      <c r="P75" s="113"/>
      <c r="Q75" s="113" t="s">
        <v>625</v>
      </c>
      <c r="R75" s="113"/>
      <c r="S75" s="113"/>
      <c r="T75" s="180" t="s">
        <v>897</v>
      </c>
      <c r="U75" s="113"/>
      <c r="V75" s="113" t="s">
        <v>656</v>
      </c>
      <c r="W75" s="113"/>
      <c r="X75" s="113"/>
      <c r="Y75" s="113"/>
      <c r="Z75" s="113" t="s">
        <v>436</v>
      </c>
      <c r="AA75" s="180" t="s">
        <v>901</v>
      </c>
      <c r="AB75" s="180" t="s">
        <v>898</v>
      </c>
      <c r="AC75" s="180" t="s">
        <v>899</v>
      </c>
      <c r="AD75" s="113"/>
      <c r="AE75" s="113"/>
      <c r="AF75" s="113" t="s">
        <v>462</v>
      </c>
      <c r="AG75" s="113"/>
      <c r="AH75" s="113"/>
      <c r="AI75" s="113"/>
      <c r="AJ75" s="113"/>
      <c r="AK75" s="113"/>
      <c r="AL75" s="113" t="s">
        <v>737</v>
      </c>
      <c r="AM75" s="113"/>
      <c r="AN75" s="113" t="s">
        <v>476</v>
      </c>
      <c r="AO75" s="113"/>
      <c r="AP75" s="180" t="s">
        <v>900</v>
      </c>
      <c r="AQ75" s="113"/>
      <c r="AR75" s="113" t="s">
        <v>497</v>
      </c>
      <c r="AS75" s="113"/>
      <c r="AT75" s="113"/>
      <c r="AU75" s="113"/>
      <c r="AV75" s="113"/>
      <c r="AW75" s="113" t="s">
        <v>542</v>
      </c>
      <c r="AX75" s="113"/>
      <c r="AY75" s="113"/>
      <c r="AZ75" s="113"/>
      <c r="BA75" s="113"/>
      <c r="BB75" s="21"/>
      <c r="BC75" s="21"/>
    </row>
    <row r="76" spans="2:55" ht="20.399999999999999" outlineLevel="1" x14ac:dyDescent="0.3">
      <c r="B76" s="14"/>
      <c r="C76" s="28" t="str">
        <f>_xlfn.CONCAT($C$68,".8")</f>
        <v>Q33.8</v>
      </c>
      <c r="D76" s="14"/>
      <c r="E76" s="14"/>
      <c r="F76" s="34" t="s">
        <v>109</v>
      </c>
      <c r="G76" s="14" t="s">
        <v>32</v>
      </c>
      <c r="H76" s="16" t="s">
        <v>110</v>
      </c>
      <c r="I76" s="36" t="s">
        <v>157</v>
      </c>
      <c r="J76" s="14"/>
      <c r="K76" s="14"/>
      <c r="L76" s="129"/>
      <c r="M76" s="129"/>
      <c r="N76" s="129"/>
      <c r="O76" s="129"/>
      <c r="P76" s="129"/>
      <c r="Q76" s="129"/>
      <c r="R76" s="129"/>
      <c r="S76" s="129"/>
      <c r="T76" s="129"/>
      <c r="U76" s="129"/>
      <c r="V76" s="129"/>
      <c r="W76" s="129"/>
      <c r="X76" s="129"/>
      <c r="Y76" s="129"/>
      <c r="Z76" s="129" t="s">
        <v>352</v>
      </c>
      <c r="AA76" s="129"/>
      <c r="AB76" s="129"/>
      <c r="AC76" s="129"/>
      <c r="AD76" s="129"/>
      <c r="AE76" s="129"/>
      <c r="AF76" s="129"/>
      <c r="AG76" s="129"/>
      <c r="AH76" s="129"/>
      <c r="AI76" s="129"/>
      <c r="AJ76" s="129"/>
      <c r="AK76" s="129"/>
      <c r="AL76" s="129"/>
      <c r="AM76" s="129"/>
      <c r="AN76" s="129"/>
      <c r="AO76" s="129"/>
      <c r="AP76" s="129"/>
      <c r="AQ76" s="129"/>
      <c r="AR76" s="129" t="s">
        <v>590</v>
      </c>
      <c r="AS76" s="129" t="s">
        <v>590</v>
      </c>
      <c r="AT76" s="129"/>
      <c r="AU76" s="129"/>
      <c r="AV76" s="129"/>
      <c r="AW76" s="129"/>
      <c r="AX76" s="129"/>
      <c r="AY76" s="129"/>
      <c r="AZ76" s="129"/>
      <c r="BA76" s="129"/>
      <c r="BB76" s="21"/>
      <c r="BC76" s="21"/>
    </row>
    <row r="77" spans="2:55" ht="20.399999999999999" outlineLevel="1" x14ac:dyDescent="0.3">
      <c r="B77" s="62">
        <v>1</v>
      </c>
      <c r="C77" s="6" t="str">
        <f>TEXT(SUM(B$10:B77),"Q#")</f>
        <v>Q34</v>
      </c>
      <c r="F77" s="7" t="s">
        <v>111</v>
      </c>
      <c r="G77" s="62" t="s">
        <v>32</v>
      </c>
      <c r="H77" s="21" t="s">
        <v>65</v>
      </c>
      <c r="I77" s="95" t="s">
        <v>112</v>
      </c>
      <c r="J77" s="62" t="s">
        <v>42</v>
      </c>
      <c r="L77" s="123"/>
      <c r="M77" s="123"/>
      <c r="N77" s="123"/>
      <c r="O77" s="123"/>
      <c r="P77" s="123"/>
      <c r="Q77" s="123"/>
      <c r="R77" s="123"/>
      <c r="S77" s="123"/>
      <c r="T77" s="123"/>
      <c r="U77" s="123"/>
      <c r="V77" s="123"/>
      <c r="W77" s="123"/>
      <c r="X77" s="123"/>
      <c r="Y77" s="123"/>
      <c r="Z77" s="123" t="s">
        <v>352</v>
      </c>
      <c r="AA77" s="123"/>
      <c r="AB77" s="123"/>
      <c r="AC77" s="123"/>
      <c r="AD77" s="123"/>
      <c r="AE77" s="123"/>
      <c r="AF77" s="123"/>
      <c r="AG77" s="123"/>
      <c r="AH77" s="123"/>
      <c r="AI77" s="123"/>
      <c r="AJ77" s="123"/>
      <c r="AK77" s="123"/>
      <c r="AL77" s="123"/>
      <c r="AM77" s="123"/>
      <c r="AN77" s="123"/>
      <c r="AO77" s="123"/>
      <c r="AP77" s="123"/>
      <c r="AQ77" s="123"/>
      <c r="AR77" s="123"/>
      <c r="AS77" s="123"/>
      <c r="AT77" s="123"/>
      <c r="AU77" s="123"/>
      <c r="AV77" s="123"/>
      <c r="AW77" s="123"/>
      <c r="AX77" s="123"/>
      <c r="AY77" s="123"/>
      <c r="AZ77" s="123"/>
      <c r="BA77" s="123"/>
      <c r="BB77" s="21"/>
      <c r="BC77" s="21"/>
    </row>
    <row r="78" spans="2:55" ht="409.6" outlineLevel="1" x14ac:dyDescent="0.3">
      <c r="C78" s="6" t="str">
        <f>_xlfn.CONCAT($C$77,".1")</f>
        <v>Q34.1</v>
      </c>
      <c r="F78" s="33" t="s">
        <v>113</v>
      </c>
      <c r="G78" s="62" t="s">
        <v>32</v>
      </c>
      <c r="H78" s="21" t="s">
        <v>41</v>
      </c>
      <c r="I78" s="187" t="s">
        <v>158</v>
      </c>
      <c r="L78" s="180" t="s">
        <v>782</v>
      </c>
      <c r="M78" s="180" t="s">
        <v>810</v>
      </c>
      <c r="N78" s="180" t="s">
        <v>811</v>
      </c>
      <c r="O78" s="180" t="s">
        <v>784</v>
      </c>
      <c r="P78" s="180" t="s">
        <v>812</v>
      </c>
      <c r="Q78" s="180" t="s">
        <v>825</v>
      </c>
      <c r="R78" s="113"/>
      <c r="S78" s="180" t="s">
        <v>826</v>
      </c>
      <c r="T78" s="180" t="s">
        <v>813</v>
      </c>
      <c r="U78" s="180" t="s">
        <v>799</v>
      </c>
      <c r="V78" s="180" t="s">
        <v>800</v>
      </c>
      <c r="W78" s="180" t="s">
        <v>814</v>
      </c>
      <c r="X78" s="180" t="s">
        <v>827</v>
      </c>
      <c r="Y78" s="180" t="s">
        <v>828</v>
      </c>
      <c r="Z78" s="180" t="s">
        <v>815</v>
      </c>
      <c r="AA78" s="180" t="s">
        <v>802</v>
      </c>
      <c r="AB78" s="180" t="s">
        <v>785</v>
      </c>
      <c r="AC78" s="180" t="s">
        <v>787</v>
      </c>
      <c r="AD78" s="180" t="s">
        <v>789</v>
      </c>
      <c r="AE78" s="180" t="s">
        <v>816</v>
      </c>
      <c r="AF78" s="180" t="s">
        <v>790</v>
      </c>
      <c r="AG78" s="180" t="s">
        <v>804</v>
      </c>
      <c r="AH78" s="180" t="s">
        <v>817</v>
      </c>
      <c r="AI78" s="113" t="s">
        <v>598</v>
      </c>
      <c r="AJ78" s="180" t="s">
        <v>806</v>
      </c>
      <c r="AK78" s="180" t="s">
        <v>829</v>
      </c>
      <c r="AL78" s="180" t="s">
        <v>808</v>
      </c>
      <c r="AM78" s="180" t="s">
        <v>830</v>
      </c>
      <c r="AN78" s="180" t="s">
        <v>791</v>
      </c>
      <c r="AO78" s="180" t="s">
        <v>831</v>
      </c>
      <c r="AP78" s="180" t="s">
        <v>793</v>
      </c>
      <c r="AQ78" s="180" t="s">
        <v>818</v>
      </c>
      <c r="AR78" s="180" t="s">
        <v>794</v>
      </c>
      <c r="AS78" s="180" t="s">
        <v>819</v>
      </c>
      <c r="AT78" s="180" t="s">
        <v>820</v>
      </c>
      <c r="AU78" s="180" t="s">
        <v>821</v>
      </c>
      <c r="AV78" s="180" t="s">
        <v>795</v>
      </c>
      <c r="AW78" s="180" t="s">
        <v>796</v>
      </c>
      <c r="AX78" s="180" t="s">
        <v>797</v>
      </c>
      <c r="AY78" s="180" t="s">
        <v>822</v>
      </c>
      <c r="AZ78" s="180" t="s">
        <v>823</v>
      </c>
      <c r="BA78" s="180" t="s">
        <v>824</v>
      </c>
      <c r="BB78" s="21"/>
      <c r="BC78" s="21"/>
    </row>
    <row r="79" spans="2:55" ht="409.6" outlineLevel="1" x14ac:dyDescent="0.3">
      <c r="C79" s="6" t="str">
        <f>_xlfn.CONCAT($C$77,".2")</f>
        <v>Q34.2</v>
      </c>
      <c r="F79" s="33" t="s">
        <v>114</v>
      </c>
      <c r="G79" s="62" t="s">
        <v>32</v>
      </c>
      <c r="H79" s="21" t="s">
        <v>41</v>
      </c>
      <c r="I79" s="187"/>
      <c r="L79" s="180" t="s">
        <v>783</v>
      </c>
      <c r="M79" s="113"/>
      <c r="N79" s="113" t="s">
        <v>378</v>
      </c>
      <c r="O79" s="180" t="s">
        <v>784</v>
      </c>
      <c r="P79" s="113"/>
      <c r="Q79" s="113"/>
      <c r="R79" s="180" t="s">
        <v>832</v>
      </c>
      <c r="S79" s="113"/>
      <c r="T79" s="113"/>
      <c r="U79" s="180" t="s">
        <v>799</v>
      </c>
      <c r="V79" s="180" t="s">
        <v>801</v>
      </c>
      <c r="W79" s="113" t="s">
        <v>422</v>
      </c>
      <c r="X79" s="113"/>
      <c r="Y79" s="113"/>
      <c r="Z79" s="122" t="s">
        <v>352</v>
      </c>
      <c r="AA79" s="180" t="s">
        <v>803</v>
      </c>
      <c r="AB79" s="180" t="s">
        <v>786</v>
      </c>
      <c r="AC79" s="180" t="s">
        <v>787</v>
      </c>
      <c r="AD79" s="180" t="s">
        <v>788</v>
      </c>
      <c r="AE79" s="122"/>
      <c r="AF79" s="180" t="s">
        <v>790</v>
      </c>
      <c r="AG79" s="180" t="s">
        <v>805</v>
      </c>
      <c r="AH79" s="122"/>
      <c r="AI79" s="122"/>
      <c r="AJ79" s="180" t="s">
        <v>807</v>
      </c>
      <c r="AK79" s="122" t="s">
        <v>731</v>
      </c>
      <c r="AL79" s="180" t="s">
        <v>809</v>
      </c>
      <c r="AM79" s="122"/>
      <c r="AN79" s="180" t="s">
        <v>792</v>
      </c>
      <c r="AO79" s="122"/>
      <c r="AP79" s="180" t="s">
        <v>793</v>
      </c>
      <c r="AQ79" s="122"/>
      <c r="AR79" s="181" t="s">
        <v>794</v>
      </c>
      <c r="AS79" s="112"/>
      <c r="AT79" s="113"/>
      <c r="AU79" s="113"/>
      <c r="AV79" s="180" t="s">
        <v>795</v>
      </c>
      <c r="AW79" s="180" t="s">
        <v>796</v>
      </c>
      <c r="AX79" s="181" t="s">
        <v>798</v>
      </c>
      <c r="AY79" s="122" t="s">
        <v>558</v>
      </c>
      <c r="AZ79" s="122"/>
      <c r="BA79" s="122"/>
      <c r="BB79" s="21"/>
      <c r="BC79" s="21"/>
    </row>
    <row r="80" spans="2:55" ht="28.8" outlineLevel="1" x14ac:dyDescent="0.3">
      <c r="C80" s="6" t="str">
        <f>_xlfn.CONCAT($C$77,".3")</f>
        <v>Q34.3</v>
      </c>
      <c r="F80" s="33" t="s">
        <v>115</v>
      </c>
      <c r="G80" s="62" t="s">
        <v>32</v>
      </c>
      <c r="H80" s="21" t="s">
        <v>41</v>
      </c>
      <c r="I80" s="187"/>
      <c r="L80" s="113"/>
      <c r="M80" s="113"/>
      <c r="N80" s="113"/>
      <c r="O80" s="113"/>
      <c r="P80" s="113"/>
      <c r="Q80" s="113"/>
      <c r="R80" s="113"/>
      <c r="S80" s="113"/>
      <c r="T80" s="113"/>
      <c r="U80" s="113"/>
      <c r="V80" s="113"/>
      <c r="W80" s="113"/>
      <c r="X80" s="113"/>
      <c r="Y80" s="113"/>
      <c r="Z80" s="113" t="s">
        <v>352</v>
      </c>
      <c r="AA80" s="113"/>
      <c r="AB80" s="113"/>
      <c r="AC80" s="113"/>
      <c r="AD80" s="113"/>
      <c r="AE80" s="113"/>
      <c r="AF80" s="113"/>
      <c r="AG80" s="113"/>
      <c r="AH80" s="113"/>
      <c r="AI80" s="113"/>
      <c r="AJ80" s="113"/>
      <c r="AK80" s="113"/>
      <c r="AL80" s="113"/>
      <c r="AM80" s="113"/>
      <c r="AN80" s="113"/>
      <c r="AO80" s="113"/>
      <c r="AP80" s="113"/>
      <c r="AQ80" s="113"/>
      <c r="AR80" s="113"/>
      <c r="AS80" s="113"/>
      <c r="AT80" s="113"/>
      <c r="AU80" s="113"/>
      <c r="AV80" s="113"/>
      <c r="AW80" s="113"/>
      <c r="AX80" s="113"/>
      <c r="AY80" s="113"/>
      <c r="AZ80" s="113"/>
      <c r="BA80" s="113"/>
      <c r="BB80" s="21"/>
      <c r="BC80" s="21"/>
    </row>
    <row r="81" spans="2:55" ht="14.4" outlineLevel="1" x14ac:dyDescent="0.3">
      <c r="B81" s="14"/>
      <c r="C81" s="28" t="str">
        <f>_xlfn.CONCAT($C$77,".4")</f>
        <v>Q34.4</v>
      </c>
      <c r="D81" s="14"/>
      <c r="E81" s="14"/>
      <c r="F81" s="34" t="s">
        <v>116</v>
      </c>
      <c r="G81" s="14" t="s">
        <v>32</v>
      </c>
      <c r="H81" s="16" t="s">
        <v>110</v>
      </c>
      <c r="I81" s="86"/>
      <c r="J81" s="14"/>
      <c r="K81" s="14"/>
      <c r="L81" s="116"/>
      <c r="M81" s="116"/>
      <c r="N81" s="116"/>
      <c r="O81" s="116"/>
      <c r="P81" s="116"/>
      <c r="Q81" s="116"/>
      <c r="R81" s="116"/>
      <c r="S81" s="116"/>
      <c r="T81" s="116" t="s">
        <v>590</v>
      </c>
      <c r="U81" s="116"/>
      <c r="V81" s="116"/>
      <c r="W81" s="116"/>
      <c r="X81" s="116"/>
      <c r="Y81" s="116"/>
      <c r="Z81" s="116" t="s">
        <v>352</v>
      </c>
      <c r="AA81" s="116"/>
      <c r="AB81" s="116"/>
      <c r="AC81" s="116"/>
      <c r="AD81" s="116"/>
      <c r="AE81" s="116"/>
      <c r="AF81" s="116"/>
      <c r="AG81" s="116"/>
      <c r="AH81" s="116"/>
      <c r="AI81" s="116"/>
      <c r="AJ81" s="116"/>
      <c r="AK81" s="116"/>
      <c r="AL81" s="116"/>
      <c r="AM81" s="116"/>
      <c r="AN81" s="116"/>
      <c r="AO81" s="116"/>
      <c r="AP81" s="116"/>
      <c r="AQ81" s="116"/>
      <c r="AR81" s="116"/>
      <c r="AS81" s="108"/>
      <c r="AT81" s="116"/>
      <c r="AU81" s="116"/>
      <c r="AV81" s="116"/>
      <c r="AW81" s="116"/>
      <c r="AX81" s="116"/>
      <c r="AY81" s="116"/>
      <c r="AZ81" s="127"/>
      <c r="BA81" s="116"/>
      <c r="BB81" s="21"/>
      <c r="BC81" s="21"/>
    </row>
    <row r="82" spans="2:55" ht="100.8" outlineLevel="1" x14ac:dyDescent="0.3">
      <c r="B82" s="14">
        <v>1</v>
      </c>
      <c r="C82" s="28" t="str">
        <f>TEXT(SUM(B$8:B82),"Q#")</f>
        <v>Q35</v>
      </c>
      <c r="D82" s="14"/>
      <c r="E82" s="14"/>
      <c r="F82" s="15" t="s">
        <v>117</v>
      </c>
      <c r="G82" s="14" t="s">
        <v>32</v>
      </c>
      <c r="H82" s="16" t="s">
        <v>110</v>
      </c>
      <c r="I82" s="86" t="s">
        <v>118</v>
      </c>
      <c r="J82" s="14" t="s">
        <v>42</v>
      </c>
      <c r="K82" s="14"/>
      <c r="L82" s="115"/>
      <c r="M82" s="115"/>
      <c r="N82" s="115" t="s">
        <v>379</v>
      </c>
      <c r="O82" s="115"/>
      <c r="P82" s="115"/>
      <c r="Q82" s="116"/>
      <c r="R82" s="115" t="s">
        <v>403</v>
      </c>
      <c r="S82" s="116" t="s">
        <v>590</v>
      </c>
      <c r="T82" s="115"/>
      <c r="U82" s="116"/>
      <c r="V82" s="116"/>
      <c r="W82" s="115"/>
      <c r="X82" s="116"/>
      <c r="Y82" s="116"/>
      <c r="Z82" s="115" t="s">
        <v>352</v>
      </c>
      <c r="AA82" s="116"/>
      <c r="AB82" s="115"/>
      <c r="AC82" s="115"/>
      <c r="AD82" s="115"/>
      <c r="AE82" s="115"/>
      <c r="AF82" s="115"/>
      <c r="AG82" s="116"/>
      <c r="AH82" s="115"/>
      <c r="AI82" s="116"/>
      <c r="AJ82" s="116"/>
      <c r="AK82" s="116"/>
      <c r="AL82" s="116"/>
      <c r="AM82" s="116"/>
      <c r="AN82" s="115"/>
      <c r="AO82" s="116"/>
      <c r="AP82" s="115"/>
      <c r="AQ82" s="115"/>
      <c r="AR82" s="115"/>
      <c r="AS82" s="115"/>
      <c r="AT82" s="115"/>
      <c r="AU82" s="115"/>
      <c r="AV82" s="115"/>
      <c r="AW82" s="115"/>
      <c r="AX82" s="115"/>
      <c r="AY82" s="115"/>
      <c r="AZ82" s="115"/>
      <c r="BA82" s="115"/>
      <c r="BB82" s="79"/>
      <c r="BC82" s="21"/>
    </row>
    <row r="83" spans="2:55" ht="14.4" outlineLevel="1" x14ac:dyDescent="0.3">
      <c r="B83" s="14">
        <v>1</v>
      </c>
      <c r="C83" s="30" t="str">
        <f>TEXT(SUM(B$8:B83),"Q#")</f>
        <v>Q36</v>
      </c>
      <c r="D83" s="29"/>
      <c r="E83" s="29"/>
      <c r="F83" s="31" t="s">
        <v>119</v>
      </c>
      <c r="G83" s="29" t="s">
        <v>32</v>
      </c>
      <c r="H83" s="32" t="s">
        <v>65</v>
      </c>
      <c r="I83" s="88"/>
      <c r="J83" s="29" t="s">
        <v>42</v>
      </c>
      <c r="K83" s="29"/>
      <c r="L83" s="134"/>
      <c r="M83" s="134"/>
      <c r="N83" s="134"/>
      <c r="O83" s="134"/>
      <c r="P83" s="134"/>
      <c r="Q83" s="134"/>
      <c r="R83" s="134"/>
      <c r="S83" s="134"/>
      <c r="T83" s="134"/>
      <c r="U83" s="134"/>
      <c r="V83" s="134"/>
      <c r="W83" s="134"/>
      <c r="X83" s="134"/>
      <c r="Y83" s="134"/>
      <c r="Z83" s="134" t="s">
        <v>352</v>
      </c>
      <c r="AA83" s="134"/>
      <c r="AB83" s="134"/>
      <c r="AC83" s="134"/>
      <c r="AD83" s="134"/>
      <c r="AE83" s="134"/>
      <c r="AF83" s="134"/>
      <c r="AG83" s="134"/>
      <c r="AH83" s="134"/>
      <c r="AI83" s="134"/>
      <c r="AJ83" s="134"/>
      <c r="AK83" s="134"/>
      <c r="AL83" s="134"/>
      <c r="AM83" s="134"/>
      <c r="AN83" s="134"/>
      <c r="AO83" s="134"/>
      <c r="AP83" s="134"/>
      <c r="AQ83" s="134"/>
      <c r="AR83" s="134"/>
      <c r="AS83" s="134"/>
      <c r="AT83" s="134"/>
      <c r="AU83" s="134"/>
      <c r="AV83" s="134"/>
      <c r="AW83" s="134"/>
      <c r="AX83" s="134"/>
      <c r="AY83" s="134"/>
      <c r="AZ83" s="134"/>
      <c r="BA83" s="134"/>
      <c r="BB83" s="21"/>
      <c r="BC83" s="21"/>
    </row>
    <row r="84" spans="2:55" ht="14.4" outlineLevel="1" x14ac:dyDescent="0.3">
      <c r="C84" s="6" t="str">
        <f>_xlfn.CONCAT($C$83,".1")</f>
        <v>Q36.1</v>
      </c>
      <c r="F84" s="33" t="s">
        <v>120</v>
      </c>
      <c r="G84" s="62" t="s">
        <v>32</v>
      </c>
      <c r="H84" s="21" t="s">
        <v>41</v>
      </c>
      <c r="I84" s="96" t="s">
        <v>121</v>
      </c>
      <c r="L84" s="113"/>
      <c r="M84" s="113"/>
      <c r="N84" s="113"/>
      <c r="O84" s="113"/>
      <c r="P84" s="113"/>
      <c r="Q84" s="113"/>
      <c r="R84" s="113"/>
      <c r="S84" s="113"/>
      <c r="T84" s="113"/>
      <c r="U84" s="113"/>
      <c r="V84" s="113"/>
      <c r="W84" s="113"/>
      <c r="X84" s="113"/>
      <c r="Y84" s="113"/>
      <c r="Z84" s="113" t="s">
        <v>352</v>
      </c>
      <c r="AA84" s="113"/>
      <c r="AB84" s="113"/>
      <c r="AC84" s="113"/>
      <c r="AD84" s="113"/>
      <c r="AE84" s="113"/>
      <c r="AF84" s="113"/>
      <c r="AG84" s="113"/>
      <c r="AH84" s="113"/>
      <c r="AI84" s="113"/>
      <c r="AJ84" s="113"/>
      <c r="AK84" s="113"/>
      <c r="AL84" s="113"/>
      <c r="AM84" s="113"/>
      <c r="AN84" s="113"/>
      <c r="AO84" s="113"/>
      <c r="AP84" s="113"/>
      <c r="AQ84" s="113"/>
      <c r="AR84" s="113"/>
      <c r="AS84" s="113"/>
      <c r="AT84" s="113"/>
      <c r="AU84" s="113"/>
      <c r="AV84" s="113"/>
      <c r="AW84" s="113"/>
      <c r="AX84" s="113"/>
      <c r="AY84" s="113"/>
      <c r="AZ84" s="113"/>
      <c r="BA84" s="113"/>
      <c r="BB84" s="21"/>
      <c r="BC84" s="21"/>
    </row>
    <row r="85" spans="2:55" ht="14.4" outlineLevel="1" x14ac:dyDescent="0.3">
      <c r="C85" s="6" t="str">
        <f>_xlfn.CONCAT($C$83,".2")</f>
        <v>Q36.2</v>
      </c>
      <c r="F85" s="33" t="s">
        <v>122</v>
      </c>
      <c r="G85" s="62" t="s">
        <v>32</v>
      </c>
      <c r="H85" s="21" t="s">
        <v>41</v>
      </c>
      <c r="I85" s="96" t="s">
        <v>123</v>
      </c>
      <c r="L85" s="113"/>
      <c r="M85" s="113"/>
      <c r="N85" s="113"/>
      <c r="O85" s="113"/>
      <c r="P85" s="113"/>
      <c r="Q85" s="113"/>
      <c r="R85" s="113"/>
      <c r="S85" s="113"/>
      <c r="T85" s="113"/>
      <c r="U85" s="113"/>
      <c r="V85" s="113"/>
      <c r="W85" s="113"/>
      <c r="X85" s="113"/>
      <c r="Y85" s="113"/>
      <c r="Z85" s="113" t="s">
        <v>352</v>
      </c>
      <c r="AA85" s="113"/>
      <c r="AB85" s="113"/>
      <c r="AC85" s="113"/>
      <c r="AD85" s="113"/>
      <c r="AE85" s="113"/>
      <c r="AF85" s="113"/>
      <c r="AG85" s="113"/>
      <c r="AH85" s="113"/>
      <c r="AI85" s="113"/>
      <c r="AJ85" s="113"/>
      <c r="AK85" s="113"/>
      <c r="AL85" s="113"/>
      <c r="AM85" s="113"/>
      <c r="AN85" s="113"/>
      <c r="AO85" s="113"/>
      <c r="AP85" s="113"/>
      <c r="AQ85" s="113"/>
      <c r="AR85" s="113"/>
      <c r="AS85" s="113"/>
      <c r="AT85" s="113"/>
      <c r="AU85" s="113"/>
      <c r="AV85" s="113"/>
      <c r="AW85" s="113"/>
      <c r="AX85" s="113"/>
      <c r="AY85" s="113"/>
      <c r="AZ85" s="113"/>
      <c r="BA85" s="113"/>
      <c r="BB85" s="21"/>
      <c r="BC85" s="21"/>
    </row>
    <row r="86" spans="2:55" ht="14.4" outlineLevel="1" x14ac:dyDescent="0.3">
      <c r="C86" s="6" t="str">
        <f>_xlfn.CONCAT($C$83,".3")</f>
        <v>Q36.3</v>
      </c>
      <c r="F86" s="33" t="s">
        <v>124</v>
      </c>
      <c r="G86" s="62" t="s">
        <v>32</v>
      </c>
      <c r="H86" s="21" t="s">
        <v>41</v>
      </c>
      <c r="I86" s="96" t="s">
        <v>125</v>
      </c>
      <c r="L86" s="113"/>
      <c r="M86" s="113"/>
      <c r="N86" s="113"/>
      <c r="O86" s="113"/>
      <c r="P86" s="113"/>
      <c r="Q86" s="113"/>
      <c r="R86" s="113"/>
      <c r="S86" s="113"/>
      <c r="T86" s="113"/>
      <c r="U86" s="113"/>
      <c r="V86" s="113"/>
      <c r="W86" s="113"/>
      <c r="X86" s="113"/>
      <c r="Y86" s="113"/>
      <c r="Z86" s="113" t="s">
        <v>352</v>
      </c>
      <c r="AA86" s="113"/>
      <c r="AB86" s="113"/>
      <c r="AC86" s="113"/>
      <c r="AD86" s="113"/>
      <c r="AE86" s="113"/>
      <c r="AF86" s="113"/>
      <c r="AG86" s="113"/>
      <c r="AH86" s="113"/>
      <c r="AI86" s="113"/>
      <c r="AJ86" s="113"/>
      <c r="AK86" s="113"/>
      <c r="AL86" s="113"/>
      <c r="AM86" s="113"/>
      <c r="AN86" s="113"/>
      <c r="AO86" s="113"/>
      <c r="AP86" s="113"/>
      <c r="AQ86" s="113"/>
      <c r="AR86" s="113"/>
      <c r="AS86" s="113"/>
      <c r="AT86" s="113"/>
      <c r="AU86" s="113"/>
      <c r="AV86" s="113"/>
      <c r="AW86" s="113"/>
      <c r="AX86" s="113"/>
      <c r="AY86" s="113"/>
      <c r="AZ86" s="113"/>
      <c r="BA86" s="113"/>
      <c r="BB86" s="21"/>
      <c r="BC86" s="21"/>
    </row>
    <row r="87" spans="2:55" ht="409.6" outlineLevel="1" x14ac:dyDescent="0.3">
      <c r="C87" s="72" t="str">
        <f>_xlfn.CONCAT($C$83,".4")</f>
        <v>Q36.4</v>
      </c>
      <c r="F87" s="78" t="s">
        <v>159</v>
      </c>
      <c r="G87" s="62" t="s">
        <v>32</v>
      </c>
      <c r="H87" s="21" t="s">
        <v>41</v>
      </c>
      <c r="I87" s="35" t="s">
        <v>346</v>
      </c>
      <c r="J87" s="62" t="s">
        <v>32</v>
      </c>
      <c r="K87" s="62" t="s">
        <v>32</v>
      </c>
      <c r="L87" s="113" t="s">
        <v>359</v>
      </c>
      <c r="M87" s="113" t="s">
        <v>370</v>
      </c>
      <c r="N87" s="113"/>
      <c r="O87" s="113" t="s">
        <v>388</v>
      </c>
      <c r="P87" s="113" t="s">
        <v>391</v>
      </c>
      <c r="Q87" s="113"/>
      <c r="R87" s="113" t="s">
        <v>404</v>
      </c>
      <c r="S87" s="113"/>
      <c r="T87" s="113"/>
      <c r="U87" s="113"/>
      <c r="V87" s="113"/>
      <c r="W87" s="113" t="s">
        <v>423</v>
      </c>
      <c r="X87" s="113"/>
      <c r="Y87" s="113" t="s">
        <v>692</v>
      </c>
      <c r="Z87" s="113" t="s">
        <v>352</v>
      </c>
      <c r="AA87" s="113"/>
      <c r="AB87" s="113"/>
      <c r="AC87" s="113"/>
      <c r="AD87" s="113"/>
      <c r="AE87" s="113"/>
      <c r="AF87" s="113"/>
      <c r="AG87" s="113" t="s">
        <v>715</v>
      </c>
      <c r="AH87" s="113" t="s">
        <v>468</v>
      </c>
      <c r="AI87" s="113"/>
      <c r="AJ87" s="113" t="s">
        <v>727</v>
      </c>
      <c r="AK87" s="113"/>
      <c r="AL87" s="113"/>
      <c r="AM87" s="113"/>
      <c r="AN87" s="113"/>
      <c r="AO87" s="113"/>
      <c r="AP87" s="113"/>
      <c r="AQ87" s="113"/>
      <c r="AR87" s="113"/>
      <c r="AS87" s="113"/>
      <c r="AT87" s="113"/>
      <c r="AU87" s="113" t="s">
        <v>520</v>
      </c>
      <c r="AV87" s="113"/>
      <c r="AW87" s="113"/>
      <c r="AX87" s="113"/>
      <c r="AY87" s="113"/>
      <c r="AZ87" s="113"/>
      <c r="BA87" s="113" t="s">
        <v>572</v>
      </c>
      <c r="BB87" s="21"/>
      <c r="BC87" s="21"/>
    </row>
    <row r="88" spans="2:55" ht="216" outlineLevel="1" x14ac:dyDescent="0.3">
      <c r="C88" s="6" t="str">
        <f>_xlfn.CONCAT($C$83,".5")</f>
        <v>Q36.5</v>
      </c>
      <c r="F88" s="33" t="s">
        <v>126</v>
      </c>
      <c r="G88" s="62" t="s">
        <v>32</v>
      </c>
      <c r="H88" s="21" t="s">
        <v>41</v>
      </c>
      <c r="I88" s="35" t="s">
        <v>127</v>
      </c>
      <c r="J88" s="62" t="s">
        <v>32</v>
      </c>
      <c r="K88" s="62" t="s">
        <v>32</v>
      </c>
      <c r="L88" s="113"/>
      <c r="M88" s="113"/>
      <c r="N88" s="113" t="s">
        <v>380</v>
      </c>
      <c r="O88" s="113"/>
      <c r="P88" s="113"/>
      <c r="Q88" s="113" t="s">
        <v>626</v>
      </c>
      <c r="R88" s="113" t="s">
        <v>405</v>
      </c>
      <c r="S88" s="113" t="s">
        <v>633</v>
      </c>
      <c r="T88" s="113"/>
      <c r="U88" s="113"/>
      <c r="V88" s="113" t="s">
        <v>657</v>
      </c>
      <c r="W88" s="113"/>
      <c r="X88" s="113"/>
      <c r="Y88" s="113"/>
      <c r="Z88" s="113" t="s">
        <v>352</v>
      </c>
      <c r="AA88" s="113" t="s">
        <v>702</v>
      </c>
      <c r="AB88" s="113"/>
      <c r="AC88" s="113"/>
      <c r="AD88" s="113"/>
      <c r="AE88" s="113"/>
      <c r="AF88" s="113"/>
      <c r="AG88" s="113" t="s">
        <v>716</v>
      </c>
      <c r="AH88" s="113"/>
      <c r="AI88" s="113"/>
      <c r="AJ88" s="113"/>
      <c r="AK88" s="113"/>
      <c r="AL88" s="113"/>
      <c r="AM88" s="113"/>
      <c r="AN88" s="113" t="s">
        <v>477</v>
      </c>
      <c r="AO88" s="113"/>
      <c r="AP88" s="113" t="s">
        <v>481</v>
      </c>
      <c r="AQ88" s="113"/>
      <c r="AR88" s="113"/>
      <c r="AS88" s="113"/>
      <c r="AT88" s="113"/>
      <c r="AU88" s="113" t="s">
        <v>521</v>
      </c>
      <c r="AV88" s="113"/>
      <c r="AW88" s="113"/>
      <c r="AX88" s="113"/>
      <c r="AY88" s="113"/>
      <c r="AZ88" s="113"/>
      <c r="BA88" s="113"/>
      <c r="BB88" s="21"/>
      <c r="BC88" s="21"/>
    </row>
    <row r="89" spans="2:55" ht="20.399999999999999" outlineLevel="1" x14ac:dyDescent="0.3">
      <c r="B89" s="14"/>
      <c r="C89" s="28" t="str">
        <f>_xlfn.CONCAT($C$83,".6")</f>
        <v>Q36.6</v>
      </c>
      <c r="D89" s="14"/>
      <c r="E89" s="14"/>
      <c r="F89" s="34" t="s">
        <v>69</v>
      </c>
      <c r="G89" s="14" t="s">
        <v>32</v>
      </c>
      <c r="H89" s="16" t="s">
        <v>110</v>
      </c>
      <c r="I89" s="36" t="s">
        <v>128</v>
      </c>
      <c r="J89" s="14"/>
      <c r="K89" s="14"/>
      <c r="L89" s="113"/>
      <c r="M89" s="113"/>
      <c r="N89" s="113"/>
      <c r="O89" s="113"/>
      <c r="P89" s="113"/>
      <c r="Q89" s="113"/>
      <c r="R89" s="113"/>
      <c r="S89" s="113"/>
      <c r="T89" s="113"/>
      <c r="U89" s="113"/>
      <c r="V89" s="113"/>
      <c r="W89" s="113"/>
      <c r="X89" s="113"/>
      <c r="Y89" s="113"/>
      <c r="Z89" s="113" t="s">
        <v>352</v>
      </c>
      <c r="AA89" s="113"/>
      <c r="AB89" s="113"/>
      <c r="AC89" s="113"/>
      <c r="AD89" s="113"/>
      <c r="AE89" s="113"/>
      <c r="AF89" s="113"/>
      <c r="AG89" s="113"/>
      <c r="AH89" s="113"/>
      <c r="AI89" s="113"/>
      <c r="AJ89" s="113"/>
      <c r="AK89" s="113"/>
      <c r="AL89" s="113"/>
      <c r="AM89" s="113"/>
      <c r="AN89" s="113"/>
      <c r="AO89" s="113"/>
      <c r="AP89" s="113"/>
      <c r="AQ89" s="113"/>
      <c r="AR89" s="113"/>
      <c r="AS89" s="113"/>
      <c r="AT89" s="113"/>
      <c r="AU89" s="113"/>
      <c r="AV89" s="113"/>
      <c r="AW89" s="113"/>
      <c r="AX89" s="113"/>
      <c r="AY89" s="113"/>
      <c r="AZ89" s="113"/>
      <c r="BA89" s="113"/>
      <c r="BB89" s="21"/>
      <c r="BC89" s="21"/>
    </row>
    <row r="90" spans="2:55" ht="288" outlineLevel="1" x14ac:dyDescent="0.3">
      <c r="B90" s="14">
        <v>1</v>
      </c>
      <c r="C90" s="28" t="str">
        <f>TEXT(SUM(B$8:B90),"Q#")</f>
        <v>Q37</v>
      </c>
      <c r="D90" s="14"/>
      <c r="E90" s="14"/>
      <c r="F90" s="77" t="s">
        <v>334</v>
      </c>
      <c r="G90" s="14" t="s">
        <v>32</v>
      </c>
      <c r="H90" s="16" t="s">
        <v>110</v>
      </c>
      <c r="I90" s="36" t="s">
        <v>161</v>
      </c>
      <c r="J90" s="14" t="s">
        <v>42</v>
      </c>
      <c r="K90" s="14"/>
      <c r="L90" s="132"/>
      <c r="M90" s="132"/>
      <c r="N90" s="132"/>
      <c r="O90" s="132"/>
      <c r="P90" s="132"/>
      <c r="Q90" s="132" t="s">
        <v>627</v>
      </c>
      <c r="R90" s="132"/>
      <c r="S90" s="132"/>
      <c r="T90" s="132"/>
      <c r="U90" s="132"/>
      <c r="V90" s="132" t="s">
        <v>590</v>
      </c>
      <c r="W90" s="132"/>
      <c r="X90" s="132" t="s">
        <v>590</v>
      </c>
      <c r="Y90" s="132" t="s">
        <v>590</v>
      </c>
      <c r="Z90" s="132" t="s">
        <v>352</v>
      </c>
      <c r="AA90" s="132"/>
      <c r="AB90" s="132"/>
      <c r="AC90" s="132"/>
      <c r="AD90" s="132"/>
      <c r="AE90" s="132"/>
      <c r="AF90" s="132"/>
      <c r="AG90" s="132" t="s">
        <v>590</v>
      </c>
      <c r="AH90" s="132" t="s">
        <v>469</v>
      </c>
      <c r="AI90" s="132"/>
      <c r="AJ90" s="132" t="s">
        <v>590</v>
      </c>
      <c r="AK90" s="132"/>
      <c r="AL90" s="132"/>
      <c r="AM90" s="132"/>
      <c r="AN90" s="132" t="s">
        <v>599</v>
      </c>
      <c r="AO90" s="132"/>
      <c r="AP90" s="132"/>
      <c r="AQ90" s="132" t="s">
        <v>492</v>
      </c>
      <c r="AR90" s="132" t="s">
        <v>498</v>
      </c>
      <c r="AS90" s="132" t="s">
        <v>590</v>
      </c>
      <c r="AT90" s="132" t="s">
        <v>602</v>
      </c>
      <c r="AU90" s="132" t="s">
        <v>522</v>
      </c>
      <c r="AV90" s="132" t="s">
        <v>531</v>
      </c>
      <c r="AW90" s="132" t="s">
        <v>590</v>
      </c>
      <c r="AX90" s="132" t="s">
        <v>590</v>
      </c>
      <c r="AY90" s="132"/>
      <c r="AZ90" s="132"/>
      <c r="BA90" s="132" t="s">
        <v>573</v>
      </c>
      <c r="BB90" s="21"/>
      <c r="BC90" s="21"/>
    </row>
    <row r="91" spans="2:55" ht="129.6" outlineLevel="1" x14ac:dyDescent="0.3">
      <c r="B91" s="14">
        <v>1</v>
      </c>
      <c r="C91" s="28" t="str">
        <f>TEXT(SUM(B$8:B91),"Q#")</f>
        <v>Q38</v>
      </c>
      <c r="D91" s="14"/>
      <c r="E91" s="14"/>
      <c r="F91" s="77" t="s">
        <v>130</v>
      </c>
      <c r="G91" s="14" t="s">
        <v>32</v>
      </c>
      <c r="H91" s="16" t="s">
        <v>41</v>
      </c>
      <c r="I91" s="86" t="s">
        <v>131</v>
      </c>
      <c r="J91" s="14" t="s">
        <v>42</v>
      </c>
      <c r="K91" s="14"/>
      <c r="L91" s="115" t="s">
        <v>132</v>
      </c>
      <c r="M91" s="115" t="s">
        <v>132</v>
      </c>
      <c r="N91" s="115" t="s">
        <v>132</v>
      </c>
      <c r="O91" s="115" t="s">
        <v>389</v>
      </c>
      <c r="P91" s="115" t="s">
        <v>132</v>
      </c>
      <c r="Q91" s="116" t="s">
        <v>132</v>
      </c>
      <c r="R91" s="115" t="s">
        <v>406</v>
      </c>
      <c r="S91" s="116" t="s">
        <v>132</v>
      </c>
      <c r="T91" s="115" t="s">
        <v>410</v>
      </c>
      <c r="U91" s="116" t="s">
        <v>132</v>
      </c>
      <c r="V91" s="116" t="s">
        <v>132</v>
      </c>
      <c r="W91" s="115" t="s">
        <v>132</v>
      </c>
      <c r="X91" s="116" t="s">
        <v>132</v>
      </c>
      <c r="Y91" s="116" t="s">
        <v>693</v>
      </c>
      <c r="Z91" s="115" t="s">
        <v>437</v>
      </c>
      <c r="AA91" s="116" t="s">
        <v>132</v>
      </c>
      <c r="AB91" s="115" t="s">
        <v>132</v>
      </c>
      <c r="AC91" s="115" t="s">
        <v>455</v>
      </c>
      <c r="AD91" s="115" t="s">
        <v>132</v>
      </c>
      <c r="AE91" s="115" t="s">
        <v>460</v>
      </c>
      <c r="AF91" s="115" t="s">
        <v>132</v>
      </c>
      <c r="AG91" s="116" t="s">
        <v>132</v>
      </c>
      <c r="AH91" s="115" t="s">
        <v>132</v>
      </c>
      <c r="AI91" s="116" t="s">
        <v>132</v>
      </c>
      <c r="AJ91" s="116" t="s">
        <v>132</v>
      </c>
      <c r="AK91" s="116" t="s">
        <v>132</v>
      </c>
      <c r="AL91" s="116" t="s">
        <v>132</v>
      </c>
      <c r="AM91" s="116" t="s">
        <v>132</v>
      </c>
      <c r="AN91" s="115" t="s">
        <v>132</v>
      </c>
      <c r="AO91" s="116" t="s">
        <v>132</v>
      </c>
      <c r="AP91" s="115" t="s">
        <v>132</v>
      </c>
      <c r="AQ91" s="115" t="s">
        <v>132</v>
      </c>
      <c r="AR91" s="115" t="s">
        <v>132</v>
      </c>
      <c r="AS91" s="115" t="s">
        <v>132</v>
      </c>
      <c r="AT91" s="115" t="s">
        <v>132</v>
      </c>
      <c r="AU91" s="115" t="s">
        <v>132</v>
      </c>
      <c r="AV91" s="115" t="s">
        <v>132</v>
      </c>
      <c r="AW91" s="115" t="s">
        <v>132</v>
      </c>
      <c r="AX91" s="115" t="s">
        <v>132</v>
      </c>
      <c r="AY91" s="115" t="s">
        <v>132</v>
      </c>
      <c r="AZ91" s="115" t="s">
        <v>132</v>
      </c>
      <c r="BA91" s="115" t="s">
        <v>132</v>
      </c>
      <c r="BB91" s="21"/>
      <c r="BC91" s="21"/>
    </row>
    <row r="92" spans="2:55" ht="144" outlineLevel="1" x14ac:dyDescent="0.3">
      <c r="B92" s="14">
        <v>1</v>
      </c>
      <c r="C92" s="28" t="str">
        <f>TEXT(SUM(B$8:B92),"Q#")</f>
        <v>Q39</v>
      </c>
      <c r="D92" s="14"/>
      <c r="E92" s="14"/>
      <c r="F92" s="15" t="s">
        <v>133</v>
      </c>
      <c r="G92" s="14" t="s">
        <v>32</v>
      </c>
      <c r="H92" s="16" t="s">
        <v>129</v>
      </c>
      <c r="I92" s="86" t="s">
        <v>134</v>
      </c>
      <c r="J92" s="14" t="s">
        <v>42</v>
      </c>
      <c r="K92" s="14"/>
      <c r="L92" s="135" t="s">
        <v>352</v>
      </c>
      <c r="M92" s="135" t="s">
        <v>590</v>
      </c>
      <c r="N92" s="135"/>
      <c r="O92" s="135"/>
      <c r="P92" s="135"/>
      <c r="Q92" s="135" t="s">
        <v>590</v>
      </c>
      <c r="R92" s="135"/>
      <c r="S92" s="135"/>
      <c r="T92" s="135"/>
      <c r="U92" s="135"/>
      <c r="V92" s="135" t="s">
        <v>658</v>
      </c>
      <c r="W92" s="135" t="s">
        <v>590</v>
      </c>
      <c r="X92" s="135" t="s">
        <v>672</v>
      </c>
      <c r="Y92" s="135" t="s">
        <v>694</v>
      </c>
      <c r="Z92" s="135" t="s">
        <v>371</v>
      </c>
      <c r="AA92" s="135" t="s">
        <v>590</v>
      </c>
      <c r="AB92" s="135" t="s">
        <v>590</v>
      </c>
      <c r="AC92" s="135" t="s">
        <v>590</v>
      </c>
      <c r="AD92" s="135" t="s">
        <v>590</v>
      </c>
      <c r="AE92" s="135"/>
      <c r="AF92" s="135" t="s">
        <v>463</v>
      </c>
      <c r="AG92" s="135"/>
      <c r="AH92" s="135"/>
      <c r="AI92" s="135"/>
      <c r="AJ92" s="135"/>
      <c r="AK92" s="135"/>
      <c r="AL92" s="135"/>
      <c r="AM92" s="135"/>
      <c r="AN92" s="135"/>
      <c r="AO92" s="135"/>
      <c r="AP92" s="135"/>
      <c r="AQ92" s="135"/>
      <c r="AR92" s="135"/>
      <c r="AS92" s="135" t="s">
        <v>590</v>
      </c>
      <c r="AT92" s="135"/>
      <c r="AU92" s="135"/>
      <c r="AV92" s="135"/>
      <c r="AW92" s="135" t="s">
        <v>590</v>
      </c>
      <c r="AX92" s="135"/>
      <c r="AY92" s="135"/>
      <c r="AZ92" s="135"/>
      <c r="BA92" s="135"/>
      <c r="BB92" s="21"/>
      <c r="BC92" s="21"/>
    </row>
    <row r="93" spans="2:55" ht="14.4" outlineLevel="1" x14ac:dyDescent="0.3">
      <c r="B93" s="11"/>
      <c r="C93" s="49" t="s">
        <v>135</v>
      </c>
      <c r="D93" s="11"/>
      <c r="E93" s="11"/>
      <c r="F93" s="12"/>
      <c r="G93" s="11" t="s">
        <v>32</v>
      </c>
      <c r="H93" s="13"/>
      <c r="I93" s="81"/>
      <c r="J93" s="11"/>
      <c r="K93" s="104"/>
      <c r="L93" s="81"/>
      <c r="M93" s="81"/>
      <c r="N93" s="81"/>
      <c r="O93" s="81"/>
      <c r="P93" s="81"/>
      <c r="Q93" s="81"/>
      <c r="R93" s="81"/>
      <c r="S93" s="81"/>
      <c r="T93" s="81"/>
      <c r="U93" s="81"/>
      <c r="V93" s="81"/>
      <c r="W93" s="81"/>
      <c r="X93" s="81"/>
      <c r="Y93" s="81"/>
      <c r="Z93" s="81"/>
      <c r="AA93" s="81"/>
      <c r="AB93" s="81"/>
      <c r="AC93" s="81"/>
      <c r="AD93" s="81"/>
      <c r="AE93" s="81"/>
      <c r="AF93" s="81"/>
      <c r="AG93" s="81"/>
      <c r="AH93" s="81"/>
      <c r="AI93" s="81"/>
      <c r="AJ93" s="81"/>
      <c r="AK93" s="81"/>
      <c r="AL93" s="81"/>
      <c r="AM93" s="81"/>
      <c r="AN93" s="81"/>
      <c r="AO93" s="81"/>
      <c r="AP93" s="81"/>
      <c r="AQ93" s="81"/>
      <c r="AR93" s="81"/>
      <c r="AS93" s="81"/>
      <c r="AT93" s="81"/>
      <c r="AU93" s="81"/>
      <c r="AV93" s="81"/>
      <c r="AW93" s="81"/>
      <c r="AX93" s="81"/>
      <c r="AY93" s="81"/>
      <c r="AZ93" s="81"/>
      <c r="BA93" s="81"/>
      <c r="BB93" s="21"/>
      <c r="BC93" s="21"/>
    </row>
    <row r="94" spans="2:55" ht="36" outlineLevel="1" x14ac:dyDescent="0.3">
      <c r="B94">
        <v>1</v>
      </c>
      <c r="C94" s="28" t="str">
        <f>TEXT(SUM(B$8:B94),"Q#")</f>
        <v>Q40</v>
      </c>
      <c r="D94" s="14"/>
      <c r="E94" s="14"/>
      <c r="F94" s="15" t="s">
        <v>136</v>
      </c>
      <c r="G94" s="14"/>
      <c r="H94" s="16" t="s">
        <v>137</v>
      </c>
      <c r="I94" s="97" t="s">
        <v>138</v>
      </c>
      <c r="J94" s="14" t="s">
        <v>42</v>
      </c>
      <c r="K94" s="14"/>
      <c r="L94" s="115" t="s">
        <v>352</v>
      </c>
      <c r="M94" s="115"/>
      <c r="N94" s="115"/>
      <c r="O94" s="115"/>
      <c r="P94" s="115"/>
      <c r="Q94" s="116"/>
      <c r="R94" s="115"/>
      <c r="S94" s="116"/>
      <c r="T94" s="115"/>
      <c r="U94" s="116"/>
      <c r="V94" s="116"/>
      <c r="W94" s="115"/>
      <c r="X94" s="116"/>
      <c r="Y94" s="116"/>
      <c r="Z94" s="115" t="s">
        <v>352</v>
      </c>
      <c r="AA94" s="116"/>
      <c r="AB94" s="115" t="s">
        <v>448</v>
      </c>
      <c r="AC94" s="115"/>
      <c r="AD94" s="115"/>
      <c r="AE94" s="115"/>
      <c r="AF94" s="115"/>
      <c r="AG94" s="116"/>
      <c r="AH94" s="115"/>
      <c r="AI94" s="116"/>
      <c r="AJ94" s="116"/>
      <c r="AK94" s="116"/>
      <c r="AL94" s="116"/>
      <c r="AM94" s="116"/>
      <c r="AN94" s="115"/>
      <c r="AO94" s="116"/>
      <c r="AP94" s="115"/>
      <c r="AQ94" s="115"/>
      <c r="AR94" s="115"/>
      <c r="AS94" s="115"/>
      <c r="AT94" s="115"/>
      <c r="AU94" s="115"/>
      <c r="AV94" s="115"/>
      <c r="AW94" s="115"/>
      <c r="AX94" s="115"/>
      <c r="AY94" s="115"/>
      <c r="AZ94" s="115"/>
      <c r="BA94" s="115"/>
      <c r="BB94" s="21"/>
      <c r="BC94" s="21"/>
    </row>
    <row r="95" spans="2:55" ht="86.4" outlineLevel="1" x14ac:dyDescent="0.3">
      <c r="B95">
        <v>1</v>
      </c>
      <c r="C95" s="28" t="str">
        <f>TEXT(SUM(B$8:B95),"Q#")</f>
        <v>Q41</v>
      </c>
      <c r="D95" s="14"/>
      <c r="E95" s="14"/>
      <c r="F95" s="15" t="s">
        <v>139</v>
      </c>
      <c r="G95" s="14"/>
      <c r="H95" s="16" t="s">
        <v>137</v>
      </c>
      <c r="I95" s="97" t="s">
        <v>140</v>
      </c>
      <c r="J95" s="14" t="s">
        <v>42</v>
      </c>
      <c r="K95" s="14"/>
      <c r="L95" s="115" t="s">
        <v>352</v>
      </c>
      <c r="M95" s="115"/>
      <c r="N95" s="115"/>
      <c r="O95" s="115"/>
      <c r="P95" s="115"/>
      <c r="Q95" s="116"/>
      <c r="R95" s="115"/>
      <c r="S95" s="116"/>
      <c r="T95" s="115"/>
      <c r="U95" s="116"/>
      <c r="V95" s="116"/>
      <c r="W95" s="115"/>
      <c r="X95" s="116"/>
      <c r="Y95" s="116"/>
      <c r="Z95" s="115" t="s">
        <v>352</v>
      </c>
      <c r="AA95" s="116"/>
      <c r="AB95" s="115"/>
      <c r="AC95" s="115"/>
      <c r="AD95" s="115"/>
      <c r="AE95" s="115"/>
      <c r="AF95" s="115"/>
      <c r="AG95" s="116" t="s">
        <v>717</v>
      </c>
      <c r="AH95" s="115"/>
      <c r="AI95" s="116"/>
      <c r="AJ95" s="116"/>
      <c r="AK95" s="116"/>
      <c r="AL95" s="116"/>
      <c r="AM95" s="116"/>
      <c r="AN95" s="115"/>
      <c r="AO95" s="116"/>
      <c r="AP95" s="115"/>
      <c r="AQ95" s="115"/>
      <c r="AR95" s="115"/>
      <c r="AS95" s="115"/>
      <c r="AT95" s="115"/>
      <c r="AU95" s="115"/>
      <c r="AV95" s="115"/>
      <c r="AW95" s="115"/>
      <c r="AX95" s="115"/>
      <c r="AY95" s="115"/>
      <c r="AZ95" s="115"/>
      <c r="BA95" s="115" t="s">
        <v>574</v>
      </c>
      <c r="BB95" s="21"/>
      <c r="BC95" s="21"/>
    </row>
    <row r="96" spans="2:55" ht="100.8" outlineLevel="1" x14ac:dyDescent="0.3">
      <c r="B96">
        <v>1</v>
      </c>
      <c r="C96" s="28" t="str">
        <f>TEXT(SUM(B$8:B96),"Q#")</f>
        <v>Q42</v>
      </c>
      <c r="D96" s="14"/>
      <c r="E96" s="14"/>
      <c r="F96" s="15" t="s">
        <v>141</v>
      </c>
      <c r="G96" s="14"/>
      <c r="H96" s="16" t="s">
        <v>137</v>
      </c>
      <c r="I96" s="97" t="s">
        <v>142</v>
      </c>
      <c r="J96" s="14" t="s">
        <v>42</v>
      </c>
      <c r="K96" s="14"/>
      <c r="L96" s="115" t="s">
        <v>352</v>
      </c>
      <c r="M96" s="115"/>
      <c r="N96" s="115"/>
      <c r="O96" s="115"/>
      <c r="P96" s="115"/>
      <c r="Q96" s="116"/>
      <c r="R96" s="115"/>
      <c r="S96" s="116"/>
      <c r="T96" s="115"/>
      <c r="U96" s="116"/>
      <c r="V96" s="116"/>
      <c r="W96" s="115"/>
      <c r="X96" s="116"/>
      <c r="Y96" s="116"/>
      <c r="Z96" s="115" t="s">
        <v>352</v>
      </c>
      <c r="AA96" s="116"/>
      <c r="AB96" s="115"/>
      <c r="AC96" s="115"/>
      <c r="AD96" s="115"/>
      <c r="AE96" s="115"/>
      <c r="AF96" s="115"/>
      <c r="AG96" s="116"/>
      <c r="AH96" s="115"/>
      <c r="AI96" s="116"/>
      <c r="AJ96" s="116"/>
      <c r="AK96" s="116"/>
      <c r="AL96" s="116"/>
      <c r="AM96" s="116"/>
      <c r="AN96" s="115"/>
      <c r="AO96" s="116"/>
      <c r="AP96" s="115"/>
      <c r="AQ96" s="115" t="s">
        <v>493</v>
      </c>
      <c r="AR96" s="115"/>
      <c r="AS96" s="115"/>
      <c r="AT96" s="115"/>
      <c r="AU96" s="115"/>
      <c r="AV96" s="115"/>
      <c r="AW96" s="115" t="s">
        <v>543</v>
      </c>
      <c r="AX96" s="115" t="s">
        <v>552</v>
      </c>
      <c r="AY96" s="115" t="s">
        <v>605</v>
      </c>
      <c r="AZ96" s="115"/>
      <c r="BA96" s="115"/>
      <c r="BB96" s="21"/>
      <c r="BC96" s="21"/>
    </row>
    <row r="97" spans="2:55" ht="43.2" outlineLevel="1" x14ac:dyDescent="0.3">
      <c r="B97">
        <v>1</v>
      </c>
      <c r="C97" s="28" t="str">
        <f>TEXT(SUM(B$8:B97),"Q#")</f>
        <v>Q43</v>
      </c>
      <c r="D97" s="14"/>
      <c r="E97" s="14"/>
      <c r="F97" s="15" t="s">
        <v>143</v>
      </c>
      <c r="G97" s="14"/>
      <c r="H97" s="16" t="s">
        <v>137</v>
      </c>
      <c r="I97" s="97" t="s">
        <v>144</v>
      </c>
      <c r="J97" s="14" t="s">
        <v>42</v>
      </c>
      <c r="K97" s="14"/>
      <c r="L97" s="115" t="s">
        <v>352</v>
      </c>
      <c r="M97" s="115"/>
      <c r="N97" s="115"/>
      <c r="O97" s="115"/>
      <c r="P97" s="115"/>
      <c r="Q97" s="116"/>
      <c r="R97" s="115"/>
      <c r="S97" s="116"/>
      <c r="T97" s="115"/>
      <c r="U97" s="116"/>
      <c r="V97" s="116"/>
      <c r="W97" s="115"/>
      <c r="X97" s="116"/>
      <c r="Y97" s="116"/>
      <c r="Z97" s="115" t="s">
        <v>352</v>
      </c>
      <c r="AA97" s="116"/>
      <c r="AB97" s="115"/>
      <c r="AC97" s="115"/>
      <c r="AD97" s="115"/>
      <c r="AE97" s="115"/>
      <c r="AF97" s="115"/>
      <c r="AG97" s="116"/>
      <c r="AH97" s="115"/>
      <c r="AI97" s="116"/>
      <c r="AJ97" s="116"/>
      <c r="AK97" s="116"/>
      <c r="AL97" s="116"/>
      <c r="AM97" s="116"/>
      <c r="AN97" s="115"/>
      <c r="AO97" s="116"/>
      <c r="AP97" s="115"/>
      <c r="AQ97" s="115" t="s">
        <v>493</v>
      </c>
      <c r="AR97" s="115"/>
      <c r="AS97" s="115"/>
      <c r="AT97" s="115"/>
      <c r="AU97" s="115"/>
      <c r="AV97" s="115"/>
      <c r="AW97" s="115"/>
      <c r="AX97" s="115"/>
      <c r="AY97" s="115"/>
      <c r="AZ97" s="115"/>
      <c r="BA97" s="115"/>
      <c r="BB97" s="21"/>
      <c r="BC97" s="21"/>
    </row>
    <row r="98" spans="2:55" ht="115.2" outlineLevel="1" x14ac:dyDescent="0.3">
      <c r="B98">
        <v>1</v>
      </c>
      <c r="C98" s="28" t="str">
        <f>TEXT(SUM(B$8:B98),"Q#")</f>
        <v>Q44</v>
      </c>
      <c r="D98" s="14"/>
      <c r="E98" s="14"/>
      <c r="F98" s="15" t="s">
        <v>145</v>
      </c>
      <c r="G98" s="14"/>
      <c r="H98" s="16" t="s">
        <v>137</v>
      </c>
      <c r="I98" s="97" t="s">
        <v>146</v>
      </c>
      <c r="J98" s="14" t="s">
        <v>42</v>
      </c>
      <c r="K98" s="14"/>
      <c r="L98" s="115" t="s">
        <v>352</v>
      </c>
      <c r="M98" s="115"/>
      <c r="N98" s="115"/>
      <c r="O98" s="115"/>
      <c r="P98" s="115"/>
      <c r="Q98" s="116"/>
      <c r="R98" s="115"/>
      <c r="S98" s="116"/>
      <c r="T98" s="115"/>
      <c r="U98" s="116"/>
      <c r="V98" s="116"/>
      <c r="W98" s="115"/>
      <c r="X98" s="116"/>
      <c r="Y98" s="116"/>
      <c r="Z98" s="115" t="s">
        <v>352</v>
      </c>
      <c r="AA98" s="116" t="s">
        <v>703</v>
      </c>
      <c r="AB98" s="115"/>
      <c r="AC98" s="115"/>
      <c r="AD98" s="115"/>
      <c r="AE98" s="115"/>
      <c r="AF98" s="115"/>
      <c r="AG98" s="116"/>
      <c r="AH98" s="115" t="s">
        <v>470</v>
      </c>
      <c r="AI98" s="116"/>
      <c r="AJ98" s="116"/>
      <c r="AK98" s="116"/>
      <c r="AL98" s="116"/>
      <c r="AM98" s="116"/>
      <c r="AN98" s="115"/>
      <c r="AO98" s="116"/>
      <c r="AP98" s="115" t="s">
        <v>482</v>
      </c>
      <c r="AQ98" s="115"/>
      <c r="AR98" s="115"/>
      <c r="AS98" s="115"/>
      <c r="AT98" s="115"/>
      <c r="AU98" s="115"/>
      <c r="AV98" s="115"/>
      <c r="AW98" s="115"/>
      <c r="AX98" s="115"/>
      <c r="AY98" s="115" t="s">
        <v>559</v>
      </c>
      <c r="AZ98" s="115"/>
      <c r="BA98" s="115"/>
      <c r="BB98" s="21"/>
      <c r="BC98" s="21"/>
    </row>
    <row r="99" spans="2:55" ht="14.4" x14ac:dyDescent="0.3">
      <c r="C99" s="6"/>
      <c r="F99" s="7"/>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row>
    <row r="100" spans="2:55" ht="14.4" x14ac:dyDescent="0.3">
      <c r="C100" s="6"/>
      <c r="F100" s="7"/>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row>
    <row r="101" spans="2:55" ht="14.4" x14ac:dyDescent="0.3">
      <c r="C101" s="6"/>
      <c r="F101" s="7"/>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row>
    <row r="102" spans="2:55" ht="14.4" x14ac:dyDescent="0.3">
      <c r="C102" s="6"/>
      <c r="F102" s="7"/>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row>
    <row r="103" spans="2:55" ht="14.4" x14ac:dyDescent="0.3">
      <c r="C103" s="6"/>
      <c r="F103" s="7"/>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row>
    <row r="104" spans="2:55" ht="14.4" x14ac:dyDescent="0.3">
      <c r="C104" s="6"/>
      <c r="F104" s="7"/>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1"/>
      <c r="AY104" s="21"/>
      <c r="AZ104" s="21"/>
      <c r="BA104" s="21"/>
      <c r="BB104" s="21"/>
      <c r="BC104" s="21"/>
    </row>
    <row r="105" spans="2:55" ht="14.4" x14ac:dyDescent="0.3">
      <c r="C105" s="6"/>
      <c r="F105" s="7"/>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row>
    <row r="106" spans="2:55" ht="14.4" x14ac:dyDescent="0.3">
      <c r="C106" s="6"/>
      <c r="F106" s="7"/>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1"/>
      <c r="AY106" s="21"/>
      <c r="AZ106" s="21"/>
      <c r="BA106" s="21"/>
      <c r="BB106" s="21"/>
      <c r="BC106" s="21"/>
    </row>
    <row r="107" spans="2:55" ht="14.4" x14ac:dyDescent="0.3">
      <c r="C107" s="6"/>
      <c r="F107" s="7"/>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21"/>
      <c r="AZ107" s="21"/>
      <c r="BA107" s="21"/>
      <c r="BB107" s="21"/>
      <c r="BC107" s="21"/>
    </row>
    <row r="108" spans="2:55" ht="14.4" x14ac:dyDescent="0.3">
      <c r="C108" s="6"/>
      <c r="F108" s="7"/>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1"/>
      <c r="AY108" s="21"/>
      <c r="AZ108" s="21"/>
      <c r="BA108" s="21"/>
      <c r="BB108" s="21"/>
      <c r="BC108" s="21"/>
    </row>
    <row r="109" spans="2:55" ht="14.4" x14ac:dyDescent="0.3">
      <c r="C109" s="6"/>
      <c r="F109" s="7"/>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c r="AY109" s="21"/>
      <c r="AZ109" s="21"/>
      <c r="BA109" s="21"/>
      <c r="BB109" s="21"/>
      <c r="BC109" s="21"/>
    </row>
    <row r="110" spans="2:55" ht="14.4" x14ac:dyDescent="0.3">
      <c r="C110" s="6"/>
      <c r="F110" s="7"/>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1"/>
      <c r="AY110" s="21"/>
      <c r="AZ110" s="21"/>
      <c r="BA110" s="21"/>
      <c r="BB110" s="21"/>
      <c r="BC110" s="21"/>
    </row>
    <row r="111" spans="2:55" ht="14.4" x14ac:dyDescent="0.3">
      <c r="C111" s="6"/>
      <c r="F111" s="7"/>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1"/>
      <c r="AY111" s="21"/>
      <c r="AZ111" s="21"/>
      <c r="BA111" s="21"/>
      <c r="BB111" s="21"/>
      <c r="BC111" s="21"/>
    </row>
    <row r="112" spans="2:55" ht="14.4" x14ac:dyDescent="0.3">
      <c r="C112" s="6"/>
      <c r="F112" s="7"/>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c r="AQ112" s="21"/>
      <c r="AR112" s="21"/>
      <c r="AS112" s="21"/>
      <c r="AT112" s="21"/>
      <c r="AU112" s="21"/>
      <c r="AV112" s="21"/>
      <c r="AW112" s="21"/>
      <c r="AX112" s="21"/>
      <c r="AY112" s="21"/>
      <c r="AZ112" s="21"/>
      <c r="BA112" s="21"/>
      <c r="BB112" s="21"/>
      <c r="BC112" s="21"/>
    </row>
    <row r="113" spans="3:55" ht="14.4" x14ac:dyDescent="0.3">
      <c r="C113" s="6"/>
      <c r="F113" s="7"/>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c r="AY113" s="21"/>
      <c r="AZ113" s="21"/>
      <c r="BA113" s="21"/>
      <c r="BB113" s="21"/>
      <c r="BC113" s="21"/>
    </row>
    <row r="114" spans="3:55" ht="14.4" x14ac:dyDescent="0.3">
      <c r="C114" s="6"/>
      <c r="F114" s="7"/>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row>
    <row r="115" spans="3:55" ht="14.4" x14ac:dyDescent="0.3">
      <c r="C115" s="6"/>
      <c r="F115" s="7"/>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row>
    <row r="116" spans="3:55" ht="14.4" x14ac:dyDescent="0.3">
      <c r="C116" s="6"/>
      <c r="F116" s="7"/>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row>
    <row r="117" spans="3:55" ht="14.4" x14ac:dyDescent="0.3">
      <c r="C117" s="6"/>
      <c r="F117" s="7"/>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row>
    <row r="118" spans="3:55" ht="14.4" x14ac:dyDescent="0.3">
      <c r="C118" s="6"/>
      <c r="F118" s="7"/>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c r="AO118" s="21"/>
      <c r="AP118" s="21"/>
      <c r="AQ118" s="21"/>
      <c r="AR118" s="21"/>
      <c r="AS118" s="21"/>
      <c r="AT118" s="21"/>
      <c r="AU118" s="21"/>
      <c r="AV118" s="21"/>
      <c r="AW118" s="21"/>
      <c r="AX118" s="21"/>
      <c r="AY118" s="21"/>
      <c r="AZ118" s="21"/>
      <c r="BA118" s="21"/>
      <c r="BB118" s="21"/>
      <c r="BC118" s="21"/>
    </row>
    <row r="119" spans="3:55" ht="14.4" x14ac:dyDescent="0.3">
      <c r="C119" s="6"/>
      <c r="F119" s="7"/>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c r="AO119" s="21"/>
      <c r="AP119" s="21"/>
      <c r="AQ119" s="21"/>
      <c r="AR119" s="21"/>
      <c r="AS119" s="21"/>
      <c r="AT119" s="21"/>
      <c r="AU119" s="21"/>
      <c r="AV119" s="21"/>
      <c r="AW119" s="21"/>
      <c r="AX119" s="21"/>
      <c r="AY119" s="21"/>
      <c r="AZ119" s="21"/>
      <c r="BA119" s="21"/>
      <c r="BB119" s="21"/>
      <c r="BC119" s="21"/>
    </row>
    <row r="120" spans="3:55" ht="14.4" x14ac:dyDescent="0.3">
      <c r="C120" s="6"/>
      <c r="F120" s="7"/>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c r="AW120" s="21"/>
      <c r="AX120" s="21"/>
      <c r="AY120" s="21"/>
      <c r="AZ120" s="21"/>
      <c r="BA120" s="21"/>
      <c r="BB120" s="21"/>
      <c r="BC120" s="21"/>
    </row>
    <row r="121" spans="3:55" ht="14.4" x14ac:dyDescent="0.3">
      <c r="C121" s="6"/>
      <c r="F121" s="7"/>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c r="AV121" s="21"/>
      <c r="AW121" s="21"/>
      <c r="AX121" s="21"/>
      <c r="AY121" s="21"/>
      <c r="AZ121" s="21"/>
      <c r="BA121" s="21"/>
      <c r="BB121" s="21"/>
      <c r="BC121" s="21"/>
    </row>
    <row r="122" spans="3:55" ht="14.4" x14ac:dyDescent="0.3">
      <c r="C122" s="6"/>
      <c r="F122" s="7"/>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c r="AW122" s="21"/>
      <c r="AX122" s="21"/>
      <c r="AY122" s="21"/>
      <c r="AZ122" s="21"/>
      <c r="BA122" s="21"/>
      <c r="BB122" s="21"/>
      <c r="BC122" s="21"/>
    </row>
    <row r="123" spans="3:55" ht="14.4" x14ac:dyDescent="0.3">
      <c r="C123" s="6"/>
      <c r="F123" s="7"/>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c r="AW123" s="21"/>
      <c r="AX123" s="21"/>
      <c r="AY123" s="21"/>
      <c r="AZ123" s="21"/>
      <c r="BA123" s="21"/>
      <c r="BB123" s="21"/>
      <c r="BC123" s="21"/>
    </row>
    <row r="124" spans="3:55" ht="14.4" x14ac:dyDescent="0.3">
      <c r="C124" s="6"/>
      <c r="F124" s="7"/>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c r="AW124" s="21"/>
      <c r="AX124" s="21"/>
      <c r="AY124" s="21"/>
      <c r="AZ124" s="21"/>
      <c r="BA124" s="21"/>
      <c r="BB124" s="21"/>
      <c r="BC124" s="21"/>
    </row>
    <row r="125" spans="3:55" ht="14.4" x14ac:dyDescent="0.3">
      <c r="C125" s="6"/>
      <c r="F125" s="7"/>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c r="AV125" s="21"/>
      <c r="AW125" s="21"/>
      <c r="AX125" s="21"/>
      <c r="AY125" s="21"/>
      <c r="AZ125" s="21"/>
      <c r="BA125" s="21"/>
      <c r="BB125" s="21"/>
      <c r="BC125" s="21"/>
    </row>
    <row r="126" spans="3:55" ht="14.4" x14ac:dyDescent="0.3">
      <c r="C126" s="6"/>
      <c r="F126" s="7"/>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c r="AW126" s="21"/>
      <c r="AX126" s="21"/>
      <c r="AY126" s="21"/>
      <c r="AZ126" s="21"/>
      <c r="BA126" s="21"/>
      <c r="BB126" s="21"/>
      <c r="BC126" s="21"/>
    </row>
    <row r="127" spans="3:55" ht="14.4" x14ac:dyDescent="0.3">
      <c r="C127" s="6"/>
      <c r="F127" s="7"/>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AZ127" s="21"/>
      <c r="BA127" s="21"/>
      <c r="BB127" s="21"/>
      <c r="BC127" s="21"/>
    </row>
    <row r="128" spans="3:55" ht="14.4" x14ac:dyDescent="0.3">
      <c r="C128" s="6"/>
      <c r="F128" s="7"/>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c r="AV128" s="21"/>
      <c r="AW128" s="21"/>
      <c r="AX128" s="21"/>
      <c r="AY128" s="21"/>
      <c r="AZ128" s="21"/>
      <c r="BA128" s="21"/>
      <c r="BB128" s="21"/>
      <c r="BC128" s="21"/>
    </row>
    <row r="129" spans="3:55" ht="14.4" x14ac:dyDescent="0.3">
      <c r="C129" s="6"/>
      <c r="F129" s="7"/>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c r="AV129" s="21"/>
      <c r="AW129" s="21"/>
      <c r="AX129" s="21"/>
      <c r="AY129" s="21"/>
      <c r="AZ129" s="21"/>
      <c r="BA129" s="21"/>
      <c r="BB129" s="21"/>
      <c r="BC129" s="21"/>
    </row>
    <row r="130" spans="3:55" ht="14.4" x14ac:dyDescent="0.3">
      <c r="C130" s="6"/>
      <c r="F130" s="7"/>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c r="AV130" s="21"/>
      <c r="AW130" s="21"/>
      <c r="AX130" s="21"/>
      <c r="AY130" s="21"/>
      <c r="AZ130" s="21"/>
      <c r="BA130" s="21"/>
      <c r="BB130" s="21"/>
      <c r="BC130" s="21"/>
    </row>
    <row r="131" spans="3:55" ht="14.4" x14ac:dyDescent="0.3">
      <c r="C131" s="6"/>
      <c r="F131" s="7"/>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c r="AV131" s="21"/>
      <c r="AW131" s="21"/>
      <c r="AX131" s="21"/>
      <c r="AY131" s="21"/>
      <c r="AZ131" s="21"/>
      <c r="BA131" s="21"/>
      <c r="BB131" s="21"/>
      <c r="BC131" s="21"/>
    </row>
    <row r="132" spans="3:55" ht="14.4" x14ac:dyDescent="0.3">
      <c r="C132" s="6"/>
      <c r="F132" s="7"/>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c r="AV132" s="21"/>
      <c r="AW132" s="21"/>
      <c r="AX132" s="21"/>
      <c r="AY132" s="21"/>
      <c r="AZ132" s="21"/>
      <c r="BA132" s="21"/>
      <c r="BB132" s="21"/>
      <c r="BC132" s="21"/>
    </row>
    <row r="133" spans="3:55" ht="14.4" x14ac:dyDescent="0.3">
      <c r="C133" s="6"/>
      <c r="F133" s="7"/>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c r="AV133" s="21"/>
      <c r="AW133" s="21"/>
      <c r="AX133" s="21"/>
      <c r="AY133" s="21"/>
      <c r="AZ133" s="21"/>
      <c r="BA133" s="21"/>
      <c r="BB133" s="21"/>
      <c r="BC133" s="21"/>
    </row>
    <row r="134" spans="3:55" ht="14.4" x14ac:dyDescent="0.3">
      <c r="C134" s="6"/>
      <c r="F134" s="7"/>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c r="AV134" s="21"/>
      <c r="AW134" s="21"/>
      <c r="AX134" s="21"/>
      <c r="AY134" s="21"/>
      <c r="AZ134" s="21"/>
      <c r="BA134" s="21"/>
      <c r="BB134" s="21"/>
      <c r="BC134" s="21"/>
    </row>
    <row r="135" spans="3:55" ht="14.4" x14ac:dyDescent="0.3">
      <c r="C135" s="6"/>
      <c r="F135" s="7"/>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c r="AV135" s="21"/>
      <c r="AW135" s="21"/>
      <c r="AX135" s="21"/>
      <c r="AY135" s="21"/>
      <c r="AZ135" s="21"/>
      <c r="BA135" s="21"/>
      <c r="BB135" s="21"/>
      <c r="BC135" s="21"/>
    </row>
    <row r="136" spans="3:55" ht="14.4" x14ac:dyDescent="0.3">
      <c r="C136" s="6"/>
      <c r="F136" s="7"/>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c r="AV136" s="21"/>
      <c r="AW136" s="21"/>
      <c r="AX136" s="21"/>
      <c r="AY136" s="21"/>
      <c r="AZ136" s="21"/>
      <c r="BA136" s="21"/>
      <c r="BB136" s="21"/>
      <c r="BC136" s="21"/>
    </row>
    <row r="137" spans="3:55" ht="14.4" x14ac:dyDescent="0.3">
      <c r="C137" s="6"/>
      <c r="F137" s="7"/>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c r="AV137" s="21"/>
      <c r="AW137" s="21"/>
      <c r="AX137" s="21"/>
      <c r="AY137" s="21"/>
      <c r="AZ137" s="21"/>
      <c r="BA137" s="21"/>
      <c r="BB137" s="21"/>
      <c r="BC137" s="21"/>
    </row>
    <row r="138" spans="3:55" ht="14.4" x14ac:dyDescent="0.3">
      <c r="C138" s="6"/>
      <c r="F138" s="7"/>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21"/>
      <c r="AZ138" s="21"/>
      <c r="BA138" s="21"/>
      <c r="BB138" s="21"/>
      <c r="BC138" s="21"/>
    </row>
    <row r="139" spans="3:55" ht="14.4" x14ac:dyDescent="0.3">
      <c r="C139" s="6"/>
      <c r="F139" s="7"/>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21"/>
      <c r="AZ139" s="21"/>
      <c r="BA139" s="21"/>
      <c r="BB139" s="21"/>
      <c r="BC139" s="21"/>
    </row>
    <row r="140" spans="3:55" ht="14.4" x14ac:dyDescent="0.3">
      <c r="C140" s="6"/>
      <c r="F140" s="7"/>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c r="AV140" s="21"/>
      <c r="AW140" s="21"/>
      <c r="AX140" s="21"/>
      <c r="AY140" s="21"/>
      <c r="AZ140" s="21"/>
      <c r="BA140" s="21"/>
      <c r="BB140" s="21"/>
      <c r="BC140" s="21"/>
    </row>
    <row r="141" spans="3:55" ht="14.4" x14ac:dyDescent="0.3">
      <c r="C141" s="6"/>
      <c r="F141" s="7"/>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c r="AV141" s="21"/>
      <c r="AW141" s="21"/>
      <c r="AX141" s="21"/>
      <c r="AY141" s="21"/>
      <c r="AZ141" s="21"/>
      <c r="BA141" s="21"/>
      <c r="BB141" s="21"/>
      <c r="BC141" s="21"/>
    </row>
    <row r="142" spans="3:55" ht="14.4" x14ac:dyDescent="0.3">
      <c r="C142" s="6"/>
      <c r="F142" s="7"/>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c r="AV142" s="21"/>
      <c r="AW142" s="21"/>
      <c r="AX142" s="21"/>
      <c r="AY142" s="21"/>
      <c r="AZ142" s="21"/>
      <c r="BA142" s="21"/>
      <c r="BB142" s="21"/>
      <c r="BC142" s="21"/>
    </row>
    <row r="143" spans="3:55" ht="14.4" x14ac:dyDescent="0.3">
      <c r="C143" s="6"/>
      <c r="F143" s="7"/>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X143" s="21"/>
      <c r="AY143" s="21"/>
      <c r="AZ143" s="21"/>
      <c r="BA143" s="21"/>
      <c r="BB143" s="21"/>
      <c r="BC143" s="21"/>
    </row>
    <row r="144" spans="3:55" ht="14.4" x14ac:dyDescent="0.3">
      <c r="C144" s="6"/>
      <c r="F144" s="7"/>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c r="AV144" s="21"/>
      <c r="AW144" s="21"/>
      <c r="AX144" s="21"/>
      <c r="AY144" s="21"/>
      <c r="AZ144" s="21"/>
      <c r="BA144" s="21"/>
      <c r="BB144" s="21"/>
      <c r="BC144" s="21"/>
    </row>
    <row r="145" spans="3:55" ht="14.4" x14ac:dyDescent="0.3">
      <c r="C145" s="6"/>
      <c r="F145" s="7"/>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c r="AV145" s="21"/>
      <c r="AW145" s="21"/>
      <c r="AX145" s="21"/>
      <c r="AY145" s="21"/>
      <c r="AZ145" s="21"/>
      <c r="BA145" s="21"/>
      <c r="BB145" s="21"/>
      <c r="BC145" s="21"/>
    </row>
    <row r="146" spans="3:55" ht="14.4" x14ac:dyDescent="0.3">
      <c r="C146" s="6"/>
      <c r="F146" s="7"/>
      <c r="L146" s="21"/>
      <c r="M146" s="21"/>
      <c r="N146" s="21"/>
      <c r="O146" s="21"/>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c r="AU146" s="21"/>
      <c r="AV146" s="21"/>
      <c r="AW146" s="21"/>
      <c r="AX146" s="21"/>
      <c r="AY146" s="21"/>
      <c r="AZ146" s="21"/>
      <c r="BA146" s="21"/>
      <c r="BB146" s="21"/>
      <c r="BC146" s="21"/>
    </row>
    <row r="147" spans="3:55" ht="14.4" x14ac:dyDescent="0.3">
      <c r="C147" s="6"/>
      <c r="F147" s="7"/>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c r="AV147" s="21"/>
      <c r="AW147" s="21"/>
      <c r="AX147" s="21"/>
      <c r="AY147" s="21"/>
      <c r="AZ147" s="21"/>
      <c r="BA147" s="21"/>
      <c r="BB147" s="21"/>
      <c r="BC147" s="21"/>
    </row>
    <row r="148" spans="3:55" ht="14.4" x14ac:dyDescent="0.3">
      <c r="C148" s="6"/>
      <c r="F148" s="7"/>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c r="AV148" s="21"/>
      <c r="AW148" s="21"/>
      <c r="AX148" s="21"/>
      <c r="AY148" s="21"/>
      <c r="AZ148" s="21"/>
      <c r="BA148" s="21"/>
      <c r="BB148" s="21"/>
      <c r="BC148" s="21"/>
    </row>
    <row r="149" spans="3:55" ht="14.4" x14ac:dyDescent="0.3">
      <c r="C149" s="6"/>
      <c r="F149" s="7"/>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c r="AV149" s="21"/>
      <c r="AW149" s="21"/>
      <c r="AX149" s="21"/>
      <c r="AY149" s="21"/>
      <c r="AZ149" s="21"/>
      <c r="BA149" s="21"/>
      <c r="BB149" s="21"/>
      <c r="BC149" s="21"/>
    </row>
    <row r="150" spans="3:55" ht="14.4" x14ac:dyDescent="0.3">
      <c r="C150" s="6"/>
      <c r="F150" s="7"/>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c r="AU150" s="21"/>
      <c r="AV150" s="21"/>
      <c r="AW150" s="21"/>
      <c r="AX150" s="21"/>
      <c r="AY150" s="21"/>
      <c r="AZ150" s="21"/>
      <c r="BA150" s="21"/>
      <c r="BB150" s="21"/>
      <c r="BC150" s="21"/>
    </row>
    <row r="151" spans="3:55" ht="14.4" x14ac:dyDescent="0.3">
      <c r="C151" s="6"/>
      <c r="F151" s="7"/>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c r="AV151" s="21"/>
      <c r="AW151" s="21"/>
      <c r="AX151" s="21"/>
      <c r="AY151" s="21"/>
      <c r="AZ151" s="21"/>
      <c r="BA151" s="21"/>
      <c r="BB151" s="21"/>
      <c r="BC151" s="21"/>
    </row>
    <row r="152" spans="3:55" ht="14.4" x14ac:dyDescent="0.3">
      <c r="C152" s="6"/>
      <c r="F152" s="7"/>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c r="AV152" s="21"/>
      <c r="AW152" s="21"/>
      <c r="AX152" s="21"/>
      <c r="AY152" s="21"/>
      <c r="AZ152" s="21"/>
      <c r="BA152" s="21"/>
      <c r="BB152" s="21"/>
      <c r="BC152" s="21"/>
    </row>
    <row r="153" spans="3:55" ht="14.4" x14ac:dyDescent="0.3">
      <c r="C153" s="6"/>
      <c r="F153" s="7"/>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c r="AV153" s="21"/>
      <c r="AW153" s="21"/>
      <c r="AX153" s="21"/>
      <c r="AY153" s="21"/>
      <c r="AZ153" s="21"/>
      <c r="BA153" s="21"/>
      <c r="BB153" s="21"/>
      <c r="BC153" s="21"/>
    </row>
    <row r="154" spans="3:55" ht="14.4" x14ac:dyDescent="0.3">
      <c r="C154" s="6"/>
      <c r="F154" s="7"/>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c r="AV154" s="21"/>
      <c r="AW154" s="21"/>
      <c r="AX154" s="21"/>
      <c r="AY154" s="21"/>
      <c r="AZ154" s="21"/>
      <c r="BA154" s="21"/>
      <c r="BB154" s="21"/>
      <c r="BC154" s="21"/>
    </row>
    <row r="155" spans="3:55" ht="14.4" x14ac:dyDescent="0.3">
      <c r="C155" s="6"/>
      <c r="F155" s="7"/>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c r="AV155" s="21"/>
      <c r="AW155" s="21"/>
      <c r="AX155" s="21"/>
      <c r="AY155" s="21"/>
      <c r="AZ155" s="21"/>
      <c r="BA155" s="21"/>
      <c r="BB155" s="21"/>
      <c r="BC155" s="21"/>
    </row>
    <row r="156" spans="3:55" ht="14.4" x14ac:dyDescent="0.3">
      <c r="C156" s="6"/>
      <c r="F156" s="7"/>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c r="AV156" s="21"/>
      <c r="AW156" s="21"/>
      <c r="AX156" s="21"/>
      <c r="AY156" s="21"/>
      <c r="AZ156" s="21"/>
      <c r="BA156" s="21"/>
      <c r="BB156" s="21"/>
      <c r="BC156" s="21"/>
    </row>
    <row r="157" spans="3:55" ht="14.4" x14ac:dyDescent="0.3">
      <c r="C157" s="6"/>
      <c r="F157" s="7"/>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c r="AV157" s="21"/>
      <c r="AW157" s="21"/>
      <c r="AX157" s="21"/>
      <c r="AY157" s="21"/>
      <c r="AZ157" s="21"/>
      <c r="BA157" s="21"/>
      <c r="BB157" s="21"/>
      <c r="BC157" s="21"/>
    </row>
    <row r="158" spans="3:55" ht="14.4" x14ac:dyDescent="0.3">
      <c r="C158" s="6"/>
      <c r="F158" s="7"/>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c r="AV158" s="21"/>
      <c r="AW158" s="21"/>
      <c r="AX158" s="21"/>
      <c r="AY158" s="21"/>
      <c r="AZ158" s="21"/>
      <c r="BA158" s="21"/>
      <c r="BB158" s="21"/>
      <c r="BC158" s="21"/>
    </row>
    <row r="159" spans="3:55" ht="14.4" x14ac:dyDescent="0.3">
      <c r="C159" s="6"/>
      <c r="F159" s="7"/>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c r="AV159" s="21"/>
      <c r="AW159" s="21"/>
      <c r="AX159" s="21"/>
      <c r="AY159" s="21"/>
      <c r="AZ159" s="21"/>
      <c r="BA159" s="21"/>
      <c r="BB159" s="21"/>
      <c r="BC159" s="21"/>
    </row>
    <row r="160" spans="3:55" ht="14.4" x14ac:dyDescent="0.3">
      <c r="C160" s="6"/>
      <c r="F160" s="7"/>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c r="AV160" s="21"/>
      <c r="AW160" s="21"/>
      <c r="AX160" s="21"/>
      <c r="AY160" s="21"/>
      <c r="AZ160" s="21"/>
      <c r="BA160" s="21"/>
      <c r="BB160" s="21"/>
      <c r="BC160" s="21"/>
    </row>
    <row r="161" spans="3:55" ht="14.4" x14ac:dyDescent="0.3">
      <c r="C161" s="6"/>
      <c r="F161" s="7"/>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c r="AU161" s="21"/>
      <c r="AV161" s="21"/>
      <c r="AW161" s="21"/>
      <c r="AX161" s="21"/>
      <c r="AY161" s="21"/>
      <c r="AZ161" s="21"/>
      <c r="BA161" s="21"/>
      <c r="BB161" s="21"/>
      <c r="BC161" s="21"/>
    </row>
    <row r="162" spans="3:55" ht="14.4" x14ac:dyDescent="0.3">
      <c r="C162" s="6"/>
      <c r="F162" s="7"/>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c r="AV162" s="21"/>
      <c r="AW162" s="21"/>
      <c r="AX162" s="21"/>
      <c r="AY162" s="21"/>
      <c r="AZ162" s="21"/>
      <c r="BA162" s="21"/>
      <c r="BB162" s="21"/>
      <c r="BC162" s="21"/>
    </row>
    <row r="163" spans="3:55" ht="14.4" x14ac:dyDescent="0.3">
      <c r="C163" s="6"/>
      <c r="F163" s="7"/>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c r="AU163" s="21"/>
      <c r="AV163" s="21"/>
      <c r="AW163" s="21"/>
      <c r="AX163" s="21"/>
      <c r="AY163" s="21"/>
      <c r="AZ163" s="21"/>
      <c r="BA163" s="21"/>
      <c r="BB163" s="21"/>
      <c r="BC163" s="21"/>
    </row>
    <row r="164" spans="3:55" ht="14.4" x14ac:dyDescent="0.3">
      <c r="C164" s="6"/>
      <c r="F164" s="7"/>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c r="AR164" s="21"/>
      <c r="AS164" s="21"/>
      <c r="AT164" s="21"/>
      <c r="AU164" s="21"/>
      <c r="AV164" s="21"/>
      <c r="AW164" s="21"/>
      <c r="AX164" s="21"/>
      <c r="AY164" s="21"/>
      <c r="AZ164" s="21"/>
      <c r="BA164" s="21"/>
      <c r="BB164" s="21"/>
      <c r="BC164" s="21"/>
    </row>
    <row r="165" spans="3:55" ht="14.4" x14ac:dyDescent="0.3">
      <c r="C165" s="6"/>
      <c r="F165" s="7"/>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c r="AO165" s="21"/>
      <c r="AP165" s="21"/>
      <c r="AQ165" s="21"/>
      <c r="AR165" s="21"/>
      <c r="AS165" s="21"/>
      <c r="AT165" s="21"/>
      <c r="AU165" s="21"/>
      <c r="AV165" s="21"/>
      <c r="AW165" s="21"/>
      <c r="AX165" s="21"/>
      <c r="AY165" s="21"/>
      <c r="AZ165" s="21"/>
      <c r="BA165" s="21"/>
      <c r="BB165" s="21"/>
      <c r="BC165" s="21"/>
    </row>
    <row r="166" spans="3:55" ht="14.4" x14ac:dyDescent="0.3">
      <c r="C166" s="6"/>
      <c r="F166" s="7"/>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1"/>
      <c r="AU166" s="21"/>
      <c r="AV166" s="21"/>
      <c r="AW166" s="21"/>
      <c r="AX166" s="21"/>
      <c r="AY166" s="21"/>
      <c r="AZ166" s="21"/>
      <c r="BA166" s="21"/>
      <c r="BB166" s="21"/>
      <c r="BC166" s="21"/>
    </row>
    <row r="167" spans="3:55" ht="14.4" x14ac:dyDescent="0.3">
      <c r="C167" s="6"/>
      <c r="F167" s="7"/>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c r="AT167" s="21"/>
      <c r="AU167" s="21"/>
      <c r="AV167" s="21"/>
      <c r="AW167" s="21"/>
      <c r="AX167" s="21"/>
      <c r="AY167" s="21"/>
      <c r="AZ167" s="21"/>
      <c r="BA167" s="21"/>
      <c r="BB167" s="21"/>
      <c r="BC167" s="21"/>
    </row>
    <row r="168" spans="3:55" ht="14.4" x14ac:dyDescent="0.3">
      <c r="C168" s="6"/>
      <c r="F168" s="7"/>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21"/>
      <c r="AP168" s="21"/>
      <c r="AQ168" s="21"/>
      <c r="AR168" s="21"/>
      <c r="AS168" s="21"/>
      <c r="AT168" s="21"/>
      <c r="AU168" s="21"/>
      <c r="AV168" s="21"/>
      <c r="AW168" s="21"/>
      <c r="AX168" s="21"/>
      <c r="AY168" s="21"/>
      <c r="AZ168" s="21"/>
      <c r="BA168" s="21"/>
      <c r="BB168" s="21"/>
      <c r="BC168" s="21"/>
    </row>
    <row r="169" spans="3:55" ht="14.4" x14ac:dyDescent="0.3">
      <c r="C169" s="6"/>
      <c r="F169" s="7"/>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c r="AV169" s="21"/>
      <c r="AW169" s="21"/>
      <c r="AX169" s="21"/>
      <c r="AY169" s="21"/>
      <c r="AZ169" s="21"/>
      <c r="BA169" s="21"/>
      <c r="BB169" s="21"/>
      <c r="BC169" s="21"/>
    </row>
    <row r="170" spans="3:55" ht="14.4" x14ac:dyDescent="0.3">
      <c r="C170" s="6"/>
      <c r="F170" s="7"/>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c r="AO170" s="21"/>
      <c r="AP170" s="21"/>
      <c r="AQ170" s="21"/>
      <c r="AR170" s="21"/>
      <c r="AS170" s="21"/>
      <c r="AT170" s="21"/>
      <c r="AU170" s="21"/>
      <c r="AV170" s="21"/>
      <c r="AW170" s="21"/>
      <c r="AX170" s="21"/>
      <c r="AY170" s="21"/>
      <c r="AZ170" s="21"/>
      <c r="BA170" s="21"/>
      <c r="BB170" s="21"/>
      <c r="BC170" s="21"/>
    </row>
    <row r="171" spans="3:55" ht="14.4" x14ac:dyDescent="0.3">
      <c r="C171" s="6"/>
      <c r="F171" s="7"/>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21"/>
      <c r="AP171" s="21"/>
      <c r="AQ171" s="21"/>
      <c r="AR171" s="21"/>
      <c r="AS171" s="21"/>
      <c r="AT171" s="21"/>
      <c r="AU171" s="21"/>
      <c r="AV171" s="21"/>
      <c r="AW171" s="21"/>
      <c r="AX171" s="21"/>
      <c r="AY171" s="21"/>
      <c r="AZ171" s="21"/>
      <c r="BA171" s="21"/>
      <c r="BB171" s="21"/>
      <c r="BC171" s="21"/>
    </row>
    <row r="172" spans="3:55" ht="14.4" x14ac:dyDescent="0.3">
      <c r="C172" s="6"/>
      <c r="F172" s="7"/>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21"/>
      <c r="AP172" s="21"/>
      <c r="AQ172" s="21"/>
      <c r="AR172" s="21"/>
      <c r="AS172" s="21"/>
      <c r="AT172" s="21"/>
      <c r="AU172" s="21"/>
      <c r="AV172" s="21"/>
      <c r="AW172" s="21"/>
      <c r="AX172" s="21"/>
      <c r="AY172" s="21"/>
      <c r="AZ172" s="21"/>
      <c r="BA172" s="21"/>
      <c r="BB172" s="21"/>
      <c r="BC172" s="21"/>
    </row>
    <row r="173" spans="3:55" ht="14.4" x14ac:dyDescent="0.3">
      <c r="C173" s="6"/>
      <c r="F173" s="7"/>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21"/>
      <c r="AP173" s="21"/>
      <c r="AQ173" s="21"/>
      <c r="AR173" s="21"/>
      <c r="AS173" s="21"/>
      <c r="AT173" s="21"/>
      <c r="AU173" s="21"/>
      <c r="AV173" s="21"/>
      <c r="AW173" s="21"/>
      <c r="AX173" s="21"/>
      <c r="AY173" s="21"/>
      <c r="AZ173" s="21"/>
      <c r="BA173" s="21"/>
      <c r="BB173" s="21"/>
      <c r="BC173" s="21"/>
    </row>
    <row r="174" spans="3:55" ht="14.4" x14ac:dyDescent="0.3">
      <c r="C174" s="6"/>
      <c r="F174" s="7"/>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21"/>
      <c r="AP174" s="21"/>
      <c r="AQ174" s="21"/>
      <c r="AR174" s="21"/>
      <c r="AS174" s="21"/>
      <c r="AT174" s="21"/>
      <c r="AU174" s="21"/>
      <c r="AV174" s="21"/>
      <c r="AW174" s="21"/>
      <c r="AX174" s="21"/>
      <c r="AY174" s="21"/>
      <c r="AZ174" s="21"/>
      <c r="BA174" s="21"/>
      <c r="BB174" s="21"/>
      <c r="BC174" s="21"/>
    </row>
    <row r="175" spans="3:55" ht="14.4" x14ac:dyDescent="0.3">
      <c r="C175" s="6"/>
      <c r="F175" s="7"/>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21"/>
      <c r="AP175" s="21"/>
      <c r="AQ175" s="21"/>
      <c r="AR175" s="21"/>
      <c r="AS175" s="21"/>
      <c r="AT175" s="21"/>
      <c r="AU175" s="21"/>
      <c r="AV175" s="21"/>
      <c r="AW175" s="21"/>
      <c r="AX175" s="21"/>
      <c r="AY175" s="21"/>
      <c r="AZ175" s="21"/>
      <c r="BA175" s="21"/>
      <c r="BB175" s="21"/>
      <c r="BC175" s="21"/>
    </row>
    <row r="176" spans="3:55" ht="14.4" x14ac:dyDescent="0.3">
      <c r="C176" s="6"/>
      <c r="F176" s="7"/>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c r="AU176" s="21"/>
      <c r="AV176" s="21"/>
      <c r="AW176" s="21"/>
      <c r="AX176" s="21"/>
      <c r="AY176" s="21"/>
      <c r="AZ176" s="21"/>
      <c r="BA176" s="21"/>
      <c r="BB176" s="21"/>
      <c r="BC176" s="21"/>
    </row>
    <row r="177" spans="3:55" ht="14.4" x14ac:dyDescent="0.3">
      <c r="C177" s="6"/>
      <c r="F177" s="7"/>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c r="AV177" s="21"/>
      <c r="AW177" s="21"/>
      <c r="AX177" s="21"/>
      <c r="AY177" s="21"/>
      <c r="AZ177" s="21"/>
      <c r="BA177" s="21"/>
      <c r="BB177" s="21"/>
      <c r="BC177" s="21"/>
    </row>
    <row r="178" spans="3:55" ht="14.4" x14ac:dyDescent="0.3">
      <c r="C178" s="6"/>
      <c r="F178" s="7"/>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c r="AV178" s="21"/>
      <c r="AW178" s="21"/>
      <c r="AX178" s="21"/>
      <c r="AY178" s="21"/>
      <c r="AZ178" s="21"/>
      <c r="BA178" s="21"/>
      <c r="BB178" s="21"/>
      <c r="BC178" s="21"/>
    </row>
    <row r="179" spans="3:55" ht="14.4" x14ac:dyDescent="0.3">
      <c r="C179" s="6"/>
      <c r="F179" s="7"/>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c r="AV179" s="21"/>
      <c r="AW179" s="21"/>
      <c r="AX179" s="21"/>
      <c r="AY179" s="21"/>
      <c r="AZ179" s="21"/>
      <c r="BA179" s="21"/>
      <c r="BB179" s="21"/>
      <c r="BC179" s="21"/>
    </row>
    <row r="180" spans="3:55" ht="14.4" x14ac:dyDescent="0.3">
      <c r="C180" s="6"/>
      <c r="F180" s="7"/>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21"/>
      <c r="AP180" s="21"/>
      <c r="AQ180" s="21"/>
      <c r="AR180" s="21"/>
      <c r="AS180" s="21"/>
      <c r="AT180" s="21"/>
      <c r="AU180" s="21"/>
      <c r="AV180" s="21"/>
      <c r="AW180" s="21"/>
      <c r="AX180" s="21"/>
      <c r="AY180" s="21"/>
      <c r="AZ180" s="21"/>
      <c r="BA180" s="21"/>
      <c r="BB180" s="21"/>
      <c r="BC180" s="21"/>
    </row>
    <row r="181" spans="3:55" ht="14.4" x14ac:dyDescent="0.3">
      <c r="C181" s="6"/>
      <c r="F181" s="7"/>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21"/>
      <c r="AP181" s="21"/>
      <c r="AQ181" s="21"/>
      <c r="AR181" s="21"/>
      <c r="AS181" s="21"/>
      <c r="AT181" s="21"/>
      <c r="AU181" s="21"/>
      <c r="AV181" s="21"/>
      <c r="AW181" s="21"/>
      <c r="AX181" s="21"/>
      <c r="AY181" s="21"/>
      <c r="AZ181" s="21"/>
      <c r="BA181" s="21"/>
      <c r="BB181" s="21"/>
      <c r="BC181" s="21"/>
    </row>
    <row r="182" spans="3:55" ht="14.4" x14ac:dyDescent="0.3">
      <c r="C182" s="6"/>
      <c r="F182" s="7"/>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c r="AU182" s="21"/>
      <c r="AV182" s="21"/>
      <c r="AW182" s="21"/>
      <c r="AX182" s="21"/>
      <c r="AY182" s="21"/>
      <c r="AZ182" s="21"/>
      <c r="BA182" s="21"/>
      <c r="BB182" s="21"/>
      <c r="BC182" s="21"/>
    </row>
    <row r="183" spans="3:55" ht="14.4" x14ac:dyDescent="0.3">
      <c r="C183" s="6"/>
      <c r="F183" s="7"/>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c r="AU183" s="21"/>
      <c r="AV183" s="21"/>
      <c r="AW183" s="21"/>
      <c r="AX183" s="21"/>
      <c r="AY183" s="21"/>
      <c r="AZ183" s="21"/>
      <c r="BA183" s="21"/>
      <c r="BB183" s="21"/>
      <c r="BC183" s="21"/>
    </row>
    <row r="184" spans="3:55" ht="14.4" x14ac:dyDescent="0.3">
      <c r="C184" s="6"/>
      <c r="F184" s="7"/>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21"/>
      <c r="AP184" s="21"/>
      <c r="AQ184" s="21"/>
      <c r="AR184" s="21"/>
      <c r="AS184" s="21"/>
      <c r="AT184" s="21"/>
      <c r="AU184" s="21"/>
      <c r="AV184" s="21"/>
      <c r="AW184" s="21"/>
      <c r="AX184" s="21"/>
      <c r="AY184" s="21"/>
      <c r="AZ184" s="21"/>
      <c r="BA184" s="21"/>
      <c r="BB184" s="21"/>
      <c r="BC184" s="21"/>
    </row>
    <row r="185" spans="3:55" ht="14.4" x14ac:dyDescent="0.3">
      <c r="C185" s="6"/>
      <c r="F185" s="7"/>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c r="AU185" s="21"/>
      <c r="AV185" s="21"/>
      <c r="AW185" s="21"/>
      <c r="AX185" s="21"/>
      <c r="AY185" s="21"/>
      <c r="AZ185" s="21"/>
      <c r="BA185" s="21"/>
      <c r="BB185" s="21"/>
      <c r="BC185" s="21"/>
    </row>
    <row r="186" spans="3:55" ht="14.4" x14ac:dyDescent="0.3">
      <c r="C186" s="6"/>
      <c r="F186" s="7"/>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21"/>
      <c r="AP186" s="21"/>
      <c r="AQ186" s="21"/>
      <c r="AR186" s="21"/>
      <c r="AS186" s="21"/>
      <c r="AT186" s="21"/>
      <c r="AU186" s="21"/>
      <c r="AV186" s="21"/>
      <c r="AW186" s="21"/>
      <c r="AX186" s="21"/>
      <c r="AY186" s="21"/>
      <c r="AZ186" s="21"/>
      <c r="BA186" s="21"/>
      <c r="BB186" s="21"/>
      <c r="BC186" s="21"/>
    </row>
    <row r="187" spans="3:55" ht="14.4" x14ac:dyDescent="0.3">
      <c r="C187" s="6"/>
      <c r="F187" s="7"/>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21"/>
      <c r="AP187" s="21"/>
      <c r="AQ187" s="21"/>
      <c r="AR187" s="21"/>
      <c r="AS187" s="21"/>
      <c r="AT187" s="21"/>
      <c r="AU187" s="21"/>
      <c r="AV187" s="21"/>
      <c r="AW187" s="21"/>
      <c r="AX187" s="21"/>
      <c r="AY187" s="21"/>
      <c r="AZ187" s="21"/>
      <c r="BA187" s="21"/>
      <c r="BB187" s="21"/>
      <c r="BC187" s="21"/>
    </row>
    <row r="188" spans="3:55" ht="14.4" x14ac:dyDescent="0.3">
      <c r="C188" s="6"/>
      <c r="F188" s="7"/>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c r="AV188" s="21"/>
      <c r="AW188" s="21"/>
      <c r="AX188" s="21"/>
      <c r="AY188" s="21"/>
      <c r="AZ188" s="21"/>
      <c r="BA188" s="21"/>
      <c r="BB188" s="21"/>
      <c r="BC188" s="21"/>
    </row>
    <row r="189" spans="3:55" ht="14.4" x14ac:dyDescent="0.3">
      <c r="C189" s="6"/>
      <c r="F189" s="7"/>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c r="AV189" s="21"/>
      <c r="AW189" s="21"/>
      <c r="AX189" s="21"/>
      <c r="AY189" s="21"/>
      <c r="AZ189" s="21"/>
      <c r="BA189" s="21"/>
      <c r="BB189" s="21"/>
      <c r="BC189" s="21"/>
    </row>
    <row r="190" spans="3:55" ht="14.4" x14ac:dyDescent="0.3">
      <c r="C190" s="6"/>
      <c r="F190" s="7"/>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c r="AU190" s="21"/>
      <c r="AV190" s="21"/>
      <c r="AW190" s="21"/>
      <c r="AX190" s="21"/>
      <c r="AY190" s="21"/>
      <c r="AZ190" s="21"/>
      <c r="BA190" s="21"/>
      <c r="BB190" s="21"/>
      <c r="BC190" s="21"/>
    </row>
    <row r="191" spans="3:55" ht="14.4" x14ac:dyDescent="0.3">
      <c r="C191" s="6"/>
      <c r="F191" s="7"/>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c r="AU191" s="21"/>
      <c r="AV191" s="21"/>
      <c r="AW191" s="21"/>
      <c r="AX191" s="21"/>
      <c r="AY191" s="21"/>
      <c r="AZ191" s="21"/>
      <c r="BA191" s="21"/>
      <c r="BB191" s="21"/>
      <c r="BC191" s="21"/>
    </row>
    <row r="192" spans="3:55" ht="14.4" x14ac:dyDescent="0.3">
      <c r="C192" s="6"/>
      <c r="F192" s="7"/>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c r="AV192" s="21"/>
      <c r="AW192" s="21"/>
      <c r="AX192" s="21"/>
      <c r="AY192" s="21"/>
      <c r="AZ192" s="21"/>
      <c r="BA192" s="21"/>
      <c r="BB192" s="21"/>
      <c r="BC192" s="21"/>
    </row>
    <row r="193" spans="3:55" ht="14.4" x14ac:dyDescent="0.3">
      <c r="C193" s="6"/>
      <c r="F193" s="7"/>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c r="AV193" s="21"/>
      <c r="AW193" s="21"/>
      <c r="AX193" s="21"/>
      <c r="AY193" s="21"/>
      <c r="AZ193" s="21"/>
      <c r="BA193" s="21"/>
      <c r="BB193" s="21"/>
      <c r="BC193" s="21"/>
    </row>
    <row r="194" spans="3:55" ht="14.4" x14ac:dyDescent="0.3">
      <c r="C194" s="6"/>
      <c r="F194" s="7"/>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c r="AU194" s="21"/>
      <c r="AV194" s="21"/>
      <c r="AW194" s="21"/>
      <c r="AX194" s="21"/>
      <c r="AY194" s="21"/>
      <c r="AZ194" s="21"/>
      <c r="BA194" s="21"/>
      <c r="BB194" s="21"/>
      <c r="BC194" s="21"/>
    </row>
    <row r="195" spans="3:55" ht="14.4" x14ac:dyDescent="0.3">
      <c r="C195" s="6"/>
      <c r="F195" s="7"/>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c r="AP195" s="21"/>
      <c r="AQ195" s="21"/>
      <c r="AR195" s="21"/>
      <c r="AS195" s="21"/>
      <c r="AT195" s="21"/>
      <c r="AU195" s="21"/>
      <c r="AV195" s="21"/>
      <c r="AW195" s="21"/>
      <c r="AX195" s="21"/>
      <c r="AY195" s="21"/>
      <c r="AZ195" s="21"/>
      <c r="BA195" s="21"/>
      <c r="BB195" s="21"/>
      <c r="BC195" s="21"/>
    </row>
    <row r="196" spans="3:55" ht="14.4" x14ac:dyDescent="0.3">
      <c r="C196" s="6"/>
      <c r="F196" s="7"/>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c r="AO196" s="21"/>
      <c r="AP196" s="21"/>
      <c r="AQ196" s="21"/>
      <c r="AR196" s="21"/>
      <c r="AS196" s="21"/>
      <c r="AT196" s="21"/>
      <c r="AU196" s="21"/>
      <c r="AV196" s="21"/>
      <c r="AW196" s="21"/>
      <c r="AX196" s="21"/>
      <c r="AY196" s="21"/>
      <c r="AZ196" s="21"/>
      <c r="BA196" s="21"/>
      <c r="BB196" s="21"/>
      <c r="BC196" s="21"/>
    </row>
    <row r="197" spans="3:55" ht="14.4" x14ac:dyDescent="0.3">
      <c r="C197" s="6"/>
      <c r="F197" s="7"/>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c r="AO197" s="21"/>
      <c r="AP197" s="21"/>
      <c r="AQ197" s="21"/>
      <c r="AR197" s="21"/>
      <c r="AS197" s="21"/>
      <c r="AT197" s="21"/>
      <c r="AU197" s="21"/>
      <c r="AV197" s="21"/>
      <c r="AW197" s="21"/>
      <c r="AX197" s="21"/>
      <c r="AY197" s="21"/>
      <c r="AZ197" s="21"/>
      <c r="BA197" s="21"/>
      <c r="BB197" s="21"/>
      <c r="BC197" s="21"/>
    </row>
    <row r="198" spans="3:55" ht="14.4" x14ac:dyDescent="0.3">
      <c r="C198" s="6"/>
      <c r="F198" s="7"/>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c r="AO198" s="21"/>
      <c r="AP198" s="21"/>
      <c r="AQ198" s="21"/>
      <c r="AR198" s="21"/>
      <c r="AS198" s="21"/>
      <c r="AT198" s="21"/>
      <c r="AU198" s="21"/>
      <c r="AV198" s="21"/>
      <c r="AW198" s="21"/>
      <c r="AX198" s="21"/>
      <c r="AY198" s="21"/>
      <c r="AZ198" s="21"/>
      <c r="BA198" s="21"/>
      <c r="BB198" s="21"/>
      <c r="BC198" s="21"/>
    </row>
    <row r="199" spans="3:55" ht="14.4" x14ac:dyDescent="0.3">
      <c r="C199" s="6"/>
      <c r="F199" s="7"/>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c r="AO199" s="21"/>
      <c r="AP199" s="21"/>
      <c r="AQ199" s="21"/>
      <c r="AR199" s="21"/>
      <c r="AS199" s="21"/>
      <c r="AT199" s="21"/>
      <c r="AU199" s="21"/>
      <c r="AV199" s="21"/>
      <c r="AW199" s="21"/>
      <c r="AX199" s="21"/>
      <c r="AY199" s="21"/>
      <c r="AZ199" s="21"/>
      <c r="BA199" s="21"/>
      <c r="BB199" s="21"/>
      <c r="BC199" s="21"/>
    </row>
    <row r="200" spans="3:55" ht="14.4" x14ac:dyDescent="0.3">
      <c r="C200" s="6"/>
      <c r="F200" s="7"/>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c r="AO200" s="21"/>
      <c r="AP200" s="21"/>
      <c r="AQ200" s="21"/>
      <c r="AR200" s="21"/>
      <c r="AS200" s="21"/>
      <c r="AT200" s="21"/>
      <c r="AU200" s="21"/>
      <c r="AV200" s="21"/>
      <c r="AW200" s="21"/>
      <c r="AX200" s="21"/>
      <c r="AY200" s="21"/>
      <c r="AZ200" s="21"/>
      <c r="BA200" s="21"/>
      <c r="BB200" s="21"/>
      <c r="BC200" s="21"/>
    </row>
    <row r="201" spans="3:55" ht="14.4" x14ac:dyDescent="0.3">
      <c r="C201" s="6"/>
      <c r="F201" s="7"/>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1"/>
      <c r="AU201" s="21"/>
      <c r="AV201" s="21"/>
      <c r="AW201" s="21"/>
      <c r="AX201" s="21"/>
      <c r="AY201" s="21"/>
      <c r="AZ201" s="21"/>
      <c r="BA201" s="21"/>
      <c r="BB201" s="21"/>
      <c r="BC201" s="21"/>
    </row>
    <row r="202" spans="3:55" ht="14.4" x14ac:dyDescent="0.3">
      <c r="C202" s="6"/>
      <c r="F202" s="7"/>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c r="AO202" s="21"/>
      <c r="AP202" s="21"/>
      <c r="AQ202" s="21"/>
      <c r="AR202" s="21"/>
      <c r="AS202" s="21"/>
      <c r="AT202" s="21"/>
      <c r="AU202" s="21"/>
      <c r="AV202" s="21"/>
      <c r="AW202" s="21"/>
      <c r="AX202" s="21"/>
      <c r="AY202" s="21"/>
      <c r="AZ202" s="21"/>
      <c r="BA202" s="21"/>
      <c r="BB202" s="21"/>
      <c r="BC202" s="21"/>
    </row>
    <row r="203" spans="3:55" ht="14.4" x14ac:dyDescent="0.3">
      <c r="C203" s="6"/>
      <c r="F203" s="7"/>
      <c r="BA203" s="21"/>
      <c r="BB203" s="21"/>
      <c r="BC203" s="21"/>
    </row>
    <row r="204" spans="3:55" ht="14.4" x14ac:dyDescent="0.3">
      <c r="C204" s="6"/>
      <c r="F204" s="7"/>
      <c r="BA204" s="21"/>
      <c r="BB204" s="21"/>
      <c r="BC204" s="21"/>
    </row>
    <row r="205" spans="3:55" ht="14.4" x14ac:dyDescent="0.3">
      <c r="C205" s="6"/>
      <c r="F205" s="7"/>
      <c r="BA205" s="21"/>
      <c r="BB205" s="21"/>
      <c r="BC205" s="21"/>
    </row>
    <row r="206" spans="3:55" ht="14.4" x14ac:dyDescent="0.3">
      <c r="C206" s="6"/>
      <c r="F206" s="7"/>
      <c r="BA206" s="21"/>
      <c r="BB206" s="21"/>
      <c r="BC206" s="21"/>
    </row>
    <row r="207" spans="3:55" ht="14.4" x14ac:dyDescent="0.3">
      <c r="C207" s="6"/>
      <c r="F207" s="7"/>
      <c r="BA207" s="21"/>
      <c r="BB207" s="21"/>
      <c r="BC207" s="21"/>
    </row>
    <row r="208" spans="3:55" ht="14.4" x14ac:dyDescent="0.3">
      <c r="C208" s="6"/>
      <c r="F208" s="7"/>
      <c r="BA208" s="21"/>
      <c r="BB208" s="21"/>
      <c r="BC208" s="21"/>
    </row>
    <row r="209" spans="3:55" ht="14.4" x14ac:dyDescent="0.3">
      <c r="C209" s="6"/>
      <c r="F209" s="7"/>
      <c r="BA209" s="21"/>
      <c r="BB209" s="21"/>
      <c r="BC209" s="21"/>
    </row>
    <row r="210" spans="3:55" ht="14.4" x14ac:dyDescent="0.3">
      <c r="C210" s="6"/>
      <c r="F210" s="7"/>
      <c r="BA210" s="21"/>
      <c r="BB210" s="21"/>
      <c r="BC210" s="21"/>
    </row>
    <row r="211" spans="3:55" ht="14.4" x14ac:dyDescent="0.3">
      <c r="C211" s="6"/>
      <c r="F211" s="7"/>
      <c r="BA211" s="21"/>
      <c r="BB211" s="21"/>
      <c r="BC211" s="21"/>
    </row>
    <row r="212" spans="3:55" ht="14.4" x14ac:dyDescent="0.3">
      <c r="C212" s="6"/>
      <c r="F212" s="7"/>
      <c r="BA212" s="21"/>
      <c r="BB212" s="21"/>
      <c r="BC212" s="21"/>
    </row>
    <row r="213" spans="3:55" ht="14.4" x14ac:dyDescent="0.3">
      <c r="C213" s="6"/>
      <c r="F213" s="7"/>
      <c r="BA213" s="21"/>
      <c r="BB213" s="21"/>
      <c r="BC213" s="21"/>
    </row>
    <row r="214" spans="3:55" ht="14.4" x14ac:dyDescent="0.3">
      <c r="C214" s="6"/>
      <c r="F214" s="7"/>
      <c r="BA214" s="21"/>
      <c r="BB214" s="21"/>
      <c r="BC214" s="21"/>
    </row>
    <row r="215" spans="3:55" ht="14.4" x14ac:dyDescent="0.3">
      <c r="C215" s="6"/>
      <c r="F215" s="7"/>
      <c r="BA215" s="21"/>
      <c r="BB215" s="21"/>
      <c r="BC215" s="21"/>
    </row>
    <row r="216" spans="3:55" ht="14.4" x14ac:dyDescent="0.3">
      <c r="C216" s="6"/>
      <c r="F216" s="7"/>
      <c r="BA216" s="21"/>
      <c r="BB216" s="21"/>
      <c r="BC216" s="21"/>
    </row>
    <row r="217" spans="3:55" ht="14.4" x14ac:dyDescent="0.3">
      <c r="C217" s="6"/>
      <c r="F217" s="7"/>
      <c r="BA217" s="21"/>
      <c r="BB217" s="21"/>
      <c r="BC217" s="21"/>
    </row>
    <row r="218" spans="3:55" ht="14.4" x14ac:dyDescent="0.3">
      <c r="C218" s="6"/>
      <c r="F218" s="7"/>
      <c r="BA218" s="21"/>
      <c r="BB218" s="21"/>
      <c r="BC218" s="21"/>
    </row>
    <row r="219" spans="3:55" ht="14.4" x14ac:dyDescent="0.3">
      <c r="C219" s="6"/>
      <c r="F219" s="7"/>
      <c r="BA219" s="21"/>
      <c r="BB219" s="21"/>
      <c r="BC219" s="21"/>
    </row>
    <row r="220" spans="3:55" ht="14.4" x14ac:dyDescent="0.3">
      <c r="C220" s="6"/>
      <c r="F220" s="7"/>
      <c r="BA220" s="21"/>
      <c r="BB220" s="21"/>
      <c r="BC220" s="21"/>
    </row>
    <row r="221" spans="3:55" ht="14.4" x14ac:dyDescent="0.3">
      <c r="C221" s="6"/>
      <c r="F221" s="7"/>
      <c r="BA221" s="21"/>
      <c r="BB221" s="21"/>
      <c r="BC221" s="21"/>
    </row>
    <row r="222" spans="3:55" ht="14.4" x14ac:dyDescent="0.3">
      <c r="C222" s="6"/>
      <c r="F222" s="7"/>
      <c r="BA222" s="21"/>
      <c r="BB222" s="21"/>
      <c r="BC222" s="21"/>
    </row>
    <row r="223" spans="3:55" ht="14.4" x14ac:dyDescent="0.3">
      <c r="C223" s="6"/>
      <c r="F223" s="7"/>
      <c r="BA223" s="21"/>
      <c r="BB223" s="21"/>
      <c r="BC223" s="21"/>
    </row>
    <row r="224" spans="3:55" ht="14.4" x14ac:dyDescent="0.3">
      <c r="C224" s="6"/>
      <c r="F224" s="7"/>
      <c r="BA224" s="21"/>
      <c r="BB224" s="21"/>
      <c r="BC224" s="21"/>
    </row>
    <row r="225" spans="3:55" ht="14.4" x14ac:dyDescent="0.3">
      <c r="C225" s="6"/>
      <c r="F225" s="7"/>
      <c r="BA225" s="21"/>
      <c r="BB225" s="21"/>
      <c r="BC225" s="21"/>
    </row>
    <row r="226" spans="3:55" ht="14.4" x14ac:dyDescent="0.3">
      <c r="C226" s="6"/>
      <c r="F226" s="7"/>
    </row>
    <row r="227" spans="3:55" ht="14.4" x14ac:dyDescent="0.3">
      <c r="C227" s="6"/>
      <c r="F227" s="7"/>
    </row>
    <row r="228" spans="3:55" ht="14.4" x14ac:dyDescent="0.3">
      <c r="C228" s="6"/>
      <c r="F228" s="7"/>
    </row>
    <row r="229" spans="3:55" ht="14.4" x14ac:dyDescent="0.3">
      <c r="C229" s="6"/>
      <c r="F229" s="7"/>
    </row>
    <row r="230" spans="3:55" ht="14.4" x14ac:dyDescent="0.3">
      <c r="C230" s="6"/>
      <c r="F230" s="7"/>
    </row>
    <row r="231" spans="3:55" ht="14.4" x14ac:dyDescent="0.3">
      <c r="C231" s="6"/>
      <c r="F231" s="7"/>
    </row>
    <row r="232" spans="3:55" ht="14.4" x14ac:dyDescent="0.3">
      <c r="C232" s="6"/>
      <c r="F232" s="7"/>
    </row>
    <row r="233" spans="3:55" ht="14.4" x14ac:dyDescent="0.3">
      <c r="C233" s="6"/>
      <c r="F233" s="7"/>
    </row>
    <row r="234" spans="3:55" ht="14.4" x14ac:dyDescent="0.3">
      <c r="C234" s="6"/>
      <c r="F234" s="7"/>
    </row>
    <row r="235" spans="3:55" ht="14.4" x14ac:dyDescent="0.3">
      <c r="C235" s="6"/>
      <c r="F235" s="7"/>
    </row>
    <row r="236" spans="3:55" ht="14.4" x14ac:dyDescent="0.3">
      <c r="C236" s="6"/>
      <c r="F236" s="7"/>
    </row>
    <row r="237" spans="3:55" ht="14.4" x14ac:dyDescent="0.3">
      <c r="C237" s="6"/>
      <c r="F237" s="7"/>
    </row>
    <row r="238" spans="3:55" ht="14.4" x14ac:dyDescent="0.3">
      <c r="C238" s="6"/>
      <c r="F238" s="7"/>
    </row>
    <row r="239" spans="3:55" ht="14.4" x14ac:dyDescent="0.3">
      <c r="C239" s="6"/>
      <c r="F239" s="7"/>
    </row>
    <row r="240" spans="3:55" ht="14.4" x14ac:dyDescent="0.3">
      <c r="C240" s="6"/>
      <c r="F240" s="7"/>
    </row>
    <row r="241" spans="3:6" ht="14.4" x14ac:dyDescent="0.3">
      <c r="C241" s="6"/>
      <c r="F241" s="7"/>
    </row>
    <row r="242" spans="3:6" ht="14.4" x14ac:dyDescent="0.3">
      <c r="C242" s="6"/>
      <c r="F242" s="7"/>
    </row>
    <row r="243" spans="3:6" ht="14.4" x14ac:dyDescent="0.3">
      <c r="C243" s="6"/>
      <c r="F243" s="7"/>
    </row>
    <row r="244" spans="3:6" ht="14.4" x14ac:dyDescent="0.3">
      <c r="C244" s="6"/>
      <c r="F244" s="7"/>
    </row>
    <row r="245" spans="3:6" ht="14.4" x14ac:dyDescent="0.3">
      <c r="C245" s="6"/>
      <c r="F245" s="7"/>
    </row>
    <row r="246" spans="3:6" ht="14.4" x14ac:dyDescent="0.3">
      <c r="C246" s="6"/>
      <c r="F246" s="7"/>
    </row>
    <row r="247" spans="3:6" ht="14.4" x14ac:dyDescent="0.3">
      <c r="C247" s="6"/>
      <c r="F247" s="7"/>
    </row>
    <row r="248" spans="3:6" ht="14.4" x14ac:dyDescent="0.3">
      <c r="C248" s="6"/>
      <c r="F248" s="7"/>
    </row>
    <row r="249" spans="3:6" ht="14.4" x14ac:dyDescent="0.3">
      <c r="C249" s="6"/>
      <c r="F249" s="7"/>
    </row>
    <row r="250" spans="3:6" ht="14.4" x14ac:dyDescent="0.3">
      <c r="C250" s="6"/>
      <c r="F250" s="7"/>
    </row>
    <row r="251" spans="3:6" ht="14.4" x14ac:dyDescent="0.3">
      <c r="C251" s="6"/>
      <c r="F251" s="7"/>
    </row>
    <row r="252" spans="3:6" ht="14.4" x14ac:dyDescent="0.3">
      <c r="C252" s="6"/>
      <c r="F252" s="7"/>
    </row>
    <row r="253" spans="3:6" ht="14.4" x14ac:dyDescent="0.3">
      <c r="C253" s="6"/>
      <c r="F253" s="7"/>
    </row>
    <row r="254" spans="3:6" ht="14.4" x14ac:dyDescent="0.3">
      <c r="C254" s="6"/>
      <c r="F254" s="7"/>
    </row>
    <row r="255" spans="3:6" ht="14.4" x14ac:dyDescent="0.3">
      <c r="C255" s="6"/>
      <c r="F255" s="7"/>
    </row>
    <row r="256" spans="3:6" ht="14.4" x14ac:dyDescent="0.3">
      <c r="C256" s="6"/>
      <c r="F256" s="7"/>
    </row>
    <row r="257" spans="3:6" ht="14.4" x14ac:dyDescent="0.3">
      <c r="C257" s="6"/>
      <c r="F257" s="7"/>
    </row>
    <row r="258" spans="3:6" ht="14.4" x14ac:dyDescent="0.3">
      <c r="C258" s="6"/>
      <c r="F258" s="7"/>
    </row>
    <row r="259" spans="3:6" ht="14.4" x14ac:dyDescent="0.3">
      <c r="C259" s="6"/>
      <c r="F259" s="7"/>
    </row>
    <row r="260" spans="3:6" ht="14.4" x14ac:dyDescent="0.3">
      <c r="C260" s="6"/>
      <c r="F260" s="7"/>
    </row>
    <row r="261" spans="3:6" ht="14.4" x14ac:dyDescent="0.3">
      <c r="C261" s="6"/>
      <c r="F261" s="7"/>
    </row>
    <row r="262" spans="3:6" ht="14.4" x14ac:dyDescent="0.3">
      <c r="C262" s="6"/>
      <c r="F262" s="7"/>
    </row>
    <row r="263" spans="3:6" ht="14.4" x14ac:dyDescent="0.3">
      <c r="C263" s="6"/>
      <c r="F263" s="7"/>
    </row>
    <row r="264" spans="3:6" ht="14.4" x14ac:dyDescent="0.3">
      <c r="C264" s="6"/>
      <c r="F264" s="7"/>
    </row>
    <row r="265" spans="3:6" ht="14.4" x14ac:dyDescent="0.3">
      <c r="C265" s="6"/>
      <c r="F265" s="7"/>
    </row>
    <row r="266" spans="3:6" ht="14.4" x14ac:dyDescent="0.3">
      <c r="C266" s="6"/>
      <c r="F266" s="7"/>
    </row>
    <row r="267" spans="3:6" ht="14.4" x14ac:dyDescent="0.3">
      <c r="C267" s="6"/>
      <c r="F267" s="7"/>
    </row>
    <row r="268" spans="3:6" ht="14.4" x14ac:dyDescent="0.3">
      <c r="C268" s="6"/>
      <c r="F268" s="7"/>
    </row>
    <row r="269" spans="3:6" ht="14.4" x14ac:dyDescent="0.3">
      <c r="C269" s="6"/>
      <c r="F269" s="7"/>
    </row>
    <row r="270" spans="3:6" ht="14.4" x14ac:dyDescent="0.3">
      <c r="C270" s="6"/>
      <c r="F270" s="7"/>
    </row>
    <row r="271" spans="3:6" ht="14.4" x14ac:dyDescent="0.3">
      <c r="C271" s="6"/>
      <c r="F271" s="7"/>
    </row>
    <row r="272" spans="3:6" ht="14.4" x14ac:dyDescent="0.3">
      <c r="C272" s="6"/>
      <c r="F272" s="7"/>
    </row>
    <row r="273" spans="3:6" ht="14.4" x14ac:dyDescent="0.3">
      <c r="C273" s="6"/>
      <c r="F273" s="7"/>
    </row>
    <row r="274" spans="3:6" ht="14.4" x14ac:dyDescent="0.3">
      <c r="C274" s="6"/>
      <c r="F274" s="7"/>
    </row>
    <row r="275" spans="3:6" ht="14.4" x14ac:dyDescent="0.3">
      <c r="C275" s="6"/>
      <c r="F275" s="7"/>
    </row>
    <row r="276" spans="3:6" ht="14.4" x14ac:dyDescent="0.3">
      <c r="C276" s="6"/>
      <c r="F276" s="7"/>
    </row>
    <row r="277" spans="3:6" ht="14.4" x14ac:dyDescent="0.3">
      <c r="C277" s="6"/>
      <c r="F277" s="7"/>
    </row>
    <row r="278" spans="3:6" ht="14.4" x14ac:dyDescent="0.3">
      <c r="C278" s="6"/>
      <c r="F278" s="7"/>
    </row>
    <row r="279" spans="3:6" ht="14.4" x14ac:dyDescent="0.3">
      <c r="C279" s="6"/>
      <c r="F279" s="7"/>
    </row>
    <row r="280" spans="3:6" ht="14.4" x14ac:dyDescent="0.3">
      <c r="C280" s="6"/>
      <c r="F280" s="7"/>
    </row>
    <row r="281" spans="3:6" ht="14.4" x14ac:dyDescent="0.3">
      <c r="C281" s="6"/>
      <c r="F281" s="7"/>
    </row>
    <row r="282" spans="3:6" ht="14.4" x14ac:dyDescent="0.3">
      <c r="C282" s="6"/>
      <c r="F282" s="7"/>
    </row>
    <row r="283" spans="3:6" ht="14.4" x14ac:dyDescent="0.3">
      <c r="C283" s="6"/>
      <c r="F283" s="7"/>
    </row>
    <row r="284" spans="3:6" ht="14.4" x14ac:dyDescent="0.3">
      <c r="C284" s="6"/>
      <c r="F284" s="7"/>
    </row>
    <row r="285" spans="3:6" ht="14.4" x14ac:dyDescent="0.3">
      <c r="C285" s="6"/>
      <c r="F285" s="7"/>
    </row>
    <row r="286" spans="3:6" ht="14.4" x14ac:dyDescent="0.3">
      <c r="C286" s="6"/>
      <c r="F286" s="7"/>
    </row>
    <row r="287" spans="3:6" ht="14.4" x14ac:dyDescent="0.3">
      <c r="C287" s="6"/>
      <c r="F287" s="7"/>
    </row>
    <row r="288" spans="3:6" ht="14.4" x14ac:dyDescent="0.3">
      <c r="C288" s="6"/>
      <c r="F288" s="7"/>
    </row>
    <row r="289" spans="3:6" ht="14.4" x14ac:dyDescent="0.3">
      <c r="C289" s="6"/>
      <c r="F289" s="7"/>
    </row>
    <row r="290" spans="3:6" ht="14.4" x14ac:dyDescent="0.3">
      <c r="C290" s="6"/>
      <c r="F290" s="7"/>
    </row>
    <row r="291" spans="3:6" ht="14.4" x14ac:dyDescent="0.3">
      <c r="C291" s="6"/>
      <c r="F291" s="7"/>
    </row>
    <row r="292" spans="3:6" ht="14.4" x14ac:dyDescent="0.3">
      <c r="C292" s="6"/>
      <c r="F292" s="7"/>
    </row>
    <row r="293" spans="3:6" ht="14.4" x14ac:dyDescent="0.3">
      <c r="C293" s="6"/>
      <c r="F293" s="7"/>
    </row>
    <row r="294" spans="3:6" ht="14.4" x14ac:dyDescent="0.3">
      <c r="C294" s="6"/>
      <c r="F294" s="7"/>
    </row>
    <row r="295" spans="3:6" ht="14.4" x14ac:dyDescent="0.3">
      <c r="C295" s="6"/>
      <c r="F295" s="7"/>
    </row>
    <row r="296" spans="3:6" ht="14.4" x14ac:dyDescent="0.3">
      <c r="C296" s="6"/>
      <c r="F296" s="7"/>
    </row>
    <row r="297" spans="3:6" ht="14.4" x14ac:dyDescent="0.3">
      <c r="C297" s="6"/>
      <c r="F297" s="7"/>
    </row>
    <row r="298" spans="3:6" ht="14.4" x14ac:dyDescent="0.3">
      <c r="C298" s="6"/>
      <c r="F298" s="7"/>
    </row>
    <row r="299" spans="3:6" ht="14.4" x14ac:dyDescent="0.3">
      <c r="C299" s="6"/>
      <c r="F299" s="7"/>
    </row>
    <row r="300" spans="3:6" ht="14.4" x14ac:dyDescent="0.3">
      <c r="C300" s="6"/>
      <c r="F300" s="7"/>
    </row>
    <row r="301" spans="3:6" ht="14.4" x14ac:dyDescent="0.3">
      <c r="C301" s="6"/>
      <c r="F301" s="7"/>
    </row>
    <row r="302" spans="3:6" ht="14.4" x14ac:dyDescent="0.3">
      <c r="C302" s="6"/>
      <c r="F302" s="7"/>
    </row>
    <row r="303" spans="3:6" ht="14.4" x14ac:dyDescent="0.3">
      <c r="C303" s="6"/>
      <c r="F303" s="7"/>
    </row>
    <row r="304" spans="3:6" ht="14.4" x14ac:dyDescent="0.3">
      <c r="C304" s="6"/>
      <c r="F304" s="7"/>
    </row>
    <row r="305" spans="3:6" ht="14.4" x14ac:dyDescent="0.3">
      <c r="C305" s="6"/>
      <c r="F305" s="7"/>
    </row>
    <row r="306" spans="3:6" ht="14.4" x14ac:dyDescent="0.3">
      <c r="C306" s="6"/>
      <c r="F306" s="7"/>
    </row>
    <row r="307" spans="3:6" ht="14.4" x14ac:dyDescent="0.3">
      <c r="C307" s="6"/>
      <c r="F307" s="7"/>
    </row>
    <row r="308" spans="3:6" ht="14.4" x14ac:dyDescent="0.3">
      <c r="C308" s="6"/>
      <c r="F308" s="7"/>
    </row>
    <row r="309" spans="3:6" ht="14.4" x14ac:dyDescent="0.3">
      <c r="C309" s="6"/>
      <c r="F309" s="7"/>
    </row>
    <row r="310" spans="3:6" ht="14.4" x14ac:dyDescent="0.3">
      <c r="C310" s="6"/>
      <c r="F310" s="7"/>
    </row>
    <row r="311" spans="3:6" ht="14.4" x14ac:dyDescent="0.3">
      <c r="C311" s="6"/>
      <c r="F311" s="7"/>
    </row>
    <row r="312" spans="3:6" ht="14.4" x14ac:dyDescent="0.3">
      <c r="C312" s="6"/>
      <c r="F312" s="7"/>
    </row>
    <row r="313" spans="3:6" ht="14.4" x14ac:dyDescent="0.3">
      <c r="C313" s="6"/>
      <c r="F313" s="7"/>
    </row>
    <row r="314" spans="3:6" ht="14.4" x14ac:dyDescent="0.3">
      <c r="C314" s="6"/>
      <c r="F314" s="7"/>
    </row>
    <row r="315" spans="3:6" ht="14.4" x14ac:dyDescent="0.3">
      <c r="C315" s="6"/>
      <c r="F315" s="7"/>
    </row>
    <row r="316" spans="3:6" ht="14.4" x14ac:dyDescent="0.3">
      <c r="C316" s="6"/>
      <c r="F316" s="7"/>
    </row>
    <row r="317" spans="3:6" ht="14.4" x14ac:dyDescent="0.3">
      <c r="C317" s="6"/>
      <c r="F317" s="7"/>
    </row>
    <row r="318" spans="3:6" ht="14.4" x14ac:dyDescent="0.3">
      <c r="C318" s="6"/>
      <c r="F318" s="7"/>
    </row>
    <row r="319" spans="3:6" ht="14.4" x14ac:dyDescent="0.3">
      <c r="C319" s="6"/>
      <c r="F319" s="7"/>
    </row>
    <row r="320" spans="3:6" ht="14.4" x14ac:dyDescent="0.3">
      <c r="C320" s="6"/>
      <c r="F320" s="7"/>
    </row>
    <row r="321" spans="3:6" ht="14.4" x14ac:dyDescent="0.3">
      <c r="C321" s="6"/>
      <c r="F321" s="7"/>
    </row>
    <row r="322" spans="3:6" ht="14.4" x14ac:dyDescent="0.3">
      <c r="C322" s="6"/>
      <c r="F322" s="7"/>
    </row>
    <row r="323" spans="3:6" ht="14.4" x14ac:dyDescent="0.3">
      <c r="C323" s="6"/>
      <c r="F323" s="7"/>
    </row>
    <row r="324" spans="3:6" ht="14.4" x14ac:dyDescent="0.3">
      <c r="C324" s="6"/>
      <c r="F324" s="7"/>
    </row>
    <row r="325" spans="3:6" ht="14.4" x14ac:dyDescent="0.3">
      <c r="C325" s="6"/>
      <c r="F325" s="7"/>
    </row>
    <row r="326" spans="3:6" ht="14.4" x14ac:dyDescent="0.3">
      <c r="C326" s="6"/>
      <c r="F326" s="7"/>
    </row>
    <row r="327" spans="3:6" ht="14.4" x14ac:dyDescent="0.3">
      <c r="C327" s="6"/>
      <c r="F327" s="7"/>
    </row>
    <row r="328" spans="3:6" ht="14.4" x14ac:dyDescent="0.3">
      <c r="C328" s="6"/>
      <c r="F328" s="7"/>
    </row>
    <row r="329" spans="3:6" ht="14.4" x14ac:dyDescent="0.3">
      <c r="C329" s="6"/>
      <c r="F329" s="7"/>
    </row>
    <row r="330" spans="3:6" ht="14.4" x14ac:dyDescent="0.3">
      <c r="C330" s="6"/>
      <c r="F330" s="7"/>
    </row>
    <row r="331" spans="3:6" ht="14.4" x14ac:dyDescent="0.3">
      <c r="C331" s="6"/>
      <c r="F331" s="7"/>
    </row>
    <row r="332" spans="3:6" ht="14.4" x14ac:dyDescent="0.3">
      <c r="C332" s="6"/>
      <c r="F332" s="7"/>
    </row>
    <row r="333" spans="3:6" ht="14.4" x14ac:dyDescent="0.3">
      <c r="C333" s="6"/>
      <c r="F333" s="7"/>
    </row>
    <row r="334" spans="3:6" ht="14.4" x14ac:dyDescent="0.3">
      <c r="C334" s="6"/>
      <c r="F334" s="7"/>
    </row>
    <row r="335" spans="3:6" ht="14.4" x14ac:dyDescent="0.3">
      <c r="C335" s="6"/>
      <c r="F335" s="7"/>
    </row>
    <row r="336" spans="3:6" ht="14.4" x14ac:dyDescent="0.3">
      <c r="C336" s="6"/>
      <c r="F336" s="7"/>
    </row>
    <row r="337" spans="3:6" ht="14.4" x14ac:dyDescent="0.3">
      <c r="C337" s="6"/>
      <c r="F337" s="7"/>
    </row>
    <row r="338" spans="3:6" ht="14.4" x14ac:dyDescent="0.3">
      <c r="C338" s="6"/>
      <c r="F338" s="7"/>
    </row>
    <row r="339" spans="3:6" ht="14.4" x14ac:dyDescent="0.3">
      <c r="C339" s="6"/>
      <c r="F339" s="7"/>
    </row>
    <row r="340" spans="3:6" ht="14.4" x14ac:dyDescent="0.3">
      <c r="C340" s="6"/>
      <c r="F340" s="7"/>
    </row>
    <row r="341" spans="3:6" ht="14.4" x14ac:dyDescent="0.3">
      <c r="C341" s="6"/>
      <c r="F341" s="7"/>
    </row>
    <row r="342" spans="3:6" ht="14.4" x14ac:dyDescent="0.3">
      <c r="C342" s="6"/>
      <c r="F342" s="7"/>
    </row>
    <row r="343" spans="3:6" ht="14.4" x14ac:dyDescent="0.3">
      <c r="C343" s="6"/>
      <c r="F343" s="7"/>
    </row>
    <row r="344" spans="3:6" ht="14.4" x14ac:dyDescent="0.3">
      <c r="C344" s="6"/>
      <c r="F344" s="7"/>
    </row>
    <row r="345" spans="3:6" ht="14.4" x14ac:dyDescent="0.3">
      <c r="C345" s="6"/>
      <c r="F345" s="7"/>
    </row>
    <row r="346" spans="3:6" ht="14.4" x14ac:dyDescent="0.3">
      <c r="C346" s="6"/>
      <c r="F346" s="7"/>
    </row>
    <row r="347" spans="3:6" ht="14.4" x14ac:dyDescent="0.3">
      <c r="C347" s="6"/>
      <c r="F347" s="7"/>
    </row>
    <row r="348" spans="3:6" ht="14.4" x14ac:dyDescent="0.3">
      <c r="C348" s="6"/>
      <c r="F348" s="7"/>
    </row>
    <row r="349" spans="3:6" ht="14.4" x14ac:dyDescent="0.3">
      <c r="C349" s="6"/>
      <c r="F349" s="7"/>
    </row>
    <row r="350" spans="3:6" ht="14.4" x14ac:dyDescent="0.3">
      <c r="C350" s="6"/>
      <c r="F350" s="7"/>
    </row>
    <row r="351" spans="3:6" ht="14.4" x14ac:dyDescent="0.3">
      <c r="C351" s="6"/>
      <c r="F351" s="7"/>
    </row>
    <row r="352" spans="3:6" ht="14.4" x14ac:dyDescent="0.3">
      <c r="C352" s="6"/>
      <c r="F352" s="7"/>
    </row>
    <row r="353" spans="3:6" ht="14.4" x14ac:dyDescent="0.3">
      <c r="C353" s="6"/>
      <c r="F353" s="7"/>
    </row>
    <row r="354" spans="3:6" ht="14.4" x14ac:dyDescent="0.3">
      <c r="C354" s="6"/>
      <c r="F354" s="7"/>
    </row>
    <row r="355" spans="3:6" ht="14.4" x14ac:dyDescent="0.3">
      <c r="C355" s="6"/>
      <c r="F355" s="7"/>
    </row>
    <row r="356" spans="3:6" ht="14.4" x14ac:dyDescent="0.3">
      <c r="C356" s="6"/>
      <c r="F356" s="7"/>
    </row>
    <row r="357" spans="3:6" ht="14.4" x14ac:dyDescent="0.3">
      <c r="C357" s="6"/>
      <c r="F357" s="7"/>
    </row>
    <row r="358" spans="3:6" ht="14.4" x14ac:dyDescent="0.3">
      <c r="C358" s="6"/>
      <c r="F358" s="7"/>
    </row>
    <row r="359" spans="3:6" ht="14.4" x14ac:dyDescent="0.3">
      <c r="C359" s="6"/>
      <c r="F359" s="7"/>
    </row>
    <row r="360" spans="3:6" ht="14.4" x14ac:dyDescent="0.3">
      <c r="C360" s="6"/>
      <c r="F360" s="7"/>
    </row>
    <row r="361" spans="3:6" ht="14.4" x14ac:dyDescent="0.3">
      <c r="C361" s="6"/>
      <c r="F361" s="7"/>
    </row>
    <row r="362" spans="3:6" ht="14.4" x14ac:dyDescent="0.3">
      <c r="C362" s="6"/>
      <c r="F362" s="7"/>
    </row>
    <row r="363" spans="3:6" ht="14.4" x14ac:dyDescent="0.3">
      <c r="C363" s="6"/>
      <c r="F363" s="7"/>
    </row>
    <row r="364" spans="3:6" ht="14.4" x14ac:dyDescent="0.3">
      <c r="C364" s="6"/>
      <c r="F364" s="7"/>
    </row>
    <row r="365" spans="3:6" ht="14.4" x14ac:dyDescent="0.3">
      <c r="C365" s="6"/>
      <c r="F365" s="7"/>
    </row>
    <row r="366" spans="3:6" ht="14.4" x14ac:dyDescent="0.3">
      <c r="C366" s="6"/>
      <c r="F366" s="7"/>
    </row>
    <row r="367" spans="3:6" ht="14.4" x14ac:dyDescent="0.3">
      <c r="C367" s="6"/>
      <c r="F367" s="7"/>
    </row>
    <row r="368" spans="3:6" ht="14.4" x14ac:dyDescent="0.3">
      <c r="C368" s="6"/>
      <c r="F368" s="7"/>
    </row>
    <row r="369" spans="3:6" ht="14.4" x14ac:dyDescent="0.3">
      <c r="C369" s="6"/>
      <c r="F369" s="7"/>
    </row>
    <row r="370" spans="3:6" ht="14.4" x14ac:dyDescent="0.3">
      <c r="C370" s="6"/>
      <c r="F370" s="7"/>
    </row>
    <row r="371" spans="3:6" ht="14.4" x14ac:dyDescent="0.3">
      <c r="C371" s="6"/>
      <c r="F371" s="7"/>
    </row>
    <row r="372" spans="3:6" ht="14.4" x14ac:dyDescent="0.3">
      <c r="C372" s="6"/>
      <c r="F372" s="7"/>
    </row>
    <row r="373" spans="3:6" ht="14.4" x14ac:dyDescent="0.3">
      <c r="C373" s="6"/>
      <c r="F373" s="7"/>
    </row>
    <row r="374" spans="3:6" ht="14.4" x14ac:dyDescent="0.3">
      <c r="C374" s="6"/>
      <c r="F374" s="7"/>
    </row>
    <row r="375" spans="3:6" ht="14.4" x14ac:dyDescent="0.3">
      <c r="C375" s="6"/>
      <c r="F375" s="7"/>
    </row>
    <row r="376" spans="3:6" ht="14.4" x14ac:dyDescent="0.3">
      <c r="C376" s="6"/>
      <c r="F376" s="7"/>
    </row>
    <row r="377" spans="3:6" ht="14.4" x14ac:dyDescent="0.3">
      <c r="C377" s="6"/>
      <c r="F377" s="7"/>
    </row>
    <row r="378" spans="3:6" ht="14.4" x14ac:dyDescent="0.3">
      <c r="C378" s="6"/>
      <c r="F378" s="7"/>
    </row>
    <row r="379" spans="3:6" ht="14.4" x14ac:dyDescent="0.3">
      <c r="C379" s="6"/>
      <c r="F379" s="7"/>
    </row>
    <row r="380" spans="3:6" ht="14.4" x14ac:dyDescent="0.3">
      <c r="C380" s="6"/>
      <c r="F380" s="7"/>
    </row>
    <row r="381" spans="3:6" ht="14.4" x14ac:dyDescent="0.3">
      <c r="C381" s="6"/>
      <c r="F381" s="7"/>
    </row>
    <row r="382" spans="3:6" ht="14.4" x14ac:dyDescent="0.3">
      <c r="C382" s="6"/>
      <c r="F382" s="7"/>
    </row>
    <row r="383" spans="3:6" ht="14.4" x14ac:dyDescent="0.3">
      <c r="C383" s="6"/>
      <c r="F383" s="7"/>
    </row>
    <row r="384" spans="3:6" ht="14.4" x14ac:dyDescent="0.3">
      <c r="C384" s="6"/>
      <c r="F384" s="7"/>
    </row>
    <row r="385" spans="3:6" ht="14.4" x14ac:dyDescent="0.3">
      <c r="C385" s="6"/>
      <c r="F385" s="7"/>
    </row>
    <row r="386" spans="3:6" ht="14.4" x14ac:dyDescent="0.3">
      <c r="C386" s="6"/>
      <c r="F386" s="7"/>
    </row>
    <row r="387" spans="3:6" ht="14.4" x14ac:dyDescent="0.3">
      <c r="C387" s="6"/>
      <c r="F387" s="7"/>
    </row>
    <row r="388" spans="3:6" ht="14.4" x14ac:dyDescent="0.3">
      <c r="C388" s="6"/>
      <c r="F388" s="7"/>
    </row>
    <row r="389" spans="3:6" ht="14.4" x14ac:dyDescent="0.3">
      <c r="C389" s="6"/>
      <c r="F389" s="7"/>
    </row>
    <row r="390" spans="3:6" ht="14.4" x14ac:dyDescent="0.3">
      <c r="C390" s="6"/>
      <c r="F390" s="7"/>
    </row>
    <row r="391" spans="3:6" ht="14.4" x14ac:dyDescent="0.3">
      <c r="C391" s="6"/>
      <c r="F391" s="7"/>
    </row>
    <row r="392" spans="3:6" ht="14.4" x14ac:dyDescent="0.3">
      <c r="C392" s="6"/>
      <c r="F392" s="7"/>
    </row>
    <row r="393" spans="3:6" ht="14.4" x14ac:dyDescent="0.3">
      <c r="C393" s="6"/>
      <c r="F393" s="7"/>
    </row>
    <row r="394" spans="3:6" ht="14.4" x14ac:dyDescent="0.3">
      <c r="C394" s="6"/>
      <c r="F394" s="7"/>
    </row>
    <row r="395" spans="3:6" ht="14.4" x14ac:dyDescent="0.3">
      <c r="C395" s="6"/>
      <c r="F395" s="7"/>
    </row>
    <row r="396" spans="3:6" ht="14.4" x14ac:dyDescent="0.3">
      <c r="C396" s="6"/>
      <c r="F396" s="7"/>
    </row>
    <row r="397" spans="3:6" ht="14.4" x14ac:dyDescent="0.3">
      <c r="C397" s="6"/>
      <c r="F397" s="7"/>
    </row>
    <row r="398" spans="3:6" ht="14.4" x14ac:dyDescent="0.3">
      <c r="C398" s="6"/>
      <c r="F398" s="7"/>
    </row>
    <row r="399" spans="3:6" ht="14.4" x14ac:dyDescent="0.3">
      <c r="C399" s="6"/>
      <c r="F399" s="7"/>
    </row>
    <row r="400" spans="3:6" ht="14.4" x14ac:dyDescent="0.3">
      <c r="C400" s="6"/>
      <c r="F400" s="7"/>
    </row>
    <row r="401" spans="3:6" ht="14.4" x14ac:dyDescent="0.3">
      <c r="C401" s="6"/>
      <c r="F401" s="7"/>
    </row>
    <row r="402" spans="3:6" ht="14.4" x14ac:dyDescent="0.3">
      <c r="C402" s="6"/>
      <c r="F402" s="7"/>
    </row>
    <row r="403" spans="3:6" ht="14.4" x14ac:dyDescent="0.3">
      <c r="C403" s="6"/>
      <c r="F403" s="7"/>
    </row>
    <row r="404" spans="3:6" ht="14.4" x14ac:dyDescent="0.3">
      <c r="C404" s="6"/>
      <c r="F404" s="7"/>
    </row>
    <row r="405" spans="3:6" ht="14.4" x14ac:dyDescent="0.3">
      <c r="C405" s="6"/>
      <c r="F405" s="7"/>
    </row>
    <row r="406" spans="3:6" ht="14.4" x14ac:dyDescent="0.3">
      <c r="C406" s="6"/>
      <c r="F406" s="7"/>
    </row>
    <row r="407" spans="3:6" ht="14.4" x14ac:dyDescent="0.3">
      <c r="C407" s="6"/>
      <c r="F407" s="7"/>
    </row>
    <row r="408" spans="3:6" ht="14.4" x14ac:dyDescent="0.3">
      <c r="C408" s="6"/>
      <c r="F408" s="7"/>
    </row>
    <row r="409" spans="3:6" ht="14.4" x14ac:dyDescent="0.3">
      <c r="C409" s="6"/>
      <c r="F409" s="7"/>
    </row>
    <row r="410" spans="3:6" ht="14.4" x14ac:dyDescent="0.3">
      <c r="C410" s="6"/>
      <c r="F410" s="7"/>
    </row>
    <row r="411" spans="3:6" ht="14.4" x14ac:dyDescent="0.3">
      <c r="C411" s="6"/>
      <c r="F411" s="7"/>
    </row>
    <row r="412" spans="3:6" ht="14.4" x14ac:dyDescent="0.3">
      <c r="C412" s="6"/>
      <c r="F412" s="7"/>
    </row>
    <row r="413" spans="3:6" ht="14.4" x14ac:dyDescent="0.3">
      <c r="C413" s="6"/>
      <c r="F413" s="7"/>
    </row>
    <row r="414" spans="3:6" ht="14.4" x14ac:dyDescent="0.3">
      <c r="C414" s="6"/>
      <c r="F414" s="7"/>
    </row>
    <row r="415" spans="3:6" ht="14.4" x14ac:dyDescent="0.3">
      <c r="C415" s="6"/>
      <c r="F415" s="7"/>
    </row>
    <row r="416" spans="3:6" ht="14.4" x14ac:dyDescent="0.3">
      <c r="C416" s="6"/>
      <c r="F416" s="7"/>
    </row>
    <row r="417" spans="3:6" ht="14.4" x14ac:dyDescent="0.3">
      <c r="C417" s="6"/>
      <c r="F417" s="7"/>
    </row>
    <row r="418" spans="3:6" ht="14.4" x14ac:dyDescent="0.3">
      <c r="C418" s="6"/>
      <c r="F418" s="7"/>
    </row>
    <row r="419" spans="3:6" ht="14.4" x14ac:dyDescent="0.3">
      <c r="C419" s="6"/>
      <c r="F419" s="7"/>
    </row>
    <row r="420" spans="3:6" ht="14.4" x14ac:dyDescent="0.3">
      <c r="C420" s="6"/>
      <c r="F420" s="7"/>
    </row>
    <row r="421" spans="3:6" ht="14.4" x14ac:dyDescent="0.3">
      <c r="C421" s="6"/>
      <c r="F421" s="7"/>
    </row>
    <row r="422" spans="3:6" ht="14.4" x14ac:dyDescent="0.3">
      <c r="C422" s="6"/>
      <c r="F422" s="7"/>
    </row>
    <row r="423" spans="3:6" ht="14.4" x14ac:dyDescent="0.3">
      <c r="C423" s="6"/>
      <c r="F423" s="7"/>
    </row>
    <row r="424" spans="3:6" ht="14.4" x14ac:dyDescent="0.3">
      <c r="C424" s="6"/>
      <c r="F424" s="7"/>
    </row>
    <row r="425" spans="3:6" ht="14.4" x14ac:dyDescent="0.3">
      <c r="C425" s="6"/>
      <c r="F425" s="7"/>
    </row>
    <row r="426" spans="3:6" ht="14.4" x14ac:dyDescent="0.3">
      <c r="C426" s="6"/>
      <c r="F426" s="7"/>
    </row>
    <row r="427" spans="3:6" ht="14.4" x14ac:dyDescent="0.3">
      <c r="C427" s="6"/>
      <c r="F427" s="7"/>
    </row>
    <row r="428" spans="3:6" ht="14.4" x14ac:dyDescent="0.3">
      <c r="C428" s="6"/>
      <c r="F428" s="7"/>
    </row>
    <row r="429" spans="3:6" ht="14.4" x14ac:dyDescent="0.3">
      <c r="C429" s="6"/>
      <c r="F429" s="7"/>
    </row>
    <row r="430" spans="3:6" ht="14.4" x14ac:dyDescent="0.3">
      <c r="C430" s="6"/>
      <c r="F430" s="7"/>
    </row>
    <row r="431" spans="3:6" ht="14.4" x14ac:dyDescent="0.3">
      <c r="C431" s="6"/>
      <c r="F431" s="7"/>
    </row>
    <row r="432" spans="3:6" ht="14.4" x14ac:dyDescent="0.3">
      <c r="C432" s="6"/>
      <c r="F432" s="7"/>
    </row>
    <row r="433" spans="3:6" ht="14.4" x14ac:dyDescent="0.3">
      <c r="C433" s="6"/>
      <c r="F433" s="7"/>
    </row>
    <row r="434" spans="3:6" ht="14.4" x14ac:dyDescent="0.3">
      <c r="C434" s="6"/>
      <c r="F434" s="7"/>
    </row>
    <row r="435" spans="3:6" ht="14.4" x14ac:dyDescent="0.3">
      <c r="C435" s="6"/>
      <c r="F435" s="7"/>
    </row>
    <row r="436" spans="3:6" ht="14.4" x14ac:dyDescent="0.3">
      <c r="C436" s="6"/>
      <c r="F436" s="7"/>
    </row>
    <row r="437" spans="3:6" ht="14.4" x14ac:dyDescent="0.3">
      <c r="C437" s="6"/>
      <c r="F437" s="7"/>
    </row>
    <row r="438" spans="3:6" ht="14.4" x14ac:dyDescent="0.3">
      <c r="C438" s="6"/>
      <c r="F438" s="7"/>
    </row>
    <row r="439" spans="3:6" ht="14.4" x14ac:dyDescent="0.3">
      <c r="C439" s="6"/>
      <c r="F439" s="7"/>
    </row>
    <row r="440" spans="3:6" ht="14.4" x14ac:dyDescent="0.3">
      <c r="C440" s="6"/>
      <c r="F440" s="7"/>
    </row>
    <row r="441" spans="3:6" ht="14.4" x14ac:dyDescent="0.3">
      <c r="C441" s="6"/>
      <c r="F441" s="7"/>
    </row>
    <row r="442" spans="3:6" ht="14.4" x14ac:dyDescent="0.3">
      <c r="C442" s="6"/>
      <c r="F442" s="7"/>
    </row>
    <row r="443" spans="3:6" ht="14.4" x14ac:dyDescent="0.3">
      <c r="C443" s="6"/>
      <c r="F443" s="7"/>
    </row>
    <row r="444" spans="3:6" ht="14.4" x14ac:dyDescent="0.3">
      <c r="C444" s="6"/>
      <c r="F444" s="7"/>
    </row>
    <row r="445" spans="3:6" ht="14.4" x14ac:dyDescent="0.3">
      <c r="C445" s="6"/>
      <c r="F445" s="7"/>
    </row>
    <row r="446" spans="3:6" ht="14.4" x14ac:dyDescent="0.3">
      <c r="C446" s="6"/>
      <c r="F446" s="7"/>
    </row>
    <row r="447" spans="3:6" ht="14.4" x14ac:dyDescent="0.3">
      <c r="C447" s="6"/>
      <c r="F447" s="7"/>
    </row>
    <row r="448" spans="3:6" ht="14.4" x14ac:dyDescent="0.3">
      <c r="C448" s="6"/>
      <c r="F448" s="7"/>
    </row>
    <row r="449" spans="3:6" ht="14.4" x14ac:dyDescent="0.3">
      <c r="C449" s="6"/>
      <c r="F449" s="7"/>
    </row>
    <row r="450" spans="3:6" ht="14.4" x14ac:dyDescent="0.3">
      <c r="C450" s="6"/>
      <c r="F450" s="7"/>
    </row>
    <row r="451" spans="3:6" ht="14.4" x14ac:dyDescent="0.3">
      <c r="C451" s="6"/>
      <c r="F451" s="7"/>
    </row>
    <row r="452" spans="3:6" ht="14.4" x14ac:dyDescent="0.3">
      <c r="C452" s="6"/>
      <c r="F452" s="7"/>
    </row>
    <row r="453" spans="3:6" ht="14.4" x14ac:dyDescent="0.3">
      <c r="C453" s="6"/>
      <c r="F453" s="7"/>
    </row>
    <row r="454" spans="3:6" ht="14.4" x14ac:dyDescent="0.3">
      <c r="C454" s="6"/>
      <c r="F454" s="7"/>
    </row>
    <row r="455" spans="3:6" ht="14.4" x14ac:dyDescent="0.3">
      <c r="C455" s="6"/>
      <c r="F455" s="7"/>
    </row>
    <row r="456" spans="3:6" ht="14.4" x14ac:dyDescent="0.3">
      <c r="C456" s="6"/>
      <c r="F456" s="7"/>
    </row>
    <row r="457" spans="3:6" ht="14.4" x14ac:dyDescent="0.3">
      <c r="C457" s="6"/>
      <c r="F457" s="7"/>
    </row>
    <row r="458" spans="3:6" ht="14.4" x14ac:dyDescent="0.3">
      <c r="C458" s="6"/>
      <c r="F458" s="7"/>
    </row>
    <row r="459" spans="3:6" ht="14.4" x14ac:dyDescent="0.3">
      <c r="C459" s="6"/>
      <c r="F459" s="7"/>
    </row>
    <row r="460" spans="3:6" ht="14.4" x14ac:dyDescent="0.3">
      <c r="C460" s="6"/>
      <c r="F460" s="7"/>
    </row>
    <row r="461" spans="3:6" ht="14.4" x14ac:dyDescent="0.3">
      <c r="C461" s="6"/>
      <c r="F461" s="7"/>
    </row>
    <row r="462" spans="3:6" ht="14.4" x14ac:dyDescent="0.3">
      <c r="C462" s="6"/>
      <c r="F462" s="7"/>
    </row>
    <row r="463" spans="3:6" ht="14.4" x14ac:dyDescent="0.3">
      <c r="C463" s="6"/>
      <c r="F463" s="7"/>
    </row>
    <row r="464" spans="3:6" ht="14.4" x14ac:dyDescent="0.3">
      <c r="C464" s="6"/>
      <c r="F464" s="7"/>
    </row>
    <row r="465" spans="3:6" ht="14.4" x14ac:dyDescent="0.3">
      <c r="C465" s="6"/>
      <c r="F465" s="7"/>
    </row>
    <row r="466" spans="3:6" ht="14.4" x14ac:dyDescent="0.3">
      <c r="C466" s="6"/>
      <c r="F466" s="7"/>
    </row>
    <row r="467" spans="3:6" ht="14.4" x14ac:dyDescent="0.3">
      <c r="C467" s="6"/>
      <c r="F467" s="7"/>
    </row>
    <row r="468" spans="3:6" ht="14.4" x14ac:dyDescent="0.3">
      <c r="C468" s="6"/>
      <c r="F468" s="7"/>
    </row>
    <row r="469" spans="3:6" ht="14.4" x14ac:dyDescent="0.3">
      <c r="C469" s="6"/>
      <c r="F469" s="7"/>
    </row>
    <row r="470" spans="3:6" ht="14.4" x14ac:dyDescent="0.3">
      <c r="C470" s="6"/>
      <c r="F470" s="7"/>
    </row>
    <row r="471" spans="3:6" ht="14.4" x14ac:dyDescent="0.3">
      <c r="C471" s="6"/>
      <c r="F471" s="7"/>
    </row>
    <row r="472" spans="3:6" ht="14.4" x14ac:dyDescent="0.3">
      <c r="C472" s="6"/>
      <c r="F472" s="7"/>
    </row>
    <row r="473" spans="3:6" ht="14.4" x14ac:dyDescent="0.3">
      <c r="C473" s="6"/>
      <c r="F473" s="7"/>
    </row>
    <row r="474" spans="3:6" ht="14.4" x14ac:dyDescent="0.3">
      <c r="C474" s="6"/>
      <c r="F474" s="7"/>
    </row>
    <row r="475" spans="3:6" ht="14.4" x14ac:dyDescent="0.3">
      <c r="C475" s="6"/>
      <c r="F475" s="7"/>
    </row>
    <row r="476" spans="3:6" ht="14.4" x14ac:dyDescent="0.3">
      <c r="C476" s="6"/>
      <c r="F476" s="7"/>
    </row>
    <row r="477" spans="3:6" ht="14.4" x14ac:dyDescent="0.3">
      <c r="C477" s="6"/>
      <c r="F477" s="7"/>
    </row>
    <row r="478" spans="3:6" ht="14.4" x14ac:dyDescent="0.3">
      <c r="C478" s="6"/>
      <c r="F478" s="7"/>
    </row>
    <row r="479" spans="3:6" ht="14.4" x14ac:dyDescent="0.3">
      <c r="C479" s="6"/>
      <c r="F479" s="7"/>
    </row>
    <row r="480" spans="3:6" ht="14.4" x14ac:dyDescent="0.3">
      <c r="C480" s="6"/>
      <c r="F480" s="7"/>
    </row>
    <row r="481" spans="3:6" ht="14.4" x14ac:dyDescent="0.3">
      <c r="C481" s="6"/>
      <c r="F481" s="7"/>
    </row>
    <row r="482" spans="3:6" ht="14.4" x14ac:dyDescent="0.3">
      <c r="C482" s="6"/>
      <c r="F482" s="7"/>
    </row>
    <row r="483" spans="3:6" ht="14.4" x14ac:dyDescent="0.3">
      <c r="C483" s="6"/>
      <c r="F483" s="7"/>
    </row>
    <row r="484" spans="3:6" ht="14.4" x14ac:dyDescent="0.3">
      <c r="C484" s="6"/>
      <c r="F484" s="7"/>
    </row>
    <row r="485" spans="3:6" ht="14.4" x14ac:dyDescent="0.3">
      <c r="C485" s="6"/>
      <c r="F485" s="7"/>
    </row>
    <row r="486" spans="3:6" ht="14.4" x14ac:dyDescent="0.3">
      <c r="C486" s="6"/>
      <c r="F486" s="7"/>
    </row>
    <row r="487" spans="3:6" ht="14.4" x14ac:dyDescent="0.3">
      <c r="C487" s="6"/>
      <c r="F487" s="7"/>
    </row>
    <row r="488" spans="3:6" ht="14.4" x14ac:dyDescent="0.3">
      <c r="C488" s="6"/>
      <c r="F488" s="7"/>
    </row>
    <row r="489" spans="3:6" ht="14.4" x14ac:dyDescent="0.3">
      <c r="C489" s="6"/>
      <c r="F489" s="7"/>
    </row>
    <row r="490" spans="3:6" ht="14.4" x14ac:dyDescent="0.3">
      <c r="C490" s="6"/>
      <c r="F490" s="7"/>
    </row>
    <row r="491" spans="3:6" ht="14.4" x14ac:dyDescent="0.3">
      <c r="C491" s="6"/>
      <c r="F491" s="7"/>
    </row>
    <row r="492" spans="3:6" ht="14.4" x14ac:dyDescent="0.3">
      <c r="C492" s="6"/>
      <c r="F492" s="7"/>
    </row>
    <row r="493" spans="3:6" ht="14.4" x14ac:dyDescent="0.3">
      <c r="C493" s="6"/>
      <c r="F493" s="7"/>
    </row>
    <row r="494" spans="3:6" ht="14.4" x14ac:dyDescent="0.3">
      <c r="C494" s="6"/>
      <c r="F494" s="7"/>
    </row>
    <row r="495" spans="3:6" ht="14.4" x14ac:dyDescent="0.3">
      <c r="C495" s="6"/>
      <c r="F495" s="7"/>
    </row>
    <row r="496" spans="3:6" ht="14.4" x14ac:dyDescent="0.3">
      <c r="C496" s="6"/>
      <c r="F496" s="7"/>
    </row>
    <row r="497" spans="3:6" ht="14.4" x14ac:dyDescent="0.3">
      <c r="C497" s="6"/>
      <c r="F497" s="7"/>
    </row>
    <row r="498" spans="3:6" ht="14.4" x14ac:dyDescent="0.3">
      <c r="C498" s="6"/>
      <c r="F498" s="7"/>
    </row>
    <row r="499" spans="3:6" ht="14.4" x14ac:dyDescent="0.3">
      <c r="C499" s="6"/>
      <c r="F499" s="7"/>
    </row>
    <row r="500" spans="3:6" ht="14.4" x14ac:dyDescent="0.3">
      <c r="C500" s="6"/>
      <c r="F500" s="7"/>
    </row>
    <row r="501" spans="3:6" ht="14.4" x14ac:dyDescent="0.3">
      <c r="C501" s="6"/>
      <c r="F501" s="7"/>
    </row>
    <row r="502" spans="3:6" ht="14.4" x14ac:dyDescent="0.3">
      <c r="C502" s="6"/>
      <c r="F502" s="7"/>
    </row>
    <row r="503" spans="3:6" ht="14.4" x14ac:dyDescent="0.3">
      <c r="C503" s="6"/>
      <c r="F503" s="7"/>
    </row>
    <row r="504" spans="3:6" ht="14.4" x14ac:dyDescent="0.3">
      <c r="C504" s="6"/>
      <c r="F504" s="7"/>
    </row>
    <row r="505" spans="3:6" ht="14.4" x14ac:dyDescent="0.3">
      <c r="C505" s="6"/>
      <c r="F505" s="7"/>
    </row>
    <row r="506" spans="3:6" ht="14.4" x14ac:dyDescent="0.3">
      <c r="C506" s="6"/>
      <c r="F506" s="7"/>
    </row>
    <row r="507" spans="3:6" ht="14.4" x14ac:dyDescent="0.3">
      <c r="C507" s="6"/>
      <c r="F507" s="7"/>
    </row>
    <row r="508" spans="3:6" ht="14.4" x14ac:dyDescent="0.3">
      <c r="C508" s="6"/>
      <c r="F508" s="7"/>
    </row>
    <row r="509" spans="3:6" ht="14.4" x14ac:dyDescent="0.3">
      <c r="C509" s="6"/>
      <c r="F509" s="7"/>
    </row>
    <row r="510" spans="3:6" ht="14.4" x14ac:dyDescent="0.3">
      <c r="C510" s="6"/>
      <c r="F510" s="7"/>
    </row>
    <row r="511" spans="3:6" ht="14.4" x14ac:dyDescent="0.3">
      <c r="C511" s="6"/>
      <c r="F511" s="7"/>
    </row>
    <row r="512" spans="3:6" ht="14.4" x14ac:dyDescent="0.3">
      <c r="C512" s="6"/>
      <c r="F512" s="7"/>
    </row>
    <row r="513" spans="3:6" ht="14.4" x14ac:dyDescent="0.3">
      <c r="C513" s="6"/>
      <c r="F513" s="7"/>
    </row>
    <row r="514" spans="3:6" ht="14.4" x14ac:dyDescent="0.3">
      <c r="C514" s="6"/>
      <c r="F514" s="7"/>
    </row>
    <row r="515" spans="3:6" ht="14.4" x14ac:dyDescent="0.3">
      <c r="C515" s="6"/>
      <c r="F515" s="7"/>
    </row>
    <row r="516" spans="3:6" ht="14.4" x14ac:dyDescent="0.3">
      <c r="C516" s="6"/>
      <c r="F516" s="7"/>
    </row>
    <row r="517" spans="3:6" ht="14.4" x14ac:dyDescent="0.3">
      <c r="C517" s="6"/>
      <c r="F517" s="7"/>
    </row>
    <row r="518" spans="3:6" ht="14.4" x14ac:dyDescent="0.3">
      <c r="C518" s="6"/>
      <c r="F518" s="7"/>
    </row>
    <row r="519" spans="3:6" ht="14.4" x14ac:dyDescent="0.3">
      <c r="C519" s="6"/>
      <c r="F519" s="7"/>
    </row>
    <row r="520" spans="3:6" ht="14.4" x14ac:dyDescent="0.3">
      <c r="C520" s="6"/>
      <c r="F520" s="7"/>
    </row>
    <row r="521" spans="3:6" ht="14.4" x14ac:dyDescent="0.3">
      <c r="C521" s="6"/>
      <c r="F521" s="7"/>
    </row>
    <row r="522" spans="3:6" ht="14.4" x14ac:dyDescent="0.3">
      <c r="C522" s="6"/>
      <c r="F522" s="7"/>
    </row>
    <row r="523" spans="3:6" ht="14.4" x14ac:dyDescent="0.3">
      <c r="C523" s="6"/>
      <c r="F523" s="7"/>
    </row>
    <row r="524" spans="3:6" ht="14.4" x14ac:dyDescent="0.3">
      <c r="C524" s="6"/>
      <c r="F524" s="7"/>
    </row>
    <row r="525" spans="3:6" ht="14.4" x14ac:dyDescent="0.3">
      <c r="C525" s="6"/>
      <c r="F525" s="7"/>
    </row>
    <row r="526" spans="3:6" ht="14.4" x14ac:dyDescent="0.3">
      <c r="C526" s="6"/>
      <c r="F526" s="7"/>
    </row>
    <row r="527" spans="3:6" ht="14.4" x14ac:dyDescent="0.3">
      <c r="C527" s="6"/>
      <c r="F527" s="7"/>
    </row>
    <row r="528" spans="3:6" ht="14.4" x14ac:dyDescent="0.3">
      <c r="C528" s="6"/>
      <c r="F528" s="7"/>
    </row>
    <row r="529" spans="3:6" ht="14.4" x14ac:dyDescent="0.3">
      <c r="C529" s="6"/>
      <c r="F529" s="7"/>
    </row>
    <row r="530" spans="3:6" ht="14.4" x14ac:dyDescent="0.3">
      <c r="C530" s="6"/>
      <c r="F530" s="7"/>
    </row>
    <row r="531" spans="3:6" ht="14.4" x14ac:dyDescent="0.3">
      <c r="C531" s="6"/>
      <c r="F531" s="7"/>
    </row>
    <row r="532" spans="3:6" ht="14.4" x14ac:dyDescent="0.3">
      <c r="C532" s="6"/>
      <c r="F532" s="7"/>
    </row>
    <row r="533" spans="3:6" ht="14.4" x14ac:dyDescent="0.3">
      <c r="C533" s="6"/>
      <c r="F533" s="7"/>
    </row>
    <row r="534" spans="3:6" ht="14.4" x14ac:dyDescent="0.3">
      <c r="C534" s="6"/>
      <c r="F534" s="7"/>
    </row>
    <row r="535" spans="3:6" ht="14.4" x14ac:dyDescent="0.3">
      <c r="C535" s="6"/>
      <c r="F535" s="7"/>
    </row>
    <row r="536" spans="3:6" ht="14.4" x14ac:dyDescent="0.3">
      <c r="C536" s="6"/>
      <c r="F536" s="7"/>
    </row>
    <row r="537" spans="3:6" ht="14.4" x14ac:dyDescent="0.3">
      <c r="C537" s="6"/>
      <c r="F537" s="7"/>
    </row>
    <row r="538" spans="3:6" ht="14.4" x14ac:dyDescent="0.3">
      <c r="C538" s="6"/>
      <c r="F538" s="7"/>
    </row>
    <row r="539" spans="3:6" ht="14.4" x14ac:dyDescent="0.3">
      <c r="C539" s="6"/>
      <c r="F539" s="7"/>
    </row>
    <row r="540" spans="3:6" ht="14.4" x14ac:dyDescent="0.3">
      <c r="C540" s="6"/>
      <c r="F540" s="7"/>
    </row>
    <row r="541" spans="3:6" ht="14.4" x14ac:dyDescent="0.3">
      <c r="C541" s="6"/>
      <c r="F541" s="7"/>
    </row>
    <row r="542" spans="3:6" ht="14.4" x14ac:dyDescent="0.3">
      <c r="C542" s="6"/>
      <c r="F542" s="7"/>
    </row>
    <row r="543" spans="3:6" ht="14.4" x14ac:dyDescent="0.3">
      <c r="C543" s="6"/>
      <c r="F543" s="7"/>
    </row>
    <row r="544" spans="3:6" ht="14.4" x14ac:dyDescent="0.3">
      <c r="C544" s="6"/>
      <c r="F544" s="7"/>
    </row>
    <row r="545" spans="3:6" ht="14.4" x14ac:dyDescent="0.3">
      <c r="C545" s="6"/>
      <c r="F545" s="7"/>
    </row>
    <row r="546" spans="3:6" ht="14.4" x14ac:dyDescent="0.3">
      <c r="C546" s="6"/>
      <c r="F546" s="7"/>
    </row>
    <row r="547" spans="3:6" ht="14.4" x14ac:dyDescent="0.3">
      <c r="C547" s="6"/>
      <c r="F547" s="7"/>
    </row>
    <row r="548" spans="3:6" ht="14.4" x14ac:dyDescent="0.3">
      <c r="C548" s="6"/>
      <c r="F548" s="7"/>
    </row>
    <row r="549" spans="3:6" ht="14.4" x14ac:dyDescent="0.3">
      <c r="C549" s="6"/>
      <c r="F549" s="7"/>
    </row>
    <row r="550" spans="3:6" ht="14.4" x14ac:dyDescent="0.3">
      <c r="C550" s="6"/>
      <c r="F550" s="7"/>
    </row>
    <row r="551" spans="3:6" ht="14.4" x14ac:dyDescent="0.3">
      <c r="C551" s="6"/>
      <c r="F551" s="7"/>
    </row>
    <row r="552" spans="3:6" ht="14.4" x14ac:dyDescent="0.3">
      <c r="C552" s="6"/>
      <c r="F552" s="7"/>
    </row>
    <row r="553" spans="3:6" ht="14.4" x14ac:dyDescent="0.3">
      <c r="C553" s="6"/>
      <c r="F553" s="7"/>
    </row>
    <row r="554" spans="3:6" ht="14.4" x14ac:dyDescent="0.3">
      <c r="C554" s="6"/>
      <c r="F554" s="7"/>
    </row>
    <row r="555" spans="3:6" ht="14.4" x14ac:dyDescent="0.3">
      <c r="C555" s="6"/>
      <c r="F555" s="7"/>
    </row>
    <row r="556" spans="3:6" ht="14.4" x14ac:dyDescent="0.3">
      <c r="C556" s="6"/>
      <c r="F556" s="7"/>
    </row>
    <row r="557" spans="3:6" ht="14.4" x14ac:dyDescent="0.3">
      <c r="C557" s="6"/>
      <c r="F557" s="7"/>
    </row>
    <row r="558" spans="3:6" ht="14.4" x14ac:dyDescent="0.3">
      <c r="C558" s="6"/>
      <c r="F558" s="7"/>
    </row>
    <row r="559" spans="3:6" ht="14.4" x14ac:dyDescent="0.3">
      <c r="C559" s="6"/>
      <c r="F559" s="7"/>
    </row>
    <row r="560" spans="3:6" ht="14.4" x14ac:dyDescent="0.3">
      <c r="C560" s="6"/>
      <c r="F560" s="7"/>
    </row>
    <row r="561" spans="3:6" ht="14.4" x14ac:dyDescent="0.3">
      <c r="C561" s="6"/>
      <c r="F561" s="7"/>
    </row>
    <row r="562" spans="3:6" ht="14.4" x14ac:dyDescent="0.3">
      <c r="C562" s="6"/>
      <c r="F562" s="7"/>
    </row>
    <row r="563" spans="3:6" ht="14.4" x14ac:dyDescent="0.3">
      <c r="C563" s="6"/>
      <c r="F563" s="7"/>
    </row>
    <row r="564" spans="3:6" ht="14.4" x14ac:dyDescent="0.3">
      <c r="C564" s="6"/>
      <c r="F564" s="7"/>
    </row>
    <row r="565" spans="3:6" ht="14.4" x14ac:dyDescent="0.3">
      <c r="C565" s="6"/>
      <c r="F565" s="7"/>
    </row>
    <row r="566" spans="3:6" ht="14.4" x14ac:dyDescent="0.3">
      <c r="C566" s="6"/>
      <c r="F566" s="7"/>
    </row>
    <row r="567" spans="3:6" ht="14.4" x14ac:dyDescent="0.3">
      <c r="C567" s="6"/>
      <c r="F567" s="7"/>
    </row>
    <row r="568" spans="3:6" ht="14.4" x14ac:dyDescent="0.3">
      <c r="C568" s="6"/>
      <c r="F568" s="7"/>
    </row>
    <row r="569" spans="3:6" ht="14.4" x14ac:dyDescent="0.3">
      <c r="C569" s="6"/>
      <c r="F569" s="7"/>
    </row>
    <row r="570" spans="3:6" ht="14.4" x14ac:dyDescent="0.3">
      <c r="C570" s="6"/>
      <c r="F570" s="7"/>
    </row>
    <row r="571" spans="3:6" ht="14.4" x14ac:dyDescent="0.3">
      <c r="C571" s="6"/>
      <c r="F571" s="7"/>
    </row>
    <row r="572" spans="3:6" ht="14.4" x14ac:dyDescent="0.3">
      <c r="C572" s="6"/>
      <c r="F572" s="7"/>
    </row>
    <row r="573" spans="3:6" ht="14.4" x14ac:dyDescent="0.3">
      <c r="C573" s="6"/>
      <c r="F573" s="7"/>
    </row>
    <row r="574" spans="3:6" ht="14.4" x14ac:dyDescent="0.3">
      <c r="C574" s="6"/>
      <c r="F574" s="7"/>
    </row>
    <row r="575" spans="3:6" ht="14.4" x14ac:dyDescent="0.3">
      <c r="C575" s="6"/>
      <c r="F575" s="7"/>
    </row>
    <row r="576" spans="3:6" ht="14.4" x14ac:dyDescent="0.3">
      <c r="C576" s="6"/>
      <c r="F576" s="7"/>
    </row>
    <row r="577" spans="3:6" ht="14.4" x14ac:dyDescent="0.3">
      <c r="C577" s="6"/>
      <c r="F577" s="7"/>
    </row>
    <row r="578" spans="3:6" ht="14.4" x14ac:dyDescent="0.3">
      <c r="C578" s="6"/>
      <c r="F578" s="7"/>
    </row>
    <row r="579" spans="3:6" ht="14.4" x14ac:dyDescent="0.3">
      <c r="C579" s="6"/>
      <c r="F579" s="7"/>
    </row>
    <row r="580" spans="3:6" ht="14.4" x14ac:dyDescent="0.3">
      <c r="C580" s="6"/>
      <c r="F580" s="7"/>
    </row>
    <row r="581" spans="3:6" ht="14.4" x14ac:dyDescent="0.3">
      <c r="C581" s="6"/>
      <c r="F581" s="7"/>
    </row>
    <row r="582" spans="3:6" ht="14.4" x14ac:dyDescent="0.3">
      <c r="C582" s="6"/>
      <c r="F582" s="7"/>
    </row>
    <row r="583" spans="3:6" ht="14.4" x14ac:dyDescent="0.3">
      <c r="C583" s="6"/>
      <c r="F583" s="7"/>
    </row>
    <row r="584" spans="3:6" ht="14.4" x14ac:dyDescent="0.3">
      <c r="C584" s="6"/>
      <c r="F584" s="7"/>
    </row>
    <row r="585" spans="3:6" ht="14.4" x14ac:dyDescent="0.3">
      <c r="C585" s="6"/>
      <c r="F585" s="7"/>
    </row>
    <row r="586" spans="3:6" ht="14.4" x14ac:dyDescent="0.3">
      <c r="C586" s="6"/>
      <c r="F586" s="7"/>
    </row>
    <row r="587" spans="3:6" ht="14.4" x14ac:dyDescent="0.3">
      <c r="C587" s="6"/>
      <c r="F587" s="7"/>
    </row>
    <row r="588" spans="3:6" ht="14.4" x14ac:dyDescent="0.3">
      <c r="C588" s="6"/>
      <c r="F588" s="7"/>
    </row>
    <row r="589" spans="3:6" ht="14.4" x14ac:dyDescent="0.3">
      <c r="C589" s="6"/>
      <c r="F589" s="7"/>
    </row>
    <row r="590" spans="3:6" ht="14.4" x14ac:dyDescent="0.3">
      <c r="C590" s="6"/>
      <c r="F590" s="7"/>
    </row>
    <row r="591" spans="3:6" ht="14.4" x14ac:dyDescent="0.3">
      <c r="C591" s="6"/>
      <c r="F591" s="7"/>
    </row>
    <row r="592" spans="3:6" ht="14.4" x14ac:dyDescent="0.3">
      <c r="C592" s="6"/>
      <c r="F592" s="7"/>
    </row>
    <row r="593" spans="3:6" ht="14.4" x14ac:dyDescent="0.3">
      <c r="C593" s="6"/>
      <c r="F593" s="7"/>
    </row>
    <row r="594" spans="3:6" ht="14.4" x14ac:dyDescent="0.3">
      <c r="C594" s="6"/>
      <c r="F594" s="7"/>
    </row>
    <row r="595" spans="3:6" ht="14.4" x14ac:dyDescent="0.3">
      <c r="C595" s="6"/>
      <c r="F595" s="7"/>
    </row>
    <row r="596" spans="3:6" ht="14.4" x14ac:dyDescent="0.3">
      <c r="C596" s="6"/>
      <c r="F596" s="7"/>
    </row>
    <row r="597" spans="3:6" ht="14.4" x14ac:dyDescent="0.3">
      <c r="C597" s="6"/>
      <c r="F597" s="7"/>
    </row>
    <row r="598" spans="3:6" ht="14.4" x14ac:dyDescent="0.3">
      <c r="C598" s="6"/>
      <c r="F598" s="7"/>
    </row>
    <row r="599" spans="3:6" ht="14.4" x14ac:dyDescent="0.3">
      <c r="C599" s="6"/>
      <c r="F599" s="7"/>
    </row>
    <row r="600" spans="3:6" ht="14.4" x14ac:dyDescent="0.3">
      <c r="C600" s="6"/>
      <c r="F600" s="7"/>
    </row>
    <row r="601" spans="3:6" ht="14.4" x14ac:dyDescent="0.3">
      <c r="C601" s="6"/>
      <c r="F601" s="7"/>
    </row>
    <row r="602" spans="3:6" ht="14.4" x14ac:dyDescent="0.3">
      <c r="C602" s="6"/>
      <c r="F602" s="7"/>
    </row>
    <row r="603" spans="3:6" ht="14.4" x14ac:dyDescent="0.3">
      <c r="C603" s="6"/>
      <c r="F603" s="7"/>
    </row>
    <row r="604" spans="3:6" ht="14.4" x14ac:dyDescent="0.3">
      <c r="C604" s="6"/>
      <c r="F604" s="7"/>
    </row>
    <row r="605" spans="3:6" ht="14.4" x14ac:dyDescent="0.3">
      <c r="C605" s="6"/>
      <c r="F605" s="7"/>
    </row>
    <row r="606" spans="3:6" ht="14.4" x14ac:dyDescent="0.3">
      <c r="C606" s="6"/>
      <c r="F606" s="7"/>
    </row>
    <row r="607" spans="3:6" ht="14.4" x14ac:dyDescent="0.3">
      <c r="C607" s="6"/>
      <c r="F607" s="7"/>
    </row>
    <row r="608" spans="3:6" ht="14.4" x14ac:dyDescent="0.3">
      <c r="C608" s="6"/>
      <c r="F608" s="7"/>
    </row>
    <row r="609" spans="3:6" ht="14.4" x14ac:dyDescent="0.3">
      <c r="C609" s="6"/>
      <c r="F609" s="7"/>
    </row>
    <row r="610" spans="3:6" ht="14.4" x14ac:dyDescent="0.3">
      <c r="C610" s="6"/>
      <c r="F610" s="7"/>
    </row>
    <row r="611" spans="3:6" ht="14.4" x14ac:dyDescent="0.3">
      <c r="C611" s="6"/>
      <c r="F611" s="7"/>
    </row>
    <row r="612" spans="3:6" ht="14.4" x14ac:dyDescent="0.3">
      <c r="C612" s="6"/>
      <c r="F612" s="7"/>
    </row>
    <row r="613" spans="3:6" ht="14.4" x14ac:dyDescent="0.3">
      <c r="C613" s="6"/>
      <c r="F613" s="7"/>
    </row>
    <row r="614" spans="3:6" ht="14.4" x14ac:dyDescent="0.3">
      <c r="C614" s="6"/>
      <c r="F614" s="7"/>
    </row>
    <row r="615" spans="3:6" ht="14.4" x14ac:dyDescent="0.3">
      <c r="C615" s="6"/>
      <c r="F615" s="7"/>
    </row>
    <row r="616" spans="3:6" ht="14.4" x14ac:dyDescent="0.3">
      <c r="C616" s="6"/>
      <c r="F616" s="7"/>
    </row>
    <row r="617" spans="3:6" ht="14.4" x14ac:dyDescent="0.3">
      <c r="C617" s="6"/>
      <c r="F617" s="7"/>
    </row>
    <row r="618" spans="3:6" ht="14.4" x14ac:dyDescent="0.3">
      <c r="C618" s="6"/>
      <c r="F618" s="7"/>
    </row>
    <row r="619" spans="3:6" ht="14.4" x14ac:dyDescent="0.3">
      <c r="C619" s="6"/>
      <c r="F619" s="7"/>
    </row>
    <row r="620" spans="3:6" ht="14.4" x14ac:dyDescent="0.3">
      <c r="C620" s="6"/>
      <c r="F620" s="7"/>
    </row>
    <row r="621" spans="3:6" ht="14.4" x14ac:dyDescent="0.3">
      <c r="C621" s="6"/>
      <c r="F621" s="7"/>
    </row>
    <row r="622" spans="3:6" ht="14.4" x14ac:dyDescent="0.3">
      <c r="C622" s="6"/>
      <c r="F622" s="7"/>
    </row>
    <row r="623" spans="3:6" ht="14.4" x14ac:dyDescent="0.3">
      <c r="C623" s="6"/>
      <c r="F623" s="7"/>
    </row>
    <row r="624" spans="3:6" ht="14.4" x14ac:dyDescent="0.3">
      <c r="C624" s="6"/>
      <c r="F624" s="7"/>
    </row>
    <row r="625" spans="3:6" ht="14.4" x14ac:dyDescent="0.3">
      <c r="C625" s="6"/>
      <c r="F625" s="7"/>
    </row>
    <row r="626" spans="3:6" ht="14.4" x14ac:dyDescent="0.3">
      <c r="C626" s="6"/>
      <c r="F626" s="7"/>
    </row>
    <row r="627" spans="3:6" ht="14.4" x14ac:dyDescent="0.3">
      <c r="C627" s="6"/>
      <c r="F627" s="7"/>
    </row>
    <row r="628" spans="3:6" ht="14.4" x14ac:dyDescent="0.3">
      <c r="C628" s="6"/>
      <c r="F628" s="7"/>
    </row>
    <row r="629" spans="3:6" ht="14.4" x14ac:dyDescent="0.3">
      <c r="C629" s="6"/>
      <c r="F629" s="7"/>
    </row>
    <row r="630" spans="3:6" ht="14.4" x14ac:dyDescent="0.3">
      <c r="C630" s="6"/>
      <c r="F630" s="7"/>
    </row>
    <row r="631" spans="3:6" ht="14.4" x14ac:dyDescent="0.3">
      <c r="C631" s="6"/>
      <c r="F631" s="7"/>
    </row>
    <row r="632" spans="3:6" ht="14.4" x14ac:dyDescent="0.3">
      <c r="C632" s="6"/>
      <c r="F632" s="7"/>
    </row>
    <row r="633" spans="3:6" ht="14.4" x14ac:dyDescent="0.3">
      <c r="C633" s="6"/>
      <c r="F633" s="7"/>
    </row>
    <row r="634" spans="3:6" ht="14.4" x14ac:dyDescent="0.3">
      <c r="C634" s="6"/>
      <c r="F634" s="7"/>
    </row>
    <row r="635" spans="3:6" ht="14.4" x14ac:dyDescent="0.3">
      <c r="C635" s="6"/>
      <c r="F635" s="7"/>
    </row>
    <row r="636" spans="3:6" ht="14.4" x14ac:dyDescent="0.3">
      <c r="C636" s="6"/>
      <c r="F636" s="7"/>
    </row>
    <row r="637" spans="3:6" ht="14.4" x14ac:dyDescent="0.3">
      <c r="C637" s="6"/>
      <c r="F637" s="7"/>
    </row>
    <row r="638" spans="3:6" ht="14.4" x14ac:dyDescent="0.3">
      <c r="C638" s="6"/>
      <c r="F638" s="7"/>
    </row>
    <row r="639" spans="3:6" ht="14.4" x14ac:dyDescent="0.3">
      <c r="C639" s="6"/>
      <c r="F639" s="7"/>
    </row>
    <row r="640" spans="3:6" ht="14.4" x14ac:dyDescent="0.3">
      <c r="C640" s="6"/>
      <c r="F640" s="7"/>
    </row>
    <row r="641" spans="3:6" ht="14.4" x14ac:dyDescent="0.3">
      <c r="C641" s="6"/>
      <c r="F641" s="7"/>
    </row>
    <row r="642" spans="3:6" ht="14.4" x14ac:dyDescent="0.3">
      <c r="C642" s="6"/>
      <c r="F642" s="7"/>
    </row>
    <row r="643" spans="3:6" ht="14.4" x14ac:dyDescent="0.3">
      <c r="C643" s="6"/>
      <c r="F643" s="7"/>
    </row>
    <row r="644" spans="3:6" ht="14.4" x14ac:dyDescent="0.3">
      <c r="C644" s="6"/>
      <c r="F644" s="7"/>
    </row>
    <row r="645" spans="3:6" ht="14.4" x14ac:dyDescent="0.3">
      <c r="C645" s="6"/>
      <c r="F645" s="7"/>
    </row>
    <row r="646" spans="3:6" ht="14.4" x14ac:dyDescent="0.3">
      <c r="C646" s="6"/>
      <c r="F646" s="7"/>
    </row>
    <row r="647" spans="3:6" ht="14.4" x14ac:dyDescent="0.3">
      <c r="C647" s="6"/>
      <c r="F647" s="7"/>
    </row>
    <row r="648" spans="3:6" ht="14.4" x14ac:dyDescent="0.3">
      <c r="C648" s="6"/>
      <c r="F648" s="7"/>
    </row>
    <row r="649" spans="3:6" ht="14.4" x14ac:dyDescent="0.3">
      <c r="C649" s="6"/>
      <c r="F649" s="7"/>
    </row>
    <row r="650" spans="3:6" ht="14.4" x14ac:dyDescent="0.3">
      <c r="C650" s="6"/>
      <c r="F650" s="7"/>
    </row>
    <row r="651" spans="3:6" ht="14.4" x14ac:dyDescent="0.3">
      <c r="C651" s="6"/>
      <c r="F651" s="7"/>
    </row>
    <row r="652" spans="3:6" ht="14.4" x14ac:dyDescent="0.3">
      <c r="C652" s="6"/>
      <c r="F652" s="7"/>
    </row>
    <row r="653" spans="3:6" ht="14.4" x14ac:dyDescent="0.3">
      <c r="C653" s="6"/>
      <c r="F653" s="7"/>
    </row>
    <row r="654" spans="3:6" ht="14.4" x14ac:dyDescent="0.3">
      <c r="C654" s="6"/>
      <c r="F654" s="7"/>
    </row>
    <row r="655" spans="3:6" ht="14.4" x14ac:dyDescent="0.3">
      <c r="C655" s="6"/>
      <c r="F655" s="7"/>
    </row>
    <row r="656" spans="3:6" ht="14.4" x14ac:dyDescent="0.3">
      <c r="C656" s="6"/>
      <c r="F656" s="7"/>
    </row>
    <row r="657" spans="3:6" ht="14.4" x14ac:dyDescent="0.3">
      <c r="C657" s="6"/>
      <c r="F657" s="7"/>
    </row>
    <row r="658" spans="3:6" ht="14.4" x14ac:dyDescent="0.3">
      <c r="C658" s="6"/>
      <c r="F658" s="7"/>
    </row>
    <row r="659" spans="3:6" ht="14.4" x14ac:dyDescent="0.3">
      <c r="C659" s="6"/>
      <c r="F659" s="7"/>
    </row>
    <row r="660" spans="3:6" ht="14.4" x14ac:dyDescent="0.3">
      <c r="C660" s="6"/>
      <c r="F660" s="7"/>
    </row>
    <row r="661" spans="3:6" ht="14.4" x14ac:dyDescent="0.3">
      <c r="C661" s="6"/>
      <c r="F661" s="7"/>
    </row>
    <row r="662" spans="3:6" ht="14.4" x14ac:dyDescent="0.3">
      <c r="C662" s="6"/>
      <c r="F662" s="7"/>
    </row>
    <row r="663" spans="3:6" ht="14.4" x14ac:dyDescent="0.3">
      <c r="C663" s="6"/>
      <c r="F663" s="7"/>
    </row>
    <row r="664" spans="3:6" ht="14.4" x14ac:dyDescent="0.3">
      <c r="C664" s="6"/>
      <c r="F664" s="7"/>
    </row>
    <row r="665" spans="3:6" ht="14.4" x14ac:dyDescent="0.3">
      <c r="C665" s="6"/>
      <c r="F665" s="7"/>
    </row>
    <row r="666" spans="3:6" ht="14.4" x14ac:dyDescent="0.3">
      <c r="C666" s="6"/>
      <c r="F666" s="7"/>
    </row>
    <row r="667" spans="3:6" ht="14.4" x14ac:dyDescent="0.3">
      <c r="C667" s="6"/>
      <c r="F667" s="7"/>
    </row>
    <row r="668" spans="3:6" ht="14.4" x14ac:dyDescent="0.3">
      <c r="C668" s="6"/>
      <c r="F668" s="7"/>
    </row>
    <row r="669" spans="3:6" ht="14.4" x14ac:dyDescent="0.3">
      <c r="C669" s="6"/>
      <c r="F669" s="7"/>
    </row>
    <row r="670" spans="3:6" ht="14.4" x14ac:dyDescent="0.3">
      <c r="C670" s="6"/>
      <c r="F670" s="7"/>
    </row>
    <row r="671" spans="3:6" ht="14.4" x14ac:dyDescent="0.3">
      <c r="C671" s="6"/>
      <c r="F671" s="7"/>
    </row>
    <row r="672" spans="3:6" ht="14.4" x14ac:dyDescent="0.3">
      <c r="C672" s="6"/>
      <c r="F672" s="7"/>
    </row>
    <row r="673" spans="3:6" ht="14.4" x14ac:dyDescent="0.3">
      <c r="C673" s="6"/>
      <c r="F673" s="7"/>
    </row>
    <row r="674" spans="3:6" ht="14.4" x14ac:dyDescent="0.3">
      <c r="C674" s="6"/>
      <c r="F674" s="7"/>
    </row>
    <row r="675" spans="3:6" ht="14.4" x14ac:dyDescent="0.3">
      <c r="C675" s="6"/>
      <c r="F675" s="7"/>
    </row>
    <row r="676" spans="3:6" ht="14.4" x14ac:dyDescent="0.3">
      <c r="C676" s="6"/>
      <c r="F676" s="7"/>
    </row>
    <row r="677" spans="3:6" ht="14.4" x14ac:dyDescent="0.3">
      <c r="C677" s="6"/>
      <c r="F677" s="7"/>
    </row>
    <row r="678" spans="3:6" ht="14.4" x14ac:dyDescent="0.3">
      <c r="C678" s="6"/>
      <c r="F678" s="7"/>
    </row>
    <row r="679" spans="3:6" ht="14.4" x14ac:dyDescent="0.3">
      <c r="C679" s="6"/>
      <c r="F679" s="7"/>
    </row>
    <row r="680" spans="3:6" ht="14.4" x14ac:dyDescent="0.3">
      <c r="C680" s="6"/>
      <c r="F680" s="7"/>
    </row>
    <row r="681" spans="3:6" ht="14.4" x14ac:dyDescent="0.3">
      <c r="C681" s="6"/>
      <c r="F681" s="7"/>
    </row>
    <row r="682" spans="3:6" ht="14.4" x14ac:dyDescent="0.3">
      <c r="C682" s="6"/>
      <c r="F682" s="7"/>
    </row>
    <row r="683" spans="3:6" ht="14.4" x14ac:dyDescent="0.3">
      <c r="C683" s="6"/>
      <c r="F683" s="7"/>
    </row>
    <row r="684" spans="3:6" ht="14.4" x14ac:dyDescent="0.3">
      <c r="C684" s="6"/>
      <c r="F684" s="7"/>
    </row>
    <row r="685" spans="3:6" ht="14.4" x14ac:dyDescent="0.3">
      <c r="C685" s="6"/>
      <c r="F685" s="7"/>
    </row>
    <row r="686" spans="3:6" ht="14.4" x14ac:dyDescent="0.3">
      <c r="C686" s="6"/>
      <c r="F686" s="7"/>
    </row>
    <row r="687" spans="3:6" ht="14.4" x14ac:dyDescent="0.3">
      <c r="C687" s="6"/>
      <c r="F687" s="7"/>
    </row>
    <row r="688" spans="3:6" ht="14.4" x14ac:dyDescent="0.3">
      <c r="C688" s="6"/>
      <c r="F688" s="7"/>
    </row>
    <row r="689" spans="3:6" ht="14.4" x14ac:dyDescent="0.3">
      <c r="C689" s="6"/>
      <c r="F689" s="7"/>
    </row>
    <row r="690" spans="3:6" ht="14.4" x14ac:dyDescent="0.3">
      <c r="C690" s="6"/>
      <c r="F690" s="7"/>
    </row>
    <row r="691" spans="3:6" ht="14.4" x14ac:dyDescent="0.3">
      <c r="C691" s="6"/>
      <c r="F691" s="7"/>
    </row>
    <row r="692" spans="3:6" ht="14.4" x14ac:dyDescent="0.3">
      <c r="C692" s="6"/>
      <c r="F692" s="7"/>
    </row>
    <row r="693" spans="3:6" ht="14.4" x14ac:dyDescent="0.3">
      <c r="C693" s="6"/>
      <c r="F693" s="7"/>
    </row>
    <row r="694" spans="3:6" ht="14.4" x14ac:dyDescent="0.3">
      <c r="C694" s="6"/>
      <c r="F694" s="7"/>
    </row>
    <row r="695" spans="3:6" ht="14.4" x14ac:dyDescent="0.3">
      <c r="C695" s="6"/>
      <c r="F695" s="7"/>
    </row>
    <row r="696" spans="3:6" ht="14.4" x14ac:dyDescent="0.3">
      <c r="C696" s="6"/>
      <c r="F696" s="7"/>
    </row>
    <row r="697" spans="3:6" ht="14.4" x14ac:dyDescent="0.3">
      <c r="C697" s="6"/>
      <c r="F697" s="7"/>
    </row>
    <row r="698" spans="3:6" ht="14.4" x14ac:dyDescent="0.3">
      <c r="C698" s="6"/>
      <c r="F698" s="7"/>
    </row>
    <row r="699" spans="3:6" ht="14.4" x14ac:dyDescent="0.3">
      <c r="C699" s="6"/>
      <c r="F699" s="7"/>
    </row>
    <row r="700" spans="3:6" ht="14.4" x14ac:dyDescent="0.3">
      <c r="C700" s="6"/>
      <c r="F700" s="7"/>
    </row>
    <row r="701" spans="3:6" ht="14.4" x14ac:dyDescent="0.3">
      <c r="C701" s="6"/>
      <c r="F701" s="7"/>
    </row>
    <row r="702" spans="3:6" ht="14.4" x14ac:dyDescent="0.3">
      <c r="C702" s="6"/>
      <c r="F702" s="7"/>
    </row>
    <row r="703" spans="3:6" ht="14.4" x14ac:dyDescent="0.3">
      <c r="C703" s="6"/>
      <c r="F703" s="7"/>
    </row>
    <row r="704" spans="3:6" ht="14.4" x14ac:dyDescent="0.3">
      <c r="C704" s="6"/>
      <c r="F704" s="7"/>
    </row>
    <row r="705" spans="3:6" ht="14.4" x14ac:dyDescent="0.3">
      <c r="C705" s="6"/>
      <c r="F705" s="7"/>
    </row>
    <row r="706" spans="3:6" ht="14.4" x14ac:dyDescent="0.3">
      <c r="C706" s="6"/>
      <c r="F706" s="7"/>
    </row>
    <row r="707" spans="3:6" ht="14.4" x14ac:dyDescent="0.3">
      <c r="C707" s="6"/>
      <c r="F707" s="7"/>
    </row>
    <row r="708" spans="3:6" ht="14.4" x14ac:dyDescent="0.3">
      <c r="C708" s="6"/>
      <c r="F708" s="7"/>
    </row>
    <row r="709" spans="3:6" ht="14.4" x14ac:dyDescent="0.3">
      <c r="C709" s="6"/>
      <c r="F709" s="7"/>
    </row>
    <row r="710" spans="3:6" ht="14.4" x14ac:dyDescent="0.3">
      <c r="C710" s="6"/>
      <c r="F710" s="7"/>
    </row>
    <row r="711" spans="3:6" ht="14.4" x14ac:dyDescent="0.3">
      <c r="C711" s="6"/>
      <c r="F711" s="7"/>
    </row>
    <row r="712" spans="3:6" ht="14.4" x14ac:dyDescent="0.3">
      <c r="C712" s="6"/>
      <c r="F712" s="7"/>
    </row>
    <row r="713" spans="3:6" ht="14.4" x14ac:dyDescent="0.3">
      <c r="C713" s="6"/>
      <c r="F713" s="7"/>
    </row>
    <row r="714" spans="3:6" ht="14.4" x14ac:dyDescent="0.3">
      <c r="C714" s="6"/>
      <c r="F714" s="7"/>
    </row>
    <row r="715" spans="3:6" ht="14.4" x14ac:dyDescent="0.3">
      <c r="C715" s="6"/>
      <c r="F715" s="7"/>
    </row>
    <row r="716" spans="3:6" ht="14.4" x14ac:dyDescent="0.3">
      <c r="C716" s="6"/>
      <c r="F716" s="7"/>
    </row>
    <row r="717" spans="3:6" ht="14.4" x14ac:dyDescent="0.3">
      <c r="C717" s="6"/>
      <c r="F717" s="7"/>
    </row>
    <row r="718" spans="3:6" ht="14.4" x14ac:dyDescent="0.3">
      <c r="C718" s="6"/>
      <c r="F718" s="7"/>
    </row>
    <row r="719" spans="3:6" ht="14.4" x14ac:dyDescent="0.3">
      <c r="C719" s="6"/>
      <c r="F719" s="7"/>
    </row>
    <row r="720" spans="3:6" ht="14.4" x14ac:dyDescent="0.3">
      <c r="C720" s="6"/>
      <c r="F720" s="7"/>
    </row>
    <row r="721" spans="3:6" ht="14.4" x14ac:dyDescent="0.3">
      <c r="C721" s="6"/>
      <c r="F721" s="7"/>
    </row>
    <row r="722" spans="3:6" ht="14.4" x14ac:dyDescent="0.3">
      <c r="C722" s="6"/>
      <c r="F722" s="7"/>
    </row>
    <row r="723" spans="3:6" ht="14.4" x14ac:dyDescent="0.3">
      <c r="C723" s="6"/>
      <c r="F723" s="7"/>
    </row>
    <row r="724" spans="3:6" ht="14.4" x14ac:dyDescent="0.3">
      <c r="C724" s="6"/>
      <c r="F724" s="7"/>
    </row>
    <row r="725" spans="3:6" ht="14.4" x14ac:dyDescent="0.3">
      <c r="C725" s="6"/>
      <c r="F725" s="7"/>
    </row>
    <row r="726" spans="3:6" ht="14.4" x14ac:dyDescent="0.3">
      <c r="C726" s="6"/>
      <c r="F726" s="7"/>
    </row>
    <row r="727" spans="3:6" ht="14.4" x14ac:dyDescent="0.3">
      <c r="C727" s="6"/>
      <c r="F727" s="7"/>
    </row>
    <row r="728" spans="3:6" ht="14.4" x14ac:dyDescent="0.3">
      <c r="C728" s="6"/>
      <c r="F728" s="7"/>
    </row>
    <row r="729" spans="3:6" ht="14.4" x14ac:dyDescent="0.3">
      <c r="C729" s="6"/>
      <c r="F729" s="7"/>
    </row>
    <row r="730" spans="3:6" ht="14.4" x14ac:dyDescent="0.3">
      <c r="C730" s="6"/>
      <c r="F730" s="7"/>
    </row>
    <row r="731" spans="3:6" ht="14.4" x14ac:dyDescent="0.3">
      <c r="C731" s="6"/>
      <c r="F731" s="7"/>
    </row>
    <row r="732" spans="3:6" ht="14.4" x14ac:dyDescent="0.3">
      <c r="C732" s="6"/>
      <c r="F732" s="7"/>
    </row>
    <row r="733" spans="3:6" ht="14.4" x14ac:dyDescent="0.3">
      <c r="C733" s="6"/>
      <c r="F733" s="7"/>
    </row>
    <row r="734" spans="3:6" ht="14.4" x14ac:dyDescent="0.3">
      <c r="C734" s="6"/>
      <c r="F734" s="7"/>
    </row>
    <row r="735" spans="3:6" ht="14.4" x14ac:dyDescent="0.3">
      <c r="C735" s="6"/>
      <c r="F735" s="7"/>
    </row>
    <row r="736" spans="3:6" ht="14.4" x14ac:dyDescent="0.3">
      <c r="C736" s="6"/>
      <c r="F736" s="7"/>
    </row>
    <row r="737" spans="3:6" ht="14.4" x14ac:dyDescent="0.3">
      <c r="C737" s="6"/>
      <c r="F737" s="7"/>
    </row>
    <row r="738" spans="3:6" ht="14.4" x14ac:dyDescent="0.3">
      <c r="C738" s="6"/>
      <c r="F738" s="7"/>
    </row>
    <row r="739" spans="3:6" ht="14.4" x14ac:dyDescent="0.3">
      <c r="C739" s="6"/>
      <c r="F739" s="7"/>
    </row>
    <row r="740" spans="3:6" ht="14.4" x14ac:dyDescent="0.3">
      <c r="C740" s="6"/>
      <c r="F740" s="7"/>
    </row>
    <row r="741" spans="3:6" ht="14.4" x14ac:dyDescent="0.3">
      <c r="C741" s="6"/>
      <c r="F741" s="7"/>
    </row>
    <row r="742" spans="3:6" ht="14.4" x14ac:dyDescent="0.3">
      <c r="C742" s="6"/>
      <c r="F742" s="7"/>
    </row>
    <row r="743" spans="3:6" ht="14.4" x14ac:dyDescent="0.3">
      <c r="C743" s="6"/>
      <c r="F743" s="7"/>
    </row>
    <row r="744" spans="3:6" ht="14.4" x14ac:dyDescent="0.3">
      <c r="C744" s="6"/>
      <c r="F744" s="7"/>
    </row>
    <row r="745" spans="3:6" ht="14.4" x14ac:dyDescent="0.3">
      <c r="C745" s="6"/>
      <c r="F745" s="7"/>
    </row>
    <row r="746" spans="3:6" ht="14.4" x14ac:dyDescent="0.3">
      <c r="C746" s="6"/>
      <c r="F746" s="7"/>
    </row>
    <row r="747" spans="3:6" ht="14.4" x14ac:dyDescent="0.3">
      <c r="C747" s="6"/>
      <c r="F747" s="7"/>
    </row>
    <row r="748" spans="3:6" ht="14.4" x14ac:dyDescent="0.3">
      <c r="C748" s="6"/>
      <c r="F748" s="7"/>
    </row>
    <row r="749" spans="3:6" ht="14.4" x14ac:dyDescent="0.3">
      <c r="C749" s="6"/>
      <c r="F749" s="7"/>
    </row>
    <row r="750" spans="3:6" ht="14.4" x14ac:dyDescent="0.3">
      <c r="C750" s="6"/>
      <c r="F750" s="7"/>
    </row>
    <row r="751" spans="3:6" ht="14.4" x14ac:dyDescent="0.3">
      <c r="C751" s="6"/>
      <c r="F751" s="7"/>
    </row>
    <row r="752" spans="3:6" ht="14.4" x14ac:dyDescent="0.3">
      <c r="C752" s="6"/>
      <c r="F752" s="7"/>
    </row>
    <row r="753" spans="3:6" ht="14.4" x14ac:dyDescent="0.3">
      <c r="C753" s="6"/>
      <c r="F753" s="7"/>
    </row>
    <row r="754" spans="3:6" ht="14.4" x14ac:dyDescent="0.3">
      <c r="C754" s="6"/>
      <c r="F754" s="7"/>
    </row>
    <row r="755" spans="3:6" ht="14.4" x14ac:dyDescent="0.3">
      <c r="C755" s="6"/>
      <c r="F755" s="7"/>
    </row>
    <row r="756" spans="3:6" ht="14.4" x14ac:dyDescent="0.3">
      <c r="C756" s="6"/>
      <c r="F756" s="7"/>
    </row>
    <row r="757" spans="3:6" ht="14.4" x14ac:dyDescent="0.3">
      <c r="C757" s="6"/>
      <c r="F757" s="7"/>
    </row>
    <row r="758" spans="3:6" ht="14.4" x14ac:dyDescent="0.3">
      <c r="C758" s="6"/>
      <c r="F758" s="7"/>
    </row>
    <row r="759" spans="3:6" ht="14.4" x14ac:dyDescent="0.3">
      <c r="C759" s="6"/>
      <c r="F759" s="7"/>
    </row>
    <row r="760" spans="3:6" ht="14.4" x14ac:dyDescent="0.3">
      <c r="C760" s="6"/>
      <c r="F760" s="7"/>
    </row>
    <row r="761" spans="3:6" ht="14.4" x14ac:dyDescent="0.3">
      <c r="C761" s="6"/>
      <c r="F761" s="7"/>
    </row>
    <row r="762" spans="3:6" ht="14.4" x14ac:dyDescent="0.3">
      <c r="C762" s="6"/>
      <c r="F762" s="7"/>
    </row>
    <row r="763" spans="3:6" ht="14.4" x14ac:dyDescent="0.3">
      <c r="C763" s="6"/>
      <c r="F763" s="7"/>
    </row>
    <row r="764" spans="3:6" ht="14.4" x14ac:dyDescent="0.3">
      <c r="C764" s="6"/>
      <c r="F764" s="7"/>
    </row>
    <row r="765" spans="3:6" ht="14.4" x14ac:dyDescent="0.3">
      <c r="C765" s="6"/>
      <c r="F765" s="7"/>
    </row>
    <row r="766" spans="3:6" ht="14.4" x14ac:dyDescent="0.3">
      <c r="C766" s="6"/>
      <c r="F766" s="7"/>
    </row>
    <row r="767" spans="3:6" ht="14.4" x14ac:dyDescent="0.3">
      <c r="C767" s="6"/>
      <c r="F767" s="7"/>
    </row>
    <row r="768" spans="3:6" ht="14.4" x14ac:dyDescent="0.3">
      <c r="C768" s="6"/>
      <c r="F768" s="7"/>
    </row>
    <row r="769" spans="3:6" ht="14.4" x14ac:dyDescent="0.3">
      <c r="C769" s="6"/>
      <c r="F769" s="7"/>
    </row>
    <row r="770" spans="3:6" ht="14.4" x14ac:dyDescent="0.3">
      <c r="C770" s="6"/>
      <c r="F770" s="7"/>
    </row>
    <row r="771" spans="3:6" ht="14.4" x14ac:dyDescent="0.3">
      <c r="C771" s="6"/>
      <c r="F771" s="7"/>
    </row>
    <row r="772" spans="3:6" ht="14.4" x14ac:dyDescent="0.3">
      <c r="C772" s="6"/>
      <c r="F772" s="7"/>
    </row>
    <row r="773" spans="3:6" ht="14.4" x14ac:dyDescent="0.3">
      <c r="C773" s="6"/>
      <c r="F773" s="7"/>
    </row>
    <row r="774" spans="3:6" ht="14.4" x14ac:dyDescent="0.3">
      <c r="C774" s="6"/>
      <c r="F774" s="7"/>
    </row>
    <row r="775" spans="3:6" ht="14.4" x14ac:dyDescent="0.3">
      <c r="C775" s="6"/>
      <c r="F775" s="7"/>
    </row>
    <row r="776" spans="3:6" ht="14.4" x14ac:dyDescent="0.3">
      <c r="C776" s="6"/>
      <c r="F776" s="7"/>
    </row>
    <row r="777" spans="3:6" ht="14.4" x14ac:dyDescent="0.3">
      <c r="C777" s="6"/>
      <c r="F777" s="7"/>
    </row>
    <row r="778" spans="3:6" ht="14.4" x14ac:dyDescent="0.3">
      <c r="C778" s="6"/>
      <c r="F778" s="7"/>
    </row>
    <row r="779" spans="3:6" ht="14.4" x14ac:dyDescent="0.3">
      <c r="C779" s="6"/>
      <c r="F779" s="7"/>
    </row>
    <row r="780" spans="3:6" ht="14.4" x14ac:dyDescent="0.3">
      <c r="C780" s="6"/>
      <c r="F780" s="7"/>
    </row>
    <row r="781" spans="3:6" ht="14.4" x14ac:dyDescent="0.3">
      <c r="C781" s="6"/>
      <c r="F781" s="7"/>
    </row>
    <row r="782" spans="3:6" ht="14.4" x14ac:dyDescent="0.3">
      <c r="C782" s="6"/>
      <c r="F782" s="7"/>
    </row>
    <row r="783" spans="3:6" ht="14.4" x14ac:dyDescent="0.3">
      <c r="C783" s="6"/>
      <c r="F783" s="7"/>
    </row>
    <row r="784" spans="3:6" ht="14.4" x14ac:dyDescent="0.3">
      <c r="C784" s="6"/>
      <c r="F784" s="7"/>
    </row>
    <row r="785" spans="3:6" ht="14.4" x14ac:dyDescent="0.3">
      <c r="C785" s="6"/>
      <c r="F785" s="7"/>
    </row>
    <row r="786" spans="3:6" ht="14.4" x14ac:dyDescent="0.3">
      <c r="C786" s="6"/>
      <c r="F786" s="7"/>
    </row>
    <row r="787" spans="3:6" ht="14.4" x14ac:dyDescent="0.3">
      <c r="C787" s="6"/>
      <c r="F787" s="7"/>
    </row>
    <row r="788" spans="3:6" ht="14.4" x14ac:dyDescent="0.3">
      <c r="C788" s="6"/>
      <c r="F788" s="7"/>
    </row>
    <row r="789" spans="3:6" ht="14.4" x14ac:dyDescent="0.3">
      <c r="C789" s="6"/>
      <c r="F789" s="7"/>
    </row>
    <row r="790" spans="3:6" ht="14.4" x14ac:dyDescent="0.3">
      <c r="C790" s="6"/>
      <c r="F790" s="7"/>
    </row>
    <row r="791" spans="3:6" ht="14.4" x14ac:dyDescent="0.3">
      <c r="C791" s="6"/>
      <c r="F791" s="7"/>
    </row>
    <row r="792" spans="3:6" ht="14.4" x14ac:dyDescent="0.3">
      <c r="C792" s="6"/>
      <c r="F792" s="7"/>
    </row>
    <row r="793" spans="3:6" ht="14.4" x14ac:dyDescent="0.3">
      <c r="C793" s="6"/>
      <c r="F793" s="7"/>
    </row>
    <row r="794" spans="3:6" ht="14.4" x14ac:dyDescent="0.3">
      <c r="C794" s="6"/>
      <c r="F794" s="7"/>
    </row>
    <row r="795" spans="3:6" ht="14.4" x14ac:dyDescent="0.3">
      <c r="C795" s="6"/>
      <c r="F795" s="7"/>
    </row>
    <row r="796" spans="3:6" ht="14.4" x14ac:dyDescent="0.3">
      <c r="C796" s="6"/>
      <c r="F796" s="7"/>
    </row>
    <row r="797" spans="3:6" ht="14.4" x14ac:dyDescent="0.3">
      <c r="C797" s="6"/>
      <c r="F797" s="7"/>
    </row>
    <row r="798" spans="3:6" ht="14.4" x14ac:dyDescent="0.3">
      <c r="C798" s="6"/>
      <c r="F798" s="7"/>
    </row>
    <row r="799" spans="3:6" ht="14.4" x14ac:dyDescent="0.3">
      <c r="C799" s="6"/>
      <c r="F799" s="7"/>
    </row>
    <row r="800" spans="3:6" ht="14.4" x14ac:dyDescent="0.3">
      <c r="C800" s="6"/>
      <c r="F800" s="7"/>
    </row>
    <row r="801" spans="3:6" ht="14.4" x14ac:dyDescent="0.3">
      <c r="C801" s="6"/>
      <c r="F801" s="7"/>
    </row>
    <row r="802" spans="3:6" ht="14.4" x14ac:dyDescent="0.3">
      <c r="C802" s="6"/>
      <c r="F802" s="7"/>
    </row>
    <row r="803" spans="3:6" ht="14.4" x14ac:dyDescent="0.3">
      <c r="C803" s="6"/>
      <c r="F803" s="7"/>
    </row>
    <row r="804" spans="3:6" ht="14.4" x14ac:dyDescent="0.3">
      <c r="C804" s="6"/>
      <c r="F804" s="7"/>
    </row>
    <row r="805" spans="3:6" ht="14.4" x14ac:dyDescent="0.3">
      <c r="C805" s="6"/>
      <c r="F805" s="7"/>
    </row>
    <row r="806" spans="3:6" ht="14.4" x14ac:dyDescent="0.3">
      <c r="C806" s="6"/>
      <c r="F806" s="7"/>
    </row>
    <row r="807" spans="3:6" ht="14.4" x14ac:dyDescent="0.3">
      <c r="C807" s="6"/>
      <c r="F807" s="7"/>
    </row>
    <row r="808" spans="3:6" ht="14.4" x14ac:dyDescent="0.3">
      <c r="C808" s="6"/>
      <c r="F808" s="7"/>
    </row>
    <row r="809" spans="3:6" ht="14.4" x14ac:dyDescent="0.3">
      <c r="C809" s="6"/>
      <c r="F809" s="7"/>
    </row>
    <row r="810" spans="3:6" ht="14.4" x14ac:dyDescent="0.3">
      <c r="C810" s="6"/>
      <c r="F810" s="7"/>
    </row>
    <row r="811" spans="3:6" ht="14.4" x14ac:dyDescent="0.3">
      <c r="C811" s="6"/>
      <c r="F811" s="7"/>
    </row>
    <row r="812" spans="3:6" ht="14.4" x14ac:dyDescent="0.3">
      <c r="C812" s="6"/>
      <c r="F812" s="7"/>
    </row>
    <row r="813" spans="3:6" ht="14.4" x14ac:dyDescent="0.3">
      <c r="C813" s="6"/>
      <c r="F813" s="7"/>
    </row>
    <row r="814" spans="3:6" ht="14.4" x14ac:dyDescent="0.3">
      <c r="C814" s="6"/>
      <c r="F814" s="7"/>
    </row>
    <row r="815" spans="3:6" ht="14.4" x14ac:dyDescent="0.3">
      <c r="C815" s="6"/>
      <c r="F815" s="7"/>
    </row>
    <row r="816" spans="3:6" ht="14.4" x14ac:dyDescent="0.3">
      <c r="C816" s="6"/>
      <c r="F816" s="7"/>
    </row>
    <row r="817" spans="3:6" ht="14.4" x14ac:dyDescent="0.3">
      <c r="C817" s="6"/>
      <c r="F817" s="7"/>
    </row>
    <row r="818" spans="3:6" ht="14.4" x14ac:dyDescent="0.3">
      <c r="C818" s="6"/>
      <c r="F818" s="7"/>
    </row>
    <row r="819" spans="3:6" ht="14.4" x14ac:dyDescent="0.3">
      <c r="C819" s="6"/>
      <c r="F819" s="7"/>
    </row>
    <row r="820" spans="3:6" ht="14.4" x14ac:dyDescent="0.3">
      <c r="C820" s="6"/>
      <c r="F820" s="7"/>
    </row>
    <row r="821" spans="3:6" ht="14.4" x14ac:dyDescent="0.3">
      <c r="C821" s="6"/>
      <c r="F821" s="7"/>
    </row>
    <row r="822" spans="3:6" ht="14.4" x14ac:dyDescent="0.3">
      <c r="C822" s="6"/>
      <c r="F822" s="7"/>
    </row>
    <row r="823" spans="3:6" ht="14.4" x14ac:dyDescent="0.3">
      <c r="C823" s="6"/>
      <c r="F823" s="7"/>
    </row>
    <row r="824" spans="3:6" ht="14.4" x14ac:dyDescent="0.3">
      <c r="C824" s="6"/>
      <c r="F824" s="7"/>
    </row>
    <row r="825" spans="3:6" ht="14.4" x14ac:dyDescent="0.3">
      <c r="C825" s="6"/>
      <c r="F825" s="7"/>
    </row>
    <row r="826" spans="3:6" ht="14.4" x14ac:dyDescent="0.3">
      <c r="C826" s="6"/>
      <c r="F826" s="7"/>
    </row>
    <row r="827" spans="3:6" ht="14.4" x14ac:dyDescent="0.3">
      <c r="C827" s="6"/>
      <c r="F827" s="7"/>
    </row>
    <row r="828" spans="3:6" ht="14.4" x14ac:dyDescent="0.3">
      <c r="C828" s="6"/>
      <c r="F828" s="7"/>
    </row>
    <row r="829" spans="3:6" ht="14.4" x14ac:dyDescent="0.3">
      <c r="C829" s="6"/>
      <c r="F829" s="7"/>
    </row>
    <row r="830" spans="3:6" ht="14.4" x14ac:dyDescent="0.3">
      <c r="C830" s="6"/>
      <c r="F830" s="7"/>
    </row>
    <row r="831" spans="3:6" ht="14.4" x14ac:dyDescent="0.3">
      <c r="C831" s="6"/>
      <c r="F831" s="7"/>
    </row>
    <row r="832" spans="3:6" ht="14.4" x14ac:dyDescent="0.3">
      <c r="C832" s="6"/>
      <c r="F832" s="7"/>
    </row>
    <row r="833" spans="3:6" ht="14.4" x14ac:dyDescent="0.3">
      <c r="C833" s="6"/>
      <c r="F833" s="7"/>
    </row>
    <row r="834" spans="3:6" ht="14.4" x14ac:dyDescent="0.3">
      <c r="C834" s="6"/>
      <c r="F834" s="7"/>
    </row>
    <row r="835" spans="3:6" ht="14.4" x14ac:dyDescent="0.3">
      <c r="C835" s="6"/>
      <c r="F835" s="7"/>
    </row>
    <row r="836" spans="3:6" ht="14.4" x14ac:dyDescent="0.3">
      <c r="C836" s="6"/>
      <c r="F836" s="7"/>
    </row>
    <row r="837" spans="3:6" ht="14.4" x14ac:dyDescent="0.3">
      <c r="C837" s="6"/>
      <c r="F837" s="7"/>
    </row>
    <row r="838" spans="3:6" ht="14.4" x14ac:dyDescent="0.3">
      <c r="C838" s="6"/>
      <c r="F838" s="7"/>
    </row>
    <row r="839" spans="3:6" ht="14.4" x14ac:dyDescent="0.3">
      <c r="C839" s="6"/>
      <c r="F839" s="7"/>
    </row>
    <row r="840" spans="3:6" ht="14.4" x14ac:dyDescent="0.3">
      <c r="C840" s="6"/>
      <c r="F840" s="7"/>
    </row>
    <row r="841" spans="3:6" ht="14.4" x14ac:dyDescent="0.3">
      <c r="C841" s="6"/>
      <c r="F841" s="7"/>
    </row>
    <row r="842" spans="3:6" ht="14.4" x14ac:dyDescent="0.3">
      <c r="C842" s="6"/>
      <c r="F842" s="7"/>
    </row>
    <row r="843" spans="3:6" ht="14.4" x14ac:dyDescent="0.3">
      <c r="C843" s="6"/>
      <c r="F843" s="7"/>
    </row>
    <row r="844" spans="3:6" ht="14.4" x14ac:dyDescent="0.3">
      <c r="C844" s="6"/>
      <c r="F844" s="7"/>
    </row>
    <row r="845" spans="3:6" ht="14.4" x14ac:dyDescent="0.3">
      <c r="C845" s="6"/>
      <c r="F845" s="7"/>
    </row>
    <row r="846" spans="3:6" ht="14.4" x14ac:dyDescent="0.3">
      <c r="C846" s="6"/>
      <c r="F846" s="7"/>
    </row>
    <row r="847" spans="3:6" ht="14.4" x14ac:dyDescent="0.3">
      <c r="C847" s="6"/>
      <c r="F847" s="7"/>
    </row>
    <row r="848" spans="3:6" ht="14.4" x14ac:dyDescent="0.3">
      <c r="C848" s="6"/>
      <c r="F848" s="7"/>
    </row>
    <row r="849" spans="3:6" ht="14.4" x14ac:dyDescent="0.3">
      <c r="C849" s="6"/>
      <c r="F849" s="7"/>
    </row>
    <row r="850" spans="3:6" ht="14.4" x14ac:dyDescent="0.3">
      <c r="C850" s="6"/>
      <c r="F850" s="7"/>
    </row>
    <row r="851" spans="3:6" ht="14.4" x14ac:dyDescent="0.3">
      <c r="C851" s="6"/>
      <c r="F851" s="7"/>
    </row>
    <row r="852" spans="3:6" ht="14.4" x14ac:dyDescent="0.3">
      <c r="C852" s="6"/>
      <c r="F852" s="7"/>
    </row>
    <row r="853" spans="3:6" ht="14.4" x14ac:dyDescent="0.3">
      <c r="C853" s="6"/>
      <c r="F853" s="7"/>
    </row>
    <row r="854" spans="3:6" ht="14.4" x14ac:dyDescent="0.3">
      <c r="C854" s="6"/>
      <c r="F854" s="7"/>
    </row>
    <row r="855" spans="3:6" ht="14.4" x14ac:dyDescent="0.3">
      <c r="C855" s="6"/>
      <c r="F855" s="7"/>
    </row>
    <row r="856" spans="3:6" ht="14.4" x14ac:dyDescent="0.3">
      <c r="C856" s="6"/>
      <c r="F856" s="7"/>
    </row>
    <row r="857" spans="3:6" ht="14.4" x14ac:dyDescent="0.3">
      <c r="C857" s="6"/>
      <c r="F857" s="7"/>
    </row>
    <row r="858" spans="3:6" ht="14.4" x14ac:dyDescent="0.3">
      <c r="C858" s="6"/>
      <c r="F858" s="7"/>
    </row>
    <row r="859" spans="3:6" ht="14.4" x14ac:dyDescent="0.3">
      <c r="C859" s="6"/>
      <c r="F859" s="7"/>
    </row>
    <row r="860" spans="3:6" ht="14.4" x14ac:dyDescent="0.3">
      <c r="C860" s="6"/>
      <c r="F860" s="7"/>
    </row>
    <row r="861" spans="3:6" ht="14.4" x14ac:dyDescent="0.3">
      <c r="C861" s="6"/>
      <c r="F861" s="7"/>
    </row>
    <row r="862" spans="3:6" ht="14.4" x14ac:dyDescent="0.3">
      <c r="C862" s="6"/>
      <c r="F862" s="7"/>
    </row>
    <row r="863" spans="3:6" ht="14.4" x14ac:dyDescent="0.3">
      <c r="C863" s="6"/>
      <c r="F863" s="7"/>
    </row>
    <row r="864" spans="3:6" ht="14.4" x14ac:dyDescent="0.3">
      <c r="C864" s="6"/>
      <c r="F864" s="7"/>
    </row>
    <row r="865" spans="3:6" ht="14.4" x14ac:dyDescent="0.3">
      <c r="C865" s="6"/>
      <c r="F865" s="7"/>
    </row>
    <row r="866" spans="3:6" ht="14.4" x14ac:dyDescent="0.3">
      <c r="C866" s="6"/>
      <c r="F866" s="7"/>
    </row>
    <row r="867" spans="3:6" ht="14.4" x14ac:dyDescent="0.3">
      <c r="C867" s="6"/>
      <c r="F867" s="7"/>
    </row>
    <row r="868" spans="3:6" ht="14.4" x14ac:dyDescent="0.3">
      <c r="C868" s="6"/>
      <c r="F868" s="7"/>
    </row>
    <row r="869" spans="3:6" ht="14.4" x14ac:dyDescent="0.3">
      <c r="C869" s="6"/>
      <c r="F869" s="7"/>
    </row>
    <row r="870" spans="3:6" ht="14.4" x14ac:dyDescent="0.3">
      <c r="C870" s="6"/>
      <c r="F870" s="7"/>
    </row>
    <row r="871" spans="3:6" ht="14.4" x14ac:dyDescent="0.3">
      <c r="C871" s="6"/>
      <c r="F871" s="7"/>
    </row>
    <row r="872" spans="3:6" ht="14.4" x14ac:dyDescent="0.3">
      <c r="C872" s="6"/>
      <c r="F872" s="7"/>
    </row>
    <row r="873" spans="3:6" ht="14.4" x14ac:dyDescent="0.3">
      <c r="C873" s="6"/>
      <c r="F873" s="7"/>
    </row>
    <row r="874" spans="3:6" ht="14.4" x14ac:dyDescent="0.3">
      <c r="C874" s="6"/>
      <c r="F874" s="7"/>
    </row>
    <row r="875" spans="3:6" ht="14.4" x14ac:dyDescent="0.3">
      <c r="C875" s="6"/>
      <c r="F875" s="7"/>
    </row>
    <row r="876" spans="3:6" ht="14.4" x14ac:dyDescent="0.3">
      <c r="C876" s="6"/>
      <c r="F876" s="7"/>
    </row>
    <row r="877" spans="3:6" ht="14.4" x14ac:dyDescent="0.3">
      <c r="C877" s="6"/>
      <c r="F877" s="7"/>
    </row>
    <row r="878" spans="3:6" ht="14.4" x14ac:dyDescent="0.3">
      <c r="C878" s="6"/>
      <c r="F878" s="7"/>
    </row>
    <row r="879" spans="3:6" ht="14.4" x14ac:dyDescent="0.3">
      <c r="C879" s="6"/>
      <c r="F879" s="7"/>
    </row>
    <row r="880" spans="3:6" ht="14.4" x14ac:dyDescent="0.3">
      <c r="C880" s="6"/>
      <c r="F880" s="7"/>
    </row>
    <row r="881" spans="3:6" ht="14.4" x14ac:dyDescent="0.3">
      <c r="C881" s="6"/>
      <c r="F881" s="7"/>
    </row>
    <row r="882" spans="3:6" ht="14.4" x14ac:dyDescent="0.3">
      <c r="C882" s="6"/>
      <c r="F882" s="7"/>
    </row>
    <row r="883" spans="3:6" ht="14.4" x14ac:dyDescent="0.3">
      <c r="C883" s="6"/>
      <c r="F883" s="7"/>
    </row>
    <row r="884" spans="3:6" ht="14.4" x14ac:dyDescent="0.3">
      <c r="C884" s="6"/>
      <c r="F884" s="7"/>
    </row>
    <row r="885" spans="3:6" ht="14.4" x14ac:dyDescent="0.3">
      <c r="C885" s="6"/>
      <c r="F885" s="7"/>
    </row>
    <row r="886" spans="3:6" ht="14.4" x14ac:dyDescent="0.3">
      <c r="C886" s="6"/>
      <c r="F886" s="7"/>
    </row>
    <row r="887" spans="3:6" ht="14.4" x14ac:dyDescent="0.3">
      <c r="C887" s="6"/>
      <c r="F887" s="7"/>
    </row>
    <row r="888" spans="3:6" ht="14.4" x14ac:dyDescent="0.3">
      <c r="C888" s="6"/>
      <c r="F888" s="7"/>
    </row>
    <row r="889" spans="3:6" ht="14.4" x14ac:dyDescent="0.3">
      <c r="C889" s="6"/>
      <c r="F889" s="7"/>
    </row>
    <row r="890" spans="3:6" ht="14.4" x14ac:dyDescent="0.3">
      <c r="C890" s="6"/>
      <c r="F890" s="7"/>
    </row>
    <row r="891" spans="3:6" ht="14.4" x14ac:dyDescent="0.3">
      <c r="C891" s="6"/>
      <c r="F891" s="7"/>
    </row>
    <row r="892" spans="3:6" ht="14.4" x14ac:dyDescent="0.3">
      <c r="C892" s="6"/>
      <c r="F892" s="7"/>
    </row>
    <row r="893" spans="3:6" ht="14.4" x14ac:dyDescent="0.3">
      <c r="C893" s="6"/>
      <c r="F893" s="7"/>
    </row>
    <row r="894" spans="3:6" ht="14.4" x14ac:dyDescent="0.3">
      <c r="C894" s="6"/>
      <c r="F894" s="7"/>
    </row>
    <row r="895" spans="3:6" ht="14.4" x14ac:dyDescent="0.3">
      <c r="C895" s="6"/>
      <c r="F895" s="7"/>
    </row>
    <row r="896" spans="3:6" ht="14.4" x14ac:dyDescent="0.3">
      <c r="C896" s="6"/>
      <c r="F896" s="7"/>
    </row>
    <row r="897" spans="3:6" ht="14.4" x14ac:dyDescent="0.3">
      <c r="C897" s="6"/>
      <c r="F897" s="7"/>
    </row>
    <row r="898" spans="3:6" ht="14.4" x14ac:dyDescent="0.3">
      <c r="C898" s="6"/>
      <c r="F898" s="7"/>
    </row>
    <row r="899" spans="3:6" ht="14.4" x14ac:dyDescent="0.3">
      <c r="C899" s="6"/>
      <c r="F899" s="7"/>
    </row>
    <row r="900" spans="3:6" ht="14.4" x14ac:dyDescent="0.3">
      <c r="C900" s="6"/>
      <c r="F900" s="7"/>
    </row>
    <row r="901" spans="3:6" ht="14.4" x14ac:dyDescent="0.3">
      <c r="C901" s="6"/>
      <c r="F901" s="7"/>
    </row>
    <row r="902" spans="3:6" ht="14.4" x14ac:dyDescent="0.3">
      <c r="C902" s="6"/>
      <c r="F902" s="7"/>
    </row>
    <row r="903" spans="3:6" ht="14.4" x14ac:dyDescent="0.3">
      <c r="C903" s="6"/>
      <c r="F903" s="7"/>
    </row>
    <row r="904" spans="3:6" ht="14.4" x14ac:dyDescent="0.3">
      <c r="C904" s="6"/>
      <c r="F904" s="7"/>
    </row>
    <row r="905" spans="3:6" ht="14.4" x14ac:dyDescent="0.3">
      <c r="C905" s="6"/>
      <c r="F905" s="7"/>
    </row>
    <row r="906" spans="3:6" ht="14.4" x14ac:dyDescent="0.3">
      <c r="C906" s="6"/>
      <c r="F906" s="7"/>
    </row>
    <row r="907" spans="3:6" ht="14.4" x14ac:dyDescent="0.3">
      <c r="C907" s="6"/>
      <c r="F907" s="7"/>
    </row>
    <row r="908" spans="3:6" ht="14.4" x14ac:dyDescent="0.3">
      <c r="C908" s="6"/>
      <c r="F908" s="7"/>
    </row>
    <row r="909" spans="3:6" ht="14.4" x14ac:dyDescent="0.3">
      <c r="C909" s="6"/>
      <c r="F909" s="7"/>
    </row>
    <row r="910" spans="3:6" ht="14.4" x14ac:dyDescent="0.3">
      <c r="C910" s="6"/>
      <c r="F910" s="7"/>
    </row>
    <row r="911" spans="3:6" ht="14.4" x14ac:dyDescent="0.3">
      <c r="C911" s="6"/>
      <c r="F911" s="7"/>
    </row>
    <row r="912" spans="3:6" ht="14.4" x14ac:dyDescent="0.3">
      <c r="C912" s="6"/>
      <c r="F912" s="7"/>
    </row>
    <row r="913" spans="3:6" ht="14.4" x14ac:dyDescent="0.3">
      <c r="C913" s="6"/>
      <c r="F913" s="7"/>
    </row>
    <row r="914" spans="3:6" ht="14.4" x14ac:dyDescent="0.3">
      <c r="C914" s="6"/>
      <c r="F914" s="7"/>
    </row>
    <row r="915" spans="3:6" ht="14.4" x14ac:dyDescent="0.3">
      <c r="C915" s="6"/>
      <c r="F915" s="7"/>
    </row>
    <row r="916" spans="3:6" ht="14.4" x14ac:dyDescent="0.3">
      <c r="C916" s="6"/>
      <c r="F916" s="7"/>
    </row>
    <row r="917" spans="3:6" ht="14.4" x14ac:dyDescent="0.3">
      <c r="C917" s="6"/>
      <c r="F917" s="7"/>
    </row>
    <row r="918" spans="3:6" ht="14.4" x14ac:dyDescent="0.3">
      <c r="C918" s="6"/>
      <c r="F918" s="7"/>
    </row>
    <row r="919" spans="3:6" ht="14.4" x14ac:dyDescent="0.3">
      <c r="C919" s="6"/>
      <c r="F919" s="7"/>
    </row>
    <row r="920" spans="3:6" ht="14.4" x14ac:dyDescent="0.3">
      <c r="C920" s="6"/>
      <c r="F920" s="7"/>
    </row>
    <row r="921" spans="3:6" ht="14.4" x14ac:dyDescent="0.3">
      <c r="C921" s="6"/>
      <c r="F921" s="7"/>
    </row>
    <row r="922" spans="3:6" ht="14.4" x14ac:dyDescent="0.3">
      <c r="C922" s="6"/>
      <c r="F922" s="7"/>
    </row>
    <row r="923" spans="3:6" ht="14.4" x14ac:dyDescent="0.3">
      <c r="C923" s="6"/>
      <c r="F923" s="7"/>
    </row>
    <row r="924" spans="3:6" ht="14.4" x14ac:dyDescent="0.3">
      <c r="C924" s="6"/>
      <c r="F924" s="7"/>
    </row>
    <row r="925" spans="3:6" ht="14.4" x14ac:dyDescent="0.3">
      <c r="C925" s="6"/>
      <c r="F925" s="7"/>
    </row>
    <row r="926" spans="3:6" ht="14.4" x14ac:dyDescent="0.3">
      <c r="C926" s="6"/>
      <c r="F926" s="7"/>
    </row>
    <row r="927" spans="3:6" ht="14.4" x14ac:dyDescent="0.3">
      <c r="C927" s="6"/>
      <c r="F927" s="7"/>
    </row>
    <row r="928" spans="3:6" ht="14.4" x14ac:dyDescent="0.3">
      <c r="C928" s="6"/>
      <c r="F928" s="7"/>
    </row>
    <row r="929" spans="3:6" ht="14.4" x14ac:dyDescent="0.3">
      <c r="C929" s="6"/>
      <c r="F929" s="7"/>
    </row>
    <row r="930" spans="3:6" ht="14.4" x14ac:dyDescent="0.3">
      <c r="C930" s="6"/>
      <c r="F930" s="7"/>
    </row>
    <row r="931" spans="3:6" ht="14.4" x14ac:dyDescent="0.3">
      <c r="C931" s="6"/>
      <c r="F931" s="7"/>
    </row>
    <row r="932" spans="3:6" ht="14.4" x14ac:dyDescent="0.3">
      <c r="C932" s="6"/>
      <c r="F932" s="7"/>
    </row>
    <row r="933" spans="3:6" ht="14.4" x14ac:dyDescent="0.3">
      <c r="C933" s="6"/>
      <c r="F933" s="7"/>
    </row>
    <row r="934" spans="3:6" ht="14.4" x14ac:dyDescent="0.3">
      <c r="C934" s="6"/>
      <c r="F934" s="7"/>
    </row>
    <row r="935" spans="3:6" ht="14.4" x14ac:dyDescent="0.3">
      <c r="C935" s="6"/>
      <c r="F935" s="7"/>
    </row>
    <row r="936" spans="3:6" ht="14.4" x14ac:dyDescent="0.3">
      <c r="C936" s="6"/>
      <c r="F936" s="7"/>
    </row>
    <row r="937" spans="3:6" ht="14.4" x14ac:dyDescent="0.3">
      <c r="C937" s="6"/>
      <c r="F937" s="7"/>
    </row>
    <row r="938" spans="3:6" ht="14.4" x14ac:dyDescent="0.3">
      <c r="C938" s="6"/>
      <c r="F938" s="7"/>
    </row>
    <row r="939" spans="3:6" ht="14.4" x14ac:dyDescent="0.3">
      <c r="C939" s="6"/>
      <c r="F939" s="7"/>
    </row>
    <row r="940" spans="3:6" ht="14.4" x14ac:dyDescent="0.3">
      <c r="C940" s="6"/>
      <c r="F940" s="7"/>
    </row>
    <row r="941" spans="3:6" ht="14.4" x14ac:dyDescent="0.3">
      <c r="C941" s="6"/>
      <c r="F941" s="7"/>
    </row>
    <row r="942" spans="3:6" ht="14.4" x14ac:dyDescent="0.3">
      <c r="C942" s="6"/>
      <c r="F942" s="7"/>
    </row>
    <row r="943" spans="3:6" ht="14.4" x14ac:dyDescent="0.3">
      <c r="C943" s="6"/>
      <c r="F943" s="7"/>
    </row>
    <row r="944" spans="3:6" ht="14.4" x14ac:dyDescent="0.3">
      <c r="C944" s="6"/>
      <c r="F944" s="7"/>
    </row>
    <row r="945" spans="3:6" ht="14.4" x14ac:dyDescent="0.3">
      <c r="C945" s="6"/>
      <c r="F945" s="7"/>
    </row>
    <row r="946" spans="3:6" ht="14.4" x14ac:dyDescent="0.3">
      <c r="C946" s="6"/>
      <c r="F946" s="7"/>
    </row>
    <row r="947" spans="3:6" ht="14.4" x14ac:dyDescent="0.3">
      <c r="C947" s="6"/>
      <c r="F947" s="7"/>
    </row>
    <row r="948" spans="3:6" ht="14.4" x14ac:dyDescent="0.3">
      <c r="C948" s="6"/>
      <c r="F948" s="7"/>
    </row>
    <row r="949" spans="3:6" ht="14.4" x14ac:dyDescent="0.3">
      <c r="C949" s="6"/>
      <c r="F949" s="7"/>
    </row>
    <row r="950" spans="3:6" ht="14.4" x14ac:dyDescent="0.3">
      <c r="C950" s="6"/>
      <c r="F950" s="7"/>
    </row>
    <row r="951" spans="3:6" ht="14.4" x14ac:dyDescent="0.3">
      <c r="C951" s="6"/>
      <c r="F951" s="7"/>
    </row>
    <row r="952" spans="3:6" ht="14.4" x14ac:dyDescent="0.3">
      <c r="C952" s="6"/>
      <c r="F952" s="7"/>
    </row>
    <row r="953" spans="3:6" ht="14.4" x14ac:dyDescent="0.3">
      <c r="C953" s="6"/>
      <c r="F953" s="7"/>
    </row>
    <row r="954" spans="3:6" ht="14.4" x14ac:dyDescent="0.3">
      <c r="C954" s="6"/>
      <c r="F954" s="7"/>
    </row>
    <row r="955" spans="3:6" ht="14.4" x14ac:dyDescent="0.3">
      <c r="C955" s="6"/>
      <c r="F955" s="7"/>
    </row>
    <row r="956" spans="3:6" ht="14.4" x14ac:dyDescent="0.3">
      <c r="C956" s="6"/>
      <c r="F956" s="7"/>
    </row>
    <row r="957" spans="3:6" ht="14.4" x14ac:dyDescent="0.3">
      <c r="C957" s="6"/>
      <c r="F957" s="7"/>
    </row>
    <row r="958" spans="3:6" ht="14.4" x14ac:dyDescent="0.3">
      <c r="C958" s="6"/>
      <c r="F958" s="7"/>
    </row>
    <row r="959" spans="3:6" ht="14.4" x14ac:dyDescent="0.3">
      <c r="C959" s="6"/>
      <c r="F959" s="7"/>
    </row>
    <row r="960" spans="3:6" ht="14.4" x14ac:dyDescent="0.3">
      <c r="C960" s="6"/>
      <c r="F960" s="7"/>
    </row>
    <row r="961" spans="3:6" ht="14.4" x14ac:dyDescent="0.3">
      <c r="C961" s="6"/>
      <c r="F961" s="7"/>
    </row>
    <row r="962" spans="3:6" ht="14.4" x14ac:dyDescent="0.3">
      <c r="C962" s="6"/>
      <c r="F962" s="7"/>
    </row>
    <row r="963" spans="3:6" ht="14.4" x14ac:dyDescent="0.3">
      <c r="C963" s="6"/>
      <c r="F963" s="7"/>
    </row>
    <row r="964" spans="3:6" ht="14.4" x14ac:dyDescent="0.3">
      <c r="C964" s="6"/>
      <c r="F964" s="7"/>
    </row>
    <row r="965" spans="3:6" ht="14.4" x14ac:dyDescent="0.3">
      <c r="C965" s="6"/>
      <c r="F965" s="7"/>
    </row>
    <row r="966" spans="3:6" ht="14.4" x14ac:dyDescent="0.3">
      <c r="C966" s="6"/>
      <c r="F966" s="7"/>
    </row>
    <row r="967" spans="3:6" ht="14.4" x14ac:dyDescent="0.3">
      <c r="C967" s="6"/>
      <c r="F967" s="7"/>
    </row>
    <row r="968" spans="3:6" ht="14.4" x14ac:dyDescent="0.3">
      <c r="C968" s="6"/>
      <c r="F968" s="7"/>
    </row>
    <row r="969" spans="3:6" ht="14.4" x14ac:dyDescent="0.3">
      <c r="C969" s="6"/>
      <c r="F969" s="7"/>
    </row>
    <row r="970" spans="3:6" ht="14.4" x14ac:dyDescent="0.3">
      <c r="C970" s="6"/>
      <c r="F970" s="7"/>
    </row>
    <row r="971" spans="3:6" ht="14.4" x14ac:dyDescent="0.3">
      <c r="C971" s="6"/>
      <c r="F971" s="7"/>
    </row>
    <row r="972" spans="3:6" ht="14.4" x14ac:dyDescent="0.3">
      <c r="C972" s="6"/>
      <c r="F972" s="7"/>
    </row>
    <row r="973" spans="3:6" ht="14.4" x14ac:dyDescent="0.3">
      <c r="C973" s="6"/>
      <c r="F973" s="7"/>
    </row>
    <row r="974" spans="3:6" ht="14.4" x14ac:dyDescent="0.3">
      <c r="C974" s="6"/>
      <c r="F974" s="7"/>
    </row>
    <row r="975" spans="3:6" ht="14.4" x14ac:dyDescent="0.3">
      <c r="C975" s="6"/>
      <c r="F975" s="7"/>
    </row>
    <row r="976" spans="3:6" ht="14.4" x14ac:dyDescent="0.3">
      <c r="C976" s="6"/>
      <c r="F976" s="7"/>
    </row>
    <row r="977" spans="3:6" ht="14.4" x14ac:dyDescent="0.3">
      <c r="C977" s="6"/>
      <c r="F977" s="7"/>
    </row>
    <row r="978" spans="3:6" ht="14.4" x14ac:dyDescent="0.3">
      <c r="C978" s="6"/>
      <c r="F978" s="7"/>
    </row>
    <row r="979" spans="3:6" ht="14.4" x14ac:dyDescent="0.3">
      <c r="C979" s="6"/>
      <c r="F979" s="7"/>
    </row>
    <row r="980" spans="3:6" ht="14.4" x14ac:dyDescent="0.3">
      <c r="C980" s="6"/>
      <c r="F980" s="7"/>
    </row>
    <row r="981" spans="3:6" ht="14.4" x14ac:dyDescent="0.3">
      <c r="C981" s="6"/>
      <c r="F981" s="7"/>
    </row>
    <row r="982" spans="3:6" ht="14.4" x14ac:dyDescent="0.3">
      <c r="C982" s="6"/>
      <c r="F982" s="7"/>
    </row>
    <row r="983" spans="3:6" ht="14.4" x14ac:dyDescent="0.3">
      <c r="C983" s="6"/>
      <c r="F983" s="7"/>
    </row>
    <row r="984" spans="3:6" ht="14.4" x14ac:dyDescent="0.3">
      <c r="C984" s="6"/>
      <c r="F984" s="7"/>
    </row>
    <row r="985" spans="3:6" ht="14.4" x14ac:dyDescent="0.3">
      <c r="C985" s="6"/>
      <c r="F985" s="7"/>
    </row>
    <row r="986" spans="3:6" ht="14.4" x14ac:dyDescent="0.3">
      <c r="C986" s="6"/>
      <c r="F986" s="7"/>
    </row>
    <row r="987" spans="3:6" ht="14.4" x14ac:dyDescent="0.3">
      <c r="C987" s="6"/>
      <c r="F987" s="7"/>
    </row>
    <row r="988" spans="3:6" ht="14.4" x14ac:dyDescent="0.3">
      <c r="C988" s="6"/>
      <c r="F988" s="7"/>
    </row>
    <row r="989" spans="3:6" ht="14.4" x14ac:dyDescent="0.3">
      <c r="C989" s="6"/>
      <c r="F989" s="7"/>
    </row>
    <row r="990" spans="3:6" ht="14.4" x14ac:dyDescent="0.3">
      <c r="C990" s="6"/>
      <c r="F990" s="7"/>
    </row>
    <row r="991" spans="3:6" ht="14.4" x14ac:dyDescent="0.3">
      <c r="C991" s="6"/>
      <c r="F991" s="7"/>
    </row>
    <row r="992" spans="3:6" ht="14.4" x14ac:dyDescent="0.3">
      <c r="C992" s="6"/>
      <c r="F992" s="7"/>
    </row>
    <row r="993" spans="3:6" ht="14.4" x14ac:dyDescent="0.3">
      <c r="C993" s="6"/>
      <c r="F993" s="7"/>
    </row>
    <row r="994" spans="3:6" ht="14.4" x14ac:dyDescent="0.3">
      <c r="C994" s="6"/>
      <c r="F994" s="7"/>
    </row>
    <row r="995" spans="3:6" ht="14.4" x14ac:dyDescent="0.3">
      <c r="C995" s="6"/>
      <c r="F995" s="7"/>
    </row>
    <row r="996" spans="3:6" ht="14.4" x14ac:dyDescent="0.3">
      <c r="C996" s="6"/>
      <c r="F996" s="7"/>
    </row>
    <row r="997" spans="3:6" ht="14.4" x14ac:dyDescent="0.3">
      <c r="C997" s="6"/>
      <c r="F997" s="7"/>
    </row>
    <row r="998" spans="3:6" ht="14.4" x14ac:dyDescent="0.3">
      <c r="C998" s="6"/>
      <c r="F998" s="7"/>
    </row>
    <row r="999" spans="3:6" ht="14.4" x14ac:dyDescent="0.3">
      <c r="C999" s="6"/>
      <c r="F999" s="7"/>
    </row>
    <row r="1000" spans="3:6" ht="14.4" x14ac:dyDescent="0.3">
      <c r="C1000" s="6"/>
      <c r="F1000" s="7"/>
    </row>
    <row r="1001" spans="3:6" ht="14.4" x14ac:dyDescent="0.3">
      <c r="C1001" s="6"/>
      <c r="F1001" s="7"/>
    </row>
    <row r="1002" spans="3:6" ht="14.4" x14ac:dyDescent="0.3">
      <c r="C1002" s="6"/>
      <c r="F1002" s="7"/>
    </row>
    <row r="1003" spans="3:6" ht="14.4" x14ac:dyDescent="0.3">
      <c r="C1003" s="6"/>
      <c r="F1003" s="7"/>
    </row>
    <row r="1004" spans="3:6" ht="14.4" x14ac:dyDescent="0.3">
      <c r="C1004" s="6"/>
      <c r="F1004" s="7"/>
    </row>
    <row r="1005" spans="3:6" ht="14.4" x14ac:dyDescent="0.3">
      <c r="C1005" s="6"/>
      <c r="F1005" s="7"/>
    </row>
    <row r="1006" spans="3:6" ht="14.4" x14ac:dyDescent="0.3">
      <c r="C1006" s="6"/>
      <c r="F1006" s="7"/>
    </row>
    <row r="1007" spans="3:6" ht="14.4" x14ac:dyDescent="0.3">
      <c r="C1007" s="6"/>
      <c r="F1007" s="7"/>
    </row>
    <row r="1008" spans="3:6" ht="14.4" x14ac:dyDescent="0.3">
      <c r="C1008" s="6"/>
      <c r="F1008" s="7"/>
    </row>
    <row r="1009" spans="3:6" ht="14.4" x14ac:dyDescent="0.3">
      <c r="C1009" s="6"/>
      <c r="F1009" s="7"/>
    </row>
  </sheetData>
  <mergeCells count="2">
    <mergeCell ref="H2:J3"/>
    <mergeCell ref="I78:I80"/>
  </mergeCells>
  <hyperlinks>
    <hyperlink ref="I84" r:id="rId1" xr:uid="{70C57DB8-5A00-7744-AD0B-9F9AD612C4DC}"/>
    <hyperlink ref="I85" r:id="rId2" xr:uid="{AAF0951C-A293-6F4D-8937-D070B320B7D4}"/>
    <hyperlink ref="I86" r:id="rId3" xr:uid="{AA6191D6-F07A-F849-8235-7327CFC11561}"/>
  </hyperlinks>
  <pageMargins left="0.7" right="0.7" top="0.75" bottom="0.75" header="0" footer="0"/>
  <pageSetup paperSize="9" orientation="portrait" r:id="rId4"/>
  <legacyDrawing r:id="rId5"/>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73D5D-00C7-4692-8A45-7D6B22CD1508}">
  <dimension ref="B2:CN3"/>
  <sheetViews>
    <sheetView topLeftCell="B1" zoomScale="85" zoomScaleNormal="85" workbookViewId="0">
      <selection activeCell="AX8" sqref="AX8"/>
    </sheetView>
  </sheetViews>
  <sheetFormatPr defaultColWidth="11.44140625" defaultRowHeight="14.4" x14ac:dyDescent="0.3"/>
  <sheetData>
    <row r="2" spans="2:92" s="54" customFormat="1" x14ac:dyDescent="0.3">
      <c r="B2" s="150" t="s">
        <v>165</v>
      </c>
      <c r="C2" s="49" t="s">
        <v>39</v>
      </c>
      <c r="D2" s="151" t="s">
        <v>248</v>
      </c>
      <c r="E2" s="151" t="s">
        <v>249</v>
      </c>
      <c r="F2" s="49" t="s">
        <v>44</v>
      </c>
      <c r="G2" s="71" t="s">
        <v>46</v>
      </c>
      <c r="H2" s="151" t="s">
        <v>250</v>
      </c>
      <c r="I2" s="151" t="s">
        <v>576</v>
      </c>
      <c r="J2" s="151" t="s">
        <v>577</v>
      </c>
      <c r="K2" s="151" t="s">
        <v>578</v>
      </c>
      <c r="L2" s="151" t="s">
        <v>564</v>
      </c>
      <c r="M2" s="151" t="s">
        <v>579</v>
      </c>
      <c r="N2" s="73" t="s">
        <v>50</v>
      </c>
      <c r="O2" s="151" t="s">
        <v>251</v>
      </c>
      <c r="P2" s="151" t="s">
        <v>252</v>
      </c>
      <c r="Q2" s="151" t="s">
        <v>253</v>
      </c>
      <c r="R2" s="73" t="s">
        <v>56</v>
      </c>
      <c r="S2" s="151" t="s">
        <v>254</v>
      </c>
      <c r="T2" s="151" t="s">
        <v>255</v>
      </c>
      <c r="U2" s="151" t="s">
        <v>256</v>
      </c>
      <c r="V2" s="151" t="s">
        <v>257</v>
      </c>
      <c r="W2" s="151" t="s">
        <v>258</v>
      </c>
      <c r="X2" s="151" t="s">
        <v>259</v>
      </c>
      <c r="Y2" s="151" t="s">
        <v>260</v>
      </c>
      <c r="Z2" s="151" t="s">
        <v>261</v>
      </c>
      <c r="AA2" s="151" t="s">
        <v>262</v>
      </c>
      <c r="AB2" s="151" t="s">
        <v>263</v>
      </c>
      <c r="AC2" s="151" t="s">
        <v>264</v>
      </c>
      <c r="AD2" s="151" t="s">
        <v>265</v>
      </c>
      <c r="AE2" s="71" t="s">
        <v>72</v>
      </c>
      <c r="AF2" s="73" t="s">
        <v>73</v>
      </c>
      <c r="AG2" s="151" t="s">
        <v>266</v>
      </c>
      <c r="AH2" s="151" t="s">
        <v>267</v>
      </c>
      <c r="AI2" s="151" t="s">
        <v>268</v>
      </c>
      <c r="AJ2" s="151" t="s">
        <v>269</v>
      </c>
      <c r="AK2" s="151" t="s">
        <v>270</v>
      </c>
      <c r="AL2" s="151" t="s">
        <v>271</v>
      </c>
      <c r="AM2" s="151" t="s">
        <v>272</v>
      </c>
      <c r="AN2" s="151" t="s">
        <v>273</v>
      </c>
      <c r="AO2" s="151" t="s">
        <v>274</v>
      </c>
      <c r="AP2" s="151" t="s">
        <v>275</v>
      </c>
      <c r="AQ2" s="151" t="s">
        <v>276</v>
      </c>
      <c r="AR2" s="151" t="s">
        <v>277</v>
      </c>
      <c r="AS2" s="151" t="s">
        <v>278</v>
      </c>
      <c r="AT2" s="71" t="s">
        <v>88</v>
      </c>
      <c r="AU2" s="73" t="s">
        <v>89</v>
      </c>
      <c r="AV2" s="151" t="s">
        <v>279</v>
      </c>
      <c r="AW2" s="151" t="s">
        <v>580</v>
      </c>
      <c r="AX2" s="151" t="s">
        <v>581</v>
      </c>
      <c r="AY2" s="151" t="s">
        <v>582</v>
      </c>
      <c r="AZ2" s="151" t="s">
        <v>583</v>
      </c>
      <c r="BA2" s="151" t="s">
        <v>584</v>
      </c>
      <c r="BB2" s="151" t="s">
        <v>585</v>
      </c>
      <c r="BC2" s="151" t="s">
        <v>280</v>
      </c>
      <c r="BD2" s="151" t="s">
        <v>281</v>
      </c>
      <c r="BE2" s="73" t="s">
        <v>93</v>
      </c>
      <c r="BF2" s="151" t="s">
        <v>231</v>
      </c>
      <c r="BG2" s="151" t="s">
        <v>282</v>
      </c>
      <c r="BH2" s="151" t="s">
        <v>283</v>
      </c>
      <c r="BI2" s="49" t="s">
        <v>97</v>
      </c>
      <c r="BJ2" s="151" t="s">
        <v>284</v>
      </c>
      <c r="BK2" s="151" t="s">
        <v>285</v>
      </c>
      <c r="BL2" s="151" t="s">
        <v>286</v>
      </c>
      <c r="BM2" s="151" t="s">
        <v>287</v>
      </c>
      <c r="BN2" s="151" t="s">
        <v>288</v>
      </c>
      <c r="BO2" s="151" t="s">
        <v>289</v>
      </c>
      <c r="BP2" s="151" t="s">
        <v>290</v>
      </c>
      <c r="BQ2" s="151" t="s">
        <v>291</v>
      </c>
      <c r="BR2" s="151" t="s">
        <v>292</v>
      </c>
      <c r="BS2" s="151" t="s">
        <v>293</v>
      </c>
      <c r="BT2" s="151" t="s">
        <v>294</v>
      </c>
      <c r="BU2" s="151" t="s">
        <v>295</v>
      </c>
      <c r="BV2" s="151" t="s">
        <v>296</v>
      </c>
      <c r="BW2" s="151" t="s">
        <v>297</v>
      </c>
      <c r="BX2" s="151" t="s">
        <v>298</v>
      </c>
      <c r="BY2" s="151" t="s">
        <v>299</v>
      </c>
      <c r="BZ2" s="151" t="s">
        <v>300</v>
      </c>
      <c r="CA2" s="151" t="s">
        <v>301</v>
      </c>
      <c r="CB2" s="151" t="s">
        <v>302</v>
      </c>
      <c r="CC2" s="151" t="s">
        <v>303</v>
      </c>
      <c r="CD2" s="151" t="s">
        <v>304</v>
      </c>
      <c r="CE2" s="151" t="s">
        <v>305</v>
      </c>
      <c r="CF2" s="151" t="s">
        <v>306</v>
      </c>
      <c r="CG2" s="151" t="s">
        <v>307</v>
      </c>
      <c r="CH2" s="151" t="s">
        <v>308</v>
      </c>
      <c r="CI2" s="49" t="s">
        <v>135</v>
      </c>
      <c r="CJ2" s="151" t="s">
        <v>169</v>
      </c>
      <c r="CK2" s="151" t="s">
        <v>309</v>
      </c>
      <c r="CL2" s="151" t="s">
        <v>310</v>
      </c>
      <c r="CM2" s="151" t="s">
        <v>311</v>
      </c>
      <c r="CN2" s="151" t="s">
        <v>312</v>
      </c>
    </row>
    <row r="3" spans="2:92" s="54" customFormat="1" ht="230.4" x14ac:dyDescent="0.3">
      <c r="B3" s="76" t="s">
        <v>166</v>
      </c>
      <c r="C3" s="12"/>
      <c r="D3" s="55" t="s">
        <v>40</v>
      </c>
      <c r="E3" s="76" t="s">
        <v>321</v>
      </c>
      <c r="F3" s="12"/>
      <c r="G3" s="23"/>
      <c r="H3" s="55" t="s">
        <v>47</v>
      </c>
      <c r="I3" s="55" t="s">
        <v>7</v>
      </c>
      <c r="J3" s="55" t="s">
        <v>11</v>
      </c>
      <c r="K3" s="55" t="s">
        <v>14</v>
      </c>
      <c r="L3" s="76" t="s">
        <v>28</v>
      </c>
      <c r="M3" s="76" t="s">
        <v>323</v>
      </c>
      <c r="N3" s="25"/>
      <c r="O3" s="55" t="s">
        <v>51</v>
      </c>
      <c r="P3" s="55" t="s">
        <v>54</v>
      </c>
      <c r="Q3" s="55" t="s">
        <v>55</v>
      </c>
      <c r="R3" s="25"/>
      <c r="S3" s="55" t="s">
        <v>57</v>
      </c>
      <c r="T3" s="55" t="s">
        <v>59</v>
      </c>
      <c r="U3" s="55" t="s">
        <v>61</v>
      </c>
      <c r="V3" s="55" t="s">
        <v>62</v>
      </c>
      <c r="W3" s="55" t="s">
        <v>64</v>
      </c>
      <c r="X3" s="152" t="s">
        <v>31</v>
      </c>
      <c r="Y3" s="152" t="s">
        <v>66</v>
      </c>
      <c r="Z3" s="152" t="s">
        <v>67</v>
      </c>
      <c r="AA3" s="152" t="s">
        <v>68</v>
      </c>
      <c r="AB3" s="152" t="s">
        <v>69</v>
      </c>
      <c r="AC3" s="55" t="s">
        <v>71</v>
      </c>
      <c r="AD3" s="76" t="s">
        <v>324</v>
      </c>
      <c r="AE3" s="22"/>
      <c r="AF3" s="25"/>
      <c r="AG3" s="55" t="s">
        <v>74</v>
      </c>
      <c r="AH3" s="76" t="s">
        <v>325</v>
      </c>
      <c r="AI3" s="76" t="s">
        <v>326</v>
      </c>
      <c r="AJ3" s="76" t="s">
        <v>327</v>
      </c>
      <c r="AK3" s="76" t="s">
        <v>328</v>
      </c>
      <c r="AL3" s="55" t="s">
        <v>77</v>
      </c>
      <c r="AM3" s="55" t="s">
        <v>78</v>
      </c>
      <c r="AN3" s="55" t="s">
        <v>80</v>
      </c>
      <c r="AO3" s="55" t="s">
        <v>81</v>
      </c>
      <c r="AP3" s="55" t="s">
        <v>82</v>
      </c>
      <c r="AQ3" s="76" t="s">
        <v>84</v>
      </c>
      <c r="AR3" s="55" t="s">
        <v>329</v>
      </c>
      <c r="AS3" s="76" t="s">
        <v>330</v>
      </c>
      <c r="AT3" s="22"/>
      <c r="AU3" s="25"/>
      <c r="AV3" s="55" t="s">
        <v>90</v>
      </c>
      <c r="AW3" s="55" t="s">
        <v>8</v>
      </c>
      <c r="AX3" s="55" t="s">
        <v>12</v>
      </c>
      <c r="AY3" s="55" t="s">
        <v>17</v>
      </c>
      <c r="AZ3" s="55" t="s">
        <v>25</v>
      </c>
      <c r="BA3" s="55" t="s">
        <v>29</v>
      </c>
      <c r="BB3" s="76" t="s">
        <v>331</v>
      </c>
      <c r="BC3" s="55" t="s">
        <v>91</v>
      </c>
      <c r="BD3" s="55" t="s">
        <v>332</v>
      </c>
      <c r="BE3" s="25"/>
      <c r="BF3" s="55" t="s">
        <v>333</v>
      </c>
      <c r="BG3" s="55" t="s">
        <v>94</v>
      </c>
      <c r="BH3" s="55" t="s">
        <v>96</v>
      </c>
      <c r="BI3" s="12"/>
      <c r="BJ3" s="55" t="s">
        <v>98</v>
      </c>
      <c r="BK3" s="152" t="s">
        <v>101</v>
      </c>
      <c r="BL3" s="152" t="s">
        <v>102</v>
      </c>
      <c r="BM3" s="152" t="s">
        <v>103</v>
      </c>
      <c r="BN3" s="152" t="s">
        <v>104</v>
      </c>
      <c r="BO3" s="152" t="s">
        <v>105</v>
      </c>
      <c r="BP3" s="152" t="s">
        <v>106</v>
      </c>
      <c r="BQ3" s="152" t="s">
        <v>108</v>
      </c>
      <c r="BR3" s="152" t="s">
        <v>109</v>
      </c>
      <c r="BS3" s="55" t="s">
        <v>111</v>
      </c>
      <c r="BT3" s="152" t="s">
        <v>113</v>
      </c>
      <c r="BU3" s="152" t="s">
        <v>114</v>
      </c>
      <c r="BV3" s="152" t="s">
        <v>115</v>
      </c>
      <c r="BW3" s="152" t="s">
        <v>116</v>
      </c>
      <c r="BX3" s="55" t="s">
        <v>117</v>
      </c>
      <c r="BY3" s="55" t="s">
        <v>119</v>
      </c>
      <c r="BZ3" s="152" t="s">
        <v>120</v>
      </c>
      <c r="CA3" s="152" t="s">
        <v>122</v>
      </c>
      <c r="CB3" s="152" t="s">
        <v>124</v>
      </c>
      <c r="CC3" s="153" t="s">
        <v>159</v>
      </c>
      <c r="CD3" s="152" t="s">
        <v>126</v>
      </c>
      <c r="CE3" s="152" t="s">
        <v>69</v>
      </c>
      <c r="CF3" s="76" t="s">
        <v>160</v>
      </c>
      <c r="CG3" s="76" t="s">
        <v>130</v>
      </c>
      <c r="CH3" s="55" t="s">
        <v>133</v>
      </c>
      <c r="CI3" s="12"/>
      <c r="CJ3" s="55" t="s">
        <v>136</v>
      </c>
      <c r="CK3" s="55" t="s">
        <v>139</v>
      </c>
      <c r="CL3" s="55" t="s">
        <v>141</v>
      </c>
      <c r="CM3" s="55" t="s">
        <v>143</v>
      </c>
      <c r="CN3" s="55" t="s">
        <v>145</v>
      </c>
    </row>
  </sheetData>
  <pageMargins left="0.7" right="0.7" top="0.78740157499999996" bottom="0.78740157499999996"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c8ea9bb-7be6-4347-bbbd-43ecd0226ab6">
      <Terms xmlns="http://schemas.microsoft.com/office/infopath/2007/PartnerControls"/>
    </lcf76f155ced4ddcb4097134ff3c332f>
    <TaxCatchAll xmlns="36965efa-5a39-45c9-9312-a4f852bee1e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E28E13ACBC000A4C890C7EF62115DE09" ma:contentTypeVersion="13" ma:contentTypeDescription="Ein neues Dokument erstellen." ma:contentTypeScope="" ma:versionID="38c6947b388da27d619d5996577e48bb">
  <xsd:schema xmlns:xsd="http://www.w3.org/2001/XMLSchema" xmlns:xs="http://www.w3.org/2001/XMLSchema" xmlns:p="http://schemas.microsoft.com/office/2006/metadata/properties" xmlns:ns2="dc8ea9bb-7be6-4347-bbbd-43ecd0226ab6" xmlns:ns3="36965efa-5a39-45c9-9312-a4f852bee1e3" targetNamespace="http://schemas.microsoft.com/office/2006/metadata/properties" ma:root="true" ma:fieldsID="2b0d313870efd85b4f0f8b7717aad82c" ns2:_="" ns3:_="">
    <xsd:import namespace="dc8ea9bb-7be6-4347-bbbd-43ecd0226ab6"/>
    <xsd:import namespace="36965efa-5a39-45c9-9312-a4f852bee1e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8ea9bb-7be6-4347-bbbd-43ecd0226a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e7e13cbe-0d2f-409b-88ca-08083aebabb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6965efa-5a39-45c9-9312-a4f852bee1e3"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88abc807-f5f5-4dcc-9ed9-eea1105307a8}" ma:internalName="TaxCatchAll" ma:showField="CatchAllData" ma:web="36965efa-5a39-45c9-9312-a4f852bee1e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72C8801-02D8-41B4-9C3A-C0871C6DF7B0}">
  <ds:schemaRefs>
    <ds:schemaRef ds:uri="http://schemas.openxmlformats.org/package/2006/metadata/core-properties"/>
    <ds:schemaRef ds:uri="http://purl.org/dc/terms/"/>
    <ds:schemaRef ds:uri="http://purl.org/dc/dcmitype/"/>
    <ds:schemaRef ds:uri="http://schemas.microsoft.com/office/2006/documentManagement/types"/>
    <ds:schemaRef ds:uri="http://purl.org/dc/elements/1.1/"/>
    <ds:schemaRef ds:uri="http://schemas.microsoft.com/office/2006/metadata/properties"/>
    <ds:schemaRef ds:uri="36965efa-5a39-45c9-9312-a4f852bee1e3"/>
    <ds:schemaRef ds:uri="http://www.w3.org/XML/1998/namespace"/>
    <ds:schemaRef ds:uri="http://schemas.microsoft.com/office/infopath/2007/PartnerControls"/>
    <ds:schemaRef ds:uri="dc8ea9bb-7be6-4347-bbbd-43ecd0226ab6"/>
  </ds:schemaRefs>
</ds:datastoreItem>
</file>

<file path=customXml/itemProps2.xml><?xml version="1.0" encoding="utf-8"?>
<ds:datastoreItem xmlns:ds="http://schemas.openxmlformats.org/officeDocument/2006/customXml" ds:itemID="{2104CB97-AD26-4DA7-8914-B111626ADE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8ea9bb-7be6-4347-bbbd-43ecd0226ab6"/>
    <ds:schemaRef ds:uri="36965efa-5a39-45c9-9312-a4f852bee1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18A9060-EF27-4670-A7BD-5FE79C142D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Coding_results</vt:lpstr>
      <vt:lpstr>Graphs --&gt;</vt:lpstr>
      <vt:lpstr>#SampleSize</vt:lpstr>
      <vt:lpstr>#databases</vt:lpstr>
      <vt:lpstr>#SampleApproach</vt:lpstr>
      <vt:lpstr>#TheoDim</vt:lpstr>
      <vt:lpstr>#TheoDim (2)</vt:lpstr>
      <vt:lpstr>Input (dont change)--&gt;</vt:lpstr>
      <vt:lpstr>Control</vt:lpstr>
      <vt:lpstr>Agg_Answers</vt:lpstr>
      <vt:lpstr>Agg_Comments</vt:lpstr>
      <vt:lpstr>Formatvorlage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Achter</dc:creator>
  <cp:lastModifiedBy>Sebastian Achter</cp:lastModifiedBy>
  <dcterms:created xsi:type="dcterms:W3CDTF">2015-06-05T18:19:34Z</dcterms:created>
  <dcterms:modified xsi:type="dcterms:W3CDTF">2023-04-26T08:20:11Z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0x010100E28E13ACBC000A4C890C7EF62115DE09</vt:lpwstr>
  </property>
  <property fmtid="{D5CDD505-2E9C-101B-9397-08002B2CF9AE}" pid="3" name="MediaServiceImageTags">
    <vt:lpwstr/>
  </property>
</Properties>
</file>