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19" documentId="13_ncr:1_{3D241276-2ACC-466E-A02D-2C14D0C02021}" xr6:coauthVersionLast="47" xr6:coauthVersionMax="47" xr10:uidLastSave="{FB15692B-78DE-4428-B9CF-D1FB48730729}"/>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6" i="3"/>
  <c r="C80" i="3" s="1"/>
  <c r="C74" i="3"/>
  <c r="C67" i="3"/>
  <c r="C72" i="3" s="1"/>
  <c r="C65" i="3"/>
  <c r="C64" i="3"/>
  <c r="C63" i="3"/>
  <c r="C61" i="3"/>
  <c r="C60" i="3"/>
  <c r="C58" i="3"/>
  <c r="C57" i="3"/>
  <c r="C56" i="3"/>
  <c r="C55" i="3"/>
  <c r="C54" i="3"/>
  <c r="C53" i="3"/>
  <c r="C59" i="3" s="1"/>
  <c r="C50" i="3"/>
  <c r="C49" i="3"/>
  <c r="C48" i="3"/>
  <c r="C47" i="3"/>
  <c r="C46" i="3"/>
  <c r="C45" i="3"/>
  <c r="C44" i="3"/>
  <c r="C43" i="3"/>
  <c r="C42" i="3"/>
  <c r="C41" i="3"/>
  <c r="C40" i="3"/>
  <c r="C39" i="3"/>
  <c r="C38" i="3"/>
  <c r="C35" i="3"/>
  <c r="C34" i="3"/>
  <c r="C28" i="3"/>
  <c r="C33" i="3" s="1"/>
  <c r="C27" i="3"/>
  <c r="C26" i="3"/>
  <c r="C25" i="3"/>
  <c r="C24" i="3"/>
  <c r="C22" i="3"/>
  <c r="C21" i="3"/>
  <c r="C20" i="3"/>
  <c r="C18" i="3"/>
  <c r="C17" i="3"/>
  <c r="C16" i="3"/>
  <c r="C14"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3" i="3" l="1"/>
  <c r="C29" i="3"/>
  <c r="C68" i="3"/>
  <c r="C84" i="3"/>
  <c r="C30" i="3"/>
  <c r="C31" i="3"/>
  <c r="C69" i="3"/>
  <c r="C77" i="3"/>
  <c r="C85" i="3"/>
  <c r="C83" i="3"/>
  <c r="C70" i="3"/>
  <c r="C78" i="3"/>
  <c r="C86" i="3"/>
  <c r="C75" i="3"/>
  <c r="C32" i="3"/>
  <c r="C71" i="3"/>
  <c r="C79" i="3"/>
  <c r="C87"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tc={C469C810-7085-425A-B869-C803EDB38ED2}</author>
    <author>tc={D5441291-39B7-40B2-9391-D96D7F901405}</author>
    <author>tc={C7448F6E-2C97-4925-AEB0-DD4724C2D995}</author>
    <author>tc={97032898-5F82-41FE-BDE8-F79E5AD9050A}</author>
    <author>tc={38D1DAFB-8CCA-4440-9AAB-F2F1AA66B9C4}</author>
    <author>tc={18044E05-33C1-426B-8EC5-78C56F746F26}</author>
    <author>tc={7EFB3372-0E9C-4AEB-899A-D948D60CEDEC}</author>
    <author>tc={04A4CE7A-2B28-4983-AD4C-76D3376001C2}</author>
    <author>tc={BA902ADB-E30F-4322-8F22-90A6F1A48F76}</author>
    <author>Sebastian</author>
    <author>tc={AEF1C4D4-2751-4298-A7DE-4C6F54F96C42}</author>
    <author>tc={F037ABE4-0810-4FD7-9576-F33502632A36}</author>
    <author>tc={96831B31-1C68-4E62-B7E4-898B3649224D}</author>
    <author>tc={294C018B-DFD5-49D2-B00E-B9514BCB5073}</author>
    <author>tc={1B4B0A1F-B9E8-429E-8CAA-D2CA5ED9D2CA}</author>
    <author>tc={FDB91E0D-5E83-4A3D-A997-C58393E55E8D}</author>
    <author/>
  </authors>
  <commentList>
    <comment ref="C21" authorId="0" shapeId="0" xr:uid="{C469C810-7085-425A-B869-C803EDB38ED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D5441291-39B7-40B2-9391-D96D7F90140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C7448F6E-2C97-4925-AEB0-DD4724C2D99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97032898-5F82-41FE-BDE8-F79E5AD905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38D1DAFB-8CCA-4440-9AAB-F2F1AA66B9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18044E05-33C1-426B-8EC5-78C56F746F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EFB3372-0E9C-4AEB-899A-D948D60CED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4A4CE7A-2B28-4983-AD4C-76D3376001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BA902ADB-E30F-4322-8F22-90A6F1A48F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9B58E3ED-A333-412C-95FD-B5BCC4ED4D67}">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AEF1C4D4-2751-4298-A7DE-4C6F54F96C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AE815B2F-D3B5-4D85-BB27-E767D8D82BD3}">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037ABE4-0810-4FD7-9576-F33502632A3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96831B31-1C68-4E62-B7E4-898B364922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7B0438FA-0293-479C-8317-A5B5AF6ECC98}">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294C018B-DFD5-49D2-B00E-B9514BCB507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8369713-8AC5-4BEC-82C9-2A8F8620D6F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1B4B0A1F-B9E8-429E-8CAA-D2CA5ED9D2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FDB91E0D-5E83-4A3D-A997-C58393E55E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E3C9C81-F675-43FC-AA53-97426D529F4E}">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<sst xmlns="http://schemas.openxmlformats.org/spreadsheetml/2006/main" count="1097" uniqueCount="214">
  <si>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</si>
  <si>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</si>
  <si>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</si>
  <si>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</si>
  <si>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</si>
  <si>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</si>
  <si>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</si>
  <si>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</si>
  <si>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</si>
  <si>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</si>
  <si>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</si>
  <si>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</si>
  <si>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</si>
  <si>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</si>
  <si>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</si>
  <si>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</si>
  <si>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</si>
  <si>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</si>
  <si>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</si>
  <si>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</si>
  <si>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</si>
  <si>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</si>
  <si>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</si>
  <si>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</si>
  <si>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</si>
  <si>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</si>
  <si>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</si>
  <si>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</si>
  <si>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</si>
  <si>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</si>
  <si>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</si>
  <si>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</si>
  <si>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</si>
  <si>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</si>
  <si>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</si>
  <si>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</si>
  <si>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</si>
  <si>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</si>
  <si>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</si>
  <si>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</si>
  <si>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</si>
  <si>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</si>
  <si>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</si>
  <si>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</si>
  <si>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</si>
  <si>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</si>
  <si>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</si>
  <si>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</si>
  <si>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</si>
  <si>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</si>
  <si>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</si>
  <si>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</si>
  <si>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</si>
  <si>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</si>
  <si>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</si>
  <si>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</si>
  <si>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</si>
  <si>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</si>
  <si>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</si>
  <si>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</si>
  <si>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</si>
  <si>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</si>
  <si>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</si>
  <si>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</si>
  <si>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</si>
  <si>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</si>
  <si>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</si>
  <si>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</si>
  <si>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</si>
  <si>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</si>
  <si>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</si>
  <si>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</si>
  <si>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</si>
  <si>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</si>
  <si>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</si>
  <si>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</si>
  <si>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</si>
  <si>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</si>
  <si>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</si>
  <si>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</si>
  <si>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</si>
  <si>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</si>
  <si>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</si>
  <si>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</si>
  <si>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</si>
  <si>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</si>
  <si>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</si>
  <si>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</si>
  <si>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</si>
  <si>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</si>
  <si>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</si>
  <si>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</si>
  <si>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</si>
  <si>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</si>
  <si>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</si>
  <si>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</si>
  <si>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</si>
  <si>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</si>
  <si>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</si>
  <si>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</si>
  <si>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</si>
  <si>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</si>
  <si>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</si>
  <si>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</si>
  <si>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</si>
  <si>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</si>
  <si>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</si>
  <si>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</si>
  <si>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</si>
  <si>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</si>
  <si>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</si>
  <si>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</si>
  <si>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</si>
  <si>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</si>
  <si>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</si>
  <si>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</si>
  <si>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</si>
  <si>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</si>
  <si>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</si>
  <si>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</si>
  <si>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</si>
  <si>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</si>
  <si>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</si>
  <si>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</si>
  <si>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</si>
  <si>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</si>
  <si>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</si>
  <si>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</si>
  <si>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</si>
  <si>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</si>
  <si>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</si>
  <si>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</si>
  <si>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</si>
  <si>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</si>
  <si>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</si>
  <si>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</si>
  <si>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</si>
  <si>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</si>
  <si>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</si>
  <si>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</si>
  <si>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</si>
  <si>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</si>
  <si>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</si>
  <si>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</si>
  <si>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</si>
  <si>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</si>
  <si>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</si>
  <si>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</si>
  <si>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</si>
  <si>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</si>
  <si>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</si>
  <si>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</si>
  <si>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</si>
  <si>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</si>
  <si>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</si>
  <si>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</si>
  <si>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</si>
  <si>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</si>
  <si>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</si>
  <si>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</si>
  <si>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</si>
  <si>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</si>
  <si>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</si>
  <si>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</si>
  <si>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</si>
  <si>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</si>
  <si>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</si>
  <si>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</si>
  <si>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</si>
  <si>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</si>
  <si>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</si>
  <si>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</si>
  <si>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</si>
  <si>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</si>
  <si>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</si>
  <si>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</si>
  <si>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</si>
  <si>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</si>
  <si>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</si>
  <si>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</si>
  <si>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</si>
  <si>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</si>
  <si>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</si>
  <si>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</si>
  <si>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</si>
  <si>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</si>
  <si>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</si>
  <si>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</si>
  <si>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</si>
  <si>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</si>
  <si>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</si>
  <si>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</si>
  <si>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</si>
  <si>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</si>
  <si>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</si>
  <si>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</si>
  <si>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</si>
  <si>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</si>
  <si>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</si>
  <si>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</si>
  <si>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</si>
  <si>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Varieties of agents in agent-based computational economics: A historical and an interdisciplinary perspective</t>
  </si>
  <si>
    <t>SA</t>
  </si>
  <si>
    <t>focus on the comparison of agent types in some parts of the articles besides the general historical development of ABMs in economics.</t>
  </si>
  <si>
    <t>MB</t>
  </si>
  <si>
    <t/>
  </si>
  <si>
    <t>SA: {if yes, please reference and note down your thoughts} MB:</t>
  </si>
  <si>
    <t>SA: {Please remark here which "Other"} MB:</t>
  </si>
  <si>
    <t>SA: focus on the comparison of agent types in some parts of the articles besides the general historical development of ABMs in economics. MB:</t>
  </si>
  <si>
    <t>Comparison</t>
  </si>
  <si>
    <t>Remark</t>
  </si>
  <si>
    <t>manuel check</t>
  </si>
  <si>
    <t>SA error</t>
  </si>
  <si>
    <t>MB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</si>
</sst>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C469C810-7085-425A-B869-C803EDB38ED2}">
    <text>When does it count as "varying"? Use paper 105 as lower limit example? Here the keyword search uses "agent-based" and "mulit-agent", is that varying enough?</text>
  </threadedComment>
  <threadedComment ref="C21" dT="2022-07-29T06:26:38.19" personId="{7E3A1C85-06E8-46C0-83AC-8D7DCE8212F2}" id="{6B21836A-8166-456B-9A7D-A9A8B07F56CF}" parentId="{C469C810-7085-425A-B869-C803EDB38ED2}">
    <text>Yes, this is enough. Add that to the description.</text>
  </threadedComment>
  <threadedComment ref="C35" dT="2022-08-12T14:09:41.88" personId="{7E3A1C85-06E8-46C0-83AC-8D7DCE8212F2}" id="{D5441291-39B7-40B2-9391-D96D7F901405}">
    <text>New in update from 02.08.22</text>
  </threadedComment>
  <threadedComment ref="C39" dT="2022-07-26T16:21:49.72" personId="{7E3A1C85-06E8-46C0-83AC-8D7DCE8212F2}" id="{C7448F6E-2C97-4925-AEB0-DD4724C2D995}">
    <text>Previously labeled "not indicated" becomes "no".</text>
  </threadedComment>
  <threadedComment ref="C39" dT="2022-07-26T16:42:35.75" personId="{7E3A1C85-06E8-46C0-83AC-8D7DCE8212F2}" id="{500AD564-8CA1-4396-836A-3F58BEE436AA}" parentId="{C7448F6E-2C97-4925-AEB0-DD4724C2D995}">
    <text>Formulation adjusted</text>
  </threadedComment>
  <threadedComment ref="C49" dT="2022-07-26T16:42:46.82" personId="{7E3A1C85-06E8-46C0-83AC-8D7DCE8212F2}" id="{97032898-5F82-41FE-BDE8-F79E5AD9050A}">
    <text>Example adjusted</text>
  </threadedComment>
  <threadedComment ref="C50" dT="2022-08-02T17:18:36.73" personId="{7E3A1C85-06E8-46C0-83AC-8D7DCE8212F2}" id="{38D1DAFB-8CCA-4440-9AAB-F2F1AA66B9C4}">
    <text>changed answer options</text>
  </threadedComment>
  <threadedComment ref="C53" dT="2022-07-26T16:45:55.25" personId="{7E3A1C85-06E8-46C0-83AC-8D7DCE8212F2}" id="{18044E05-33C1-426B-8EC5-78C56F746F26}">
    <text>Melania had the issue that it was disclosed in two parts. Should we make it a multiple-choice question?
Or ask "where has it been mainly disclosed"?</text>
  </threadedComment>
  <threadedComment ref="C53" dT="2022-07-29T07:02:18.18" personId="{7E3A1C85-06E8-46C0-83AC-8D7DCE8212F2}" id="{C3E0974B-D6ED-44BF-A952-943E25EF9AB0}" parentId="{18044E05-33C1-426B-8EC5-78C56F746F26}">
    <text>MAke it a multi-select questions. Decided together with Melania</text>
  </threadedComment>
  <threadedComment ref="C60" dT="2022-08-02T17:18:24.47" personId="{7E3A1C85-06E8-46C0-83AC-8D7DCE8212F2}" id="{7EFB3372-0E9C-4AEB-899A-D948D60CEDEC}">
    <text>changed answer options</text>
  </threadedComment>
  <threadedComment ref="C61" dT="2022-08-12T14:06:04.99" personId="{7E3A1C85-06E8-46C0-83AC-8D7DCE8212F2}" id="{04A4CE7A-2B28-4983-AD4C-76D3376001C2}">
    <text>Deleted the question that was previously here (Q29) and replaced it what was previously Q20 but reformulated.</text>
  </threadedComment>
  <threadedComment ref="F68" dT="2022-08-16T14:21:51.48" personId="{7E3A1C85-06E8-46C0-83AC-8D7DCE8212F2}" id="{BA902ADB-E30F-4322-8F22-90A6F1A48F76}">
    <text>Focus on mechanism / or focus on interaction/ Can we integrate Q33.1 with Q33.2?</text>
  </threadedComment>
  <threadedComment ref="F69" dT="2022-08-16T14:21:08.10" personId="{7E3A1C85-06E8-46C0-83AC-8D7DCE8212F2}" id="{AEF1C4D4-2751-4298-A7DE-4C6F54F96C42}">
    <text>Focus is on comparison</text>
  </threadedComment>
  <threadedComment ref="C71" dT="2022-08-22T12:52:40.15" personId="{7E3A1C85-06E8-46C0-83AC-8D7DCE8212F2}" id="{F037ABE4-0810-4FD7-9576-F33502632A36}">
    <text>formulation extended by challenges and recommendations.</text>
  </threadedComment>
  <threadedComment ref="F71" dT="2022-08-16T14:27:52.40" personId="{7E3A1C85-06E8-46C0-83AC-8D7DCE8212F2}" id="{96831B31-1C68-4E62-B7E4-898B3649224D}">
    <text>Be strikt what to include here. Only when it is a focus of the study, more then one paragraph.</text>
  </threadedComment>
  <threadedComment ref="F72" dT="2022-08-16T14:23:28.14" personId="{7E3A1C85-06E8-46C0-83AC-8D7DCE8212F2}" id="{294C018B-DFD5-49D2-B00E-B9514BCB5073}">
    <text>Focus purely on formalization. Different from focus on "representation" in Q33.2</text>
  </threadedComment>
  <threadedComment ref="F78" dT="2022-08-16T15:42:08.36" personId="{7E3A1C85-06E8-46C0-83AC-8D7DCE8212F2}" id="{1B4B0A1F-B9E8-429E-8CAA-D2CA5ED9D2CA}">
    <text>Apart from how something is modeled.</text>
  </threadedComment>
  <threadedComment ref="C86" dT="2022-07-29T08:27:52.27" personId="{7E3A1C85-06E8-46C0-83AC-8D7DCE8212F2}" id="{FDB91E0D-5E83-4A3D-A997-C58393E55E8D}">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L10" sqref="L10"/>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6" t="s">
        <v>165</v>
      </c>
      <c r="I2" s="136"/>
      <c r="J2" s="136"/>
      <c r="L2" s="132" t="s">
        <v>201</v>
      </c>
      <c r="M2" s="133"/>
    </row>
    <row r="3" spans="2:14" ht="14.4" x14ac:dyDescent="0.3">
      <c r="C3" s="6"/>
      <c r="F3" s="7"/>
      <c r="H3" s="136"/>
      <c r="I3" s="136"/>
      <c r="J3" s="136"/>
      <c r="L3" s="132" t="s">
        <v>202</v>
      </c>
      <c r="M3" s="133"/>
    </row>
    <row r="4" spans="2:14" ht="30.75" customHeight="1" x14ac:dyDescent="0.3">
      <c r="C4" s="6"/>
      <c r="F4" s="7"/>
      <c r="L4" s="134" t="s">
        <v>31</v>
      </c>
      <c r="M4" s="13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205</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205</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20</v>
      </c>
      <c r="M10" s="35" t="s">
        <v>206</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205</v>
      </c>
    </row>
    <row r="15" spans="2:14" ht="30" customHeight="1" outlineLevel="1" x14ac:dyDescent="0.3">
      <c r="B15" s="14"/>
      <c r="C15" s="94" t="str">
        <f>_xlfn.CONCAT($C$13,".2")</f>
        <v>Q3.2</v>
      </c>
      <c r="F15" s="108" t="s">
        <v>195</v>
      </c>
      <c r="G15" s="14"/>
      <c r="H15" s="36" t="s">
        <v>42</v>
      </c>
      <c r="I15" s="74"/>
      <c r="J15" s="14"/>
      <c r="L15" s="38" t="s">
        <v>10</v>
      </c>
      <c r="M15" s="90" t="s">
        <v>205</v>
      </c>
    </row>
    <row r="16" spans="2:14" ht="30" customHeight="1" outlineLevel="1" x14ac:dyDescent="0.3">
      <c r="B16" s="14"/>
      <c r="C16" s="94" t="str">
        <f>_xlfn.CONCAT($C$13,".3")</f>
        <v>Q3.3</v>
      </c>
      <c r="F16" s="7" t="s">
        <v>14</v>
      </c>
      <c r="G16" s="14"/>
      <c r="H16" s="36" t="s">
        <v>42</v>
      </c>
      <c r="I16" s="74"/>
      <c r="J16" s="14"/>
      <c r="L16" s="38" t="s">
        <v>10</v>
      </c>
      <c r="M16" s="90" t="s">
        <v>205</v>
      </c>
    </row>
    <row r="17" spans="2:13" ht="30" customHeight="1" outlineLevel="1" x14ac:dyDescent="0.3">
      <c r="B17" s="14"/>
      <c r="C17" s="94" t="str">
        <f>_xlfn.CONCAT($C$13,".4")</f>
        <v>Q3.4</v>
      </c>
      <c r="F17" s="91" t="s">
        <v>27</v>
      </c>
      <c r="G17" s="14"/>
      <c r="H17" s="36" t="s">
        <v>42</v>
      </c>
      <c r="I17" s="74"/>
      <c r="J17" s="14"/>
      <c r="L17" s="38" t="s">
        <v>10</v>
      </c>
      <c r="M17" s="39" t="s">
        <v>207</v>
      </c>
    </row>
    <row r="18" spans="2:13" ht="30" customHeight="1" outlineLevel="1" x14ac:dyDescent="0.3">
      <c r="B18" s="14"/>
      <c r="C18" s="94" t="str">
        <f>_xlfn.CONCAT($C$13,".5")</f>
        <v>Q3.5</v>
      </c>
      <c r="F18" s="91" t="s">
        <v>166</v>
      </c>
      <c r="G18" s="14"/>
      <c r="H18" s="36" t="s">
        <v>42</v>
      </c>
      <c r="I18" s="74"/>
      <c r="J18" s="14"/>
      <c r="L18" s="38" t="s">
        <v>6</v>
      </c>
      <c r="M18" s="90" t="s">
        <v>205</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205</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205</v>
      </c>
    </row>
    <row r="22" spans="2:13" ht="30" customHeight="1" outlineLevel="1" x14ac:dyDescent="0.3">
      <c r="B22" s="14">
        <v>1</v>
      </c>
      <c r="C22" s="6" t="str">
        <f>TEXT(SUM(B$7:B22),"Q#")</f>
        <v>Q6</v>
      </c>
      <c r="F22" s="7" t="s">
        <v>55</v>
      </c>
      <c r="G22" s="14" t="s">
        <v>32</v>
      </c>
      <c r="H22" s="36" t="s">
        <v>52</v>
      </c>
      <c r="I22" s="37" t="s">
        <v>190</v>
      </c>
      <c r="J22" s="14" t="s">
        <v>43</v>
      </c>
      <c r="L22" s="38" t="s">
        <v>15</v>
      </c>
      <c r="M22" s="39" t="s">
        <v>205</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205</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205</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205</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205</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205</v>
      </c>
    </row>
    <row r="30" spans="2:13" ht="30" customHeight="1" outlineLevel="1" x14ac:dyDescent="0.3">
      <c r="C30" s="6" t="str">
        <f>_xlfn.CONCAT($C$28,".2")</f>
        <v>Q11.2</v>
      </c>
      <c r="F30" s="62" t="s">
        <v>64</v>
      </c>
      <c r="G30" t="s">
        <v>32</v>
      </c>
      <c r="H30" s="36" t="s">
        <v>42</v>
      </c>
      <c r="I30" s="37"/>
      <c r="L30" s="38" t="s">
        <v>10</v>
      </c>
      <c r="M30" s="39" t="s">
        <v>205</v>
      </c>
    </row>
    <row r="31" spans="2:13" ht="30" customHeight="1" outlineLevel="1" x14ac:dyDescent="0.3">
      <c r="C31" s="6" t="str">
        <f>_xlfn.CONCAT($C$28,".3")</f>
        <v>Q11.3</v>
      </c>
      <c r="F31" s="62" t="s">
        <v>65</v>
      </c>
      <c r="G31" t="s">
        <v>32</v>
      </c>
      <c r="H31" s="36" t="s">
        <v>42</v>
      </c>
      <c r="I31" s="37"/>
      <c r="L31" s="38" t="s">
        <v>10</v>
      </c>
      <c r="M31" s="39" t="s">
        <v>205</v>
      </c>
    </row>
    <row r="32" spans="2:13" ht="30" customHeight="1" outlineLevel="1" x14ac:dyDescent="0.3">
      <c r="C32" s="6" t="str">
        <f>_xlfn.CONCAT($C$28,".4")</f>
        <v>Q11.4</v>
      </c>
      <c r="F32" s="62" t="s">
        <v>66</v>
      </c>
      <c r="G32" t="s">
        <v>32</v>
      </c>
      <c r="H32" s="36" t="s">
        <v>42</v>
      </c>
      <c r="I32" s="37"/>
      <c r="L32" s="38" t="s">
        <v>10</v>
      </c>
      <c r="M32" s="39" t="s">
        <v>205</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205</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205</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205</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205</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205</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205</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205</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27" t="s">
        <v>10</v>
      </c>
      <c r="M49" s="35" t="s">
        <v>205</v>
      </c>
    </row>
    <row r="50" spans="2:13" ht="45" customHeight="1" outlineLevel="1" x14ac:dyDescent="0.3">
      <c r="B50" s="14">
        <v>1</v>
      </c>
      <c r="C50" s="94" t="str">
        <f>TEXT(SUM(B$7:B50),"Q#")</f>
        <v>Q26</v>
      </c>
      <c r="F50" s="91" t="s">
        <v>175</v>
      </c>
      <c r="G50" s="14" t="s">
        <v>32</v>
      </c>
      <c r="H50" s="101" t="s">
        <v>181</v>
      </c>
      <c r="I50" s="37" t="s">
        <v>182</v>
      </c>
      <c r="J50" s="14" t="s">
        <v>49</v>
      </c>
      <c r="L50" s="38" t="s">
        <v>10</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10</v>
      </c>
      <c r="M54" s="90" t="s">
        <v>205</v>
      </c>
    </row>
    <row r="55" spans="2:13" ht="30" customHeight="1" outlineLevel="1" x14ac:dyDescent="0.3">
      <c r="B55" s="24"/>
      <c r="C55" s="112" t="str">
        <f>_xlfn.CONCAT($C$53,".2")</f>
        <v>Q27.2</v>
      </c>
      <c r="D55" s="97"/>
      <c r="E55" s="97"/>
      <c r="F55" s="110" t="s">
        <v>12</v>
      </c>
      <c r="G55" s="97"/>
      <c r="H55" s="111" t="s">
        <v>42</v>
      </c>
      <c r="I55" s="98"/>
      <c r="J55" s="97"/>
      <c r="K55" s="97"/>
      <c r="L55" s="38" t="s">
        <v>10</v>
      </c>
      <c r="M55" s="90" t="s">
        <v>205</v>
      </c>
    </row>
    <row r="56" spans="2:13" ht="30" customHeight="1" outlineLevel="1" x14ac:dyDescent="0.3">
      <c r="B56" s="24"/>
      <c r="C56" s="109" t="str">
        <f>_xlfn.CONCAT($C$53,".3")</f>
        <v>Q27.3</v>
      </c>
      <c r="D56" s="97"/>
      <c r="E56" s="97"/>
      <c r="F56" s="110" t="s">
        <v>17</v>
      </c>
      <c r="G56" s="97"/>
      <c r="H56" s="111" t="s">
        <v>42</v>
      </c>
      <c r="I56" s="98"/>
      <c r="J56" s="97"/>
      <c r="K56" s="97"/>
      <c r="L56" s="38" t="s">
        <v>10</v>
      </c>
      <c r="M56" s="90" t="s">
        <v>205</v>
      </c>
    </row>
    <row r="57" spans="2:13" ht="30" customHeight="1" outlineLevel="1" x14ac:dyDescent="0.3">
      <c r="B57" s="24"/>
      <c r="C57" s="109" t="str">
        <f>_xlfn.CONCAT($C$53,".4")</f>
        <v>Q27.4</v>
      </c>
      <c r="D57" s="97"/>
      <c r="E57" s="97"/>
      <c r="F57" s="110" t="s">
        <v>25</v>
      </c>
      <c r="G57" s="97"/>
      <c r="H57" s="111" t="s">
        <v>42</v>
      </c>
      <c r="I57" s="98"/>
      <c r="J57" s="97"/>
      <c r="K57" s="97"/>
      <c r="L57" s="38" t="s">
        <v>10</v>
      </c>
      <c r="M57" s="90" t="s">
        <v>205</v>
      </c>
    </row>
    <row r="58" spans="2:13" ht="30" customHeight="1" outlineLevel="1" x14ac:dyDescent="0.3">
      <c r="B58" s="24"/>
      <c r="C58" s="109" t="str">
        <f>_xlfn.CONCAT($C$53,".5")</f>
        <v>Q27.5</v>
      </c>
      <c r="D58" s="97"/>
      <c r="E58" s="97"/>
      <c r="F58" s="110" t="s">
        <v>28</v>
      </c>
      <c r="G58" s="97"/>
      <c r="H58" s="111" t="s">
        <v>42</v>
      </c>
      <c r="I58" s="98"/>
      <c r="J58" s="97"/>
      <c r="K58" s="97"/>
      <c r="L58" s="38" t="s">
        <v>6</v>
      </c>
      <c r="M58" s="90" t="s">
        <v>205</v>
      </c>
    </row>
    <row r="59" spans="2:13" ht="30" customHeight="1" outlineLevel="1" x14ac:dyDescent="0.3">
      <c r="B59" s="24"/>
      <c r="C59" s="95" t="str">
        <f>_xlfn.CONCAT($C$53,".6")</f>
        <v>Q27.6</v>
      </c>
      <c r="D59" s="24"/>
      <c r="E59" s="24"/>
      <c r="F59" s="102" t="s">
        <v>179</v>
      </c>
      <c r="G59" s="24"/>
      <c r="H59" s="26" t="s">
        <v>42</v>
      </c>
      <c r="I59" s="54"/>
      <c r="J59" s="24"/>
      <c r="K59" s="24"/>
      <c r="L59" s="64" t="s">
        <v>10</v>
      </c>
      <c r="M59" s="65" t="s">
        <v>205</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205</v>
      </c>
    </row>
    <row r="61" spans="2:13" ht="45" customHeight="1" outlineLevel="1" x14ac:dyDescent="0.3">
      <c r="B61" s="14">
        <v>1</v>
      </c>
      <c r="C61" s="94" t="str">
        <f>TEXT(SUM(B$7:B61),"Q#")</f>
        <v>Q29</v>
      </c>
      <c r="F61" s="7" t="s">
        <v>184</v>
      </c>
      <c r="G61" s="14" t="s">
        <v>32</v>
      </c>
      <c r="H61" s="103" t="s">
        <v>185</v>
      </c>
      <c r="I61" s="37" t="s">
        <v>91</v>
      </c>
      <c r="J61" s="14" t="s">
        <v>43</v>
      </c>
      <c r="L61" s="38" t="s">
        <v>187</v>
      </c>
      <c r="M61" s="39" t="s">
        <v>205</v>
      </c>
    </row>
    <row r="62" spans="2:13" ht="15.75" customHeight="1" outlineLevel="1" x14ac:dyDescent="0.3">
      <c r="C62" s="6"/>
      <c r="D62" s="47"/>
      <c r="E62" s="48" t="s">
        <v>92</v>
      </c>
      <c r="F62" s="47"/>
      <c r="G62" s="47" t="s">
        <v>32</v>
      </c>
      <c r="H62" s="49"/>
      <c r="I62" s="50"/>
      <c r="J62" s="47"/>
      <c r="K62" s="47"/>
      <c r="L62" s="51"/>
      <c r="M62" s="52"/>
    </row>
    <row r="63" spans="2:13" ht="28.8" outlineLevel="1" x14ac:dyDescent="0.3">
      <c r="B63" s="24">
        <v>1</v>
      </c>
      <c r="C63" s="95" t="str">
        <f>TEXT(SUM(B$7:B63),"Q#")</f>
        <v>Q30</v>
      </c>
      <c r="D63" s="24"/>
      <c r="E63" s="24"/>
      <c r="F63" s="25" t="s">
        <v>177</v>
      </c>
      <c r="G63" s="24" t="s">
        <v>32</v>
      </c>
      <c r="H63" s="26" t="s">
        <v>58</v>
      </c>
      <c r="I63" s="54" t="s">
        <v>183</v>
      </c>
      <c r="J63" s="24" t="s">
        <v>49</v>
      </c>
      <c r="K63" s="24"/>
      <c r="L63" s="27" t="s">
        <v>10</v>
      </c>
      <c r="M63" s="28" t="s">
        <v>205</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205</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205</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10</v>
      </c>
      <c r="M68" s="39" t="s">
        <v>205</v>
      </c>
    </row>
    <row r="69" spans="2:13" ht="30" customHeight="1" outlineLevel="1" x14ac:dyDescent="0.3">
      <c r="C69" s="6" t="str">
        <f>_xlfn.CONCAT($C$67,".2")</f>
        <v>Q33.2</v>
      </c>
      <c r="F69" s="62" t="s">
        <v>101</v>
      </c>
      <c r="G69" s="14" t="s">
        <v>32</v>
      </c>
      <c r="H69" s="36" t="s">
        <v>42</v>
      </c>
      <c r="I69" s="74" t="s">
        <v>149</v>
      </c>
      <c r="L69" s="38" t="s">
        <v>6</v>
      </c>
      <c r="M69" s="39" t="s">
        <v>208</v>
      </c>
    </row>
    <row r="70" spans="2:13" ht="30" customHeight="1" outlineLevel="1" x14ac:dyDescent="0.3">
      <c r="C70" s="6" t="str">
        <f>_xlfn.CONCAT($C$67,".3")</f>
        <v>Q33.3</v>
      </c>
      <c r="F70" s="62" t="s">
        <v>102</v>
      </c>
      <c r="G70" s="14" t="s">
        <v>32</v>
      </c>
      <c r="H70" s="36" t="s">
        <v>42</v>
      </c>
      <c r="I70" s="74" t="s">
        <v>150</v>
      </c>
      <c r="L70" s="38" t="s">
        <v>10</v>
      </c>
      <c r="M70" s="39" t="s">
        <v>205</v>
      </c>
    </row>
    <row r="71" spans="2:13" ht="30" customHeight="1" outlineLevel="1" x14ac:dyDescent="0.3">
      <c r="C71" s="94" t="str">
        <f>_xlfn.CONCAT($C$67,".4")</f>
        <v>Q33.4</v>
      </c>
      <c r="F71" s="115" t="s">
        <v>199</v>
      </c>
      <c r="G71" s="14" t="s">
        <v>32</v>
      </c>
      <c r="H71" s="36" t="s">
        <v>42</v>
      </c>
      <c r="I71" s="74" t="s">
        <v>149</v>
      </c>
      <c r="L71" s="38" t="s">
        <v>10</v>
      </c>
      <c r="M71" s="39" t="s">
        <v>205</v>
      </c>
    </row>
    <row r="72" spans="2:13" ht="48" customHeight="1" outlineLevel="1" x14ac:dyDescent="0.3">
      <c r="C72" s="6" t="str">
        <f>_xlfn.CONCAT($C$67,".5")</f>
        <v>Q33.5</v>
      </c>
      <c r="F72" s="62" t="s">
        <v>103</v>
      </c>
      <c r="G72" s="14" t="s">
        <v>32</v>
      </c>
      <c r="H72" s="36" t="s">
        <v>42</v>
      </c>
      <c r="I72" s="74" t="s">
        <v>151</v>
      </c>
      <c r="L72" s="38" t="s">
        <v>10</v>
      </c>
      <c r="M72" s="39" t="s">
        <v>205</v>
      </c>
    </row>
    <row r="73" spans="2:13" ht="30" customHeight="1" outlineLevel="1" x14ac:dyDescent="0.3">
      <c r="C73" s="6" t="str">
        <f>_xlfn.CONCAT($C$67,".6")</f>
        <v>Q33.6</v>
      </c>
      <c r="F73" s="62" t="s">
        <v>104</v>
      </c>
      <c r="G73" s="14" t="s">
        <v>32</v>
      </c>
      <c r="H73" s="36" t="s">
        <v>42</v>
      </c>
      <c r="I73" s="75" t="s">
        <v>105</v>
      </c>
      <c r="L73" s="38" t="s">
        <v>10</v>
      </c>
      <c r="M73" s="39" t="s">
        <v>205</v>
      </c>
    </row>
    <row r="74" spans="2:13" ht="30" customHeight="1" outlineLevel="1" x14ac:dyDescent="0.3">
      <c r="C74" s="6" t="str">
        <f>_xlfn.CONCAT($C$67,".7")</f>
        <v>Q33.7</v>
      </c>
      <c r="F74" s="62" t="s">
        <v>106</v>
      </c>
      <c r="G74" s="14" t="s">
        <v>32</v>
      </c>
      <c r="H74" s="36" t="s">
        <v>42</v>
      </c>
      <c r="I74" s="74" t="s">
        <v>152</v>
      </c>
      <c r="L74" s="38" t="s">
        <v>10</v>
      </c>
      <c r="M74" s="39" t="s">
        <v>205</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205</v>
      </c>
    </row>
    <row r="76" spans="2:13" ht="45" customHeight="1" outlineLevel="1" x14ac:dyDescent="0.3">
      <c r="B76" s="14">
        <v>1</v>
      </c>
      <c r="C76" s="6" t="str">
        <f>TEXT(SUM(B$9:B76),"Q#")</f>
        <v>Q34</v>
      </c>
      <c r="F76" s="7" t="s">
        <v>109</v>
      </c>
      <c r="G76" s="14" t="s">
        <v>32</v>
      </c>
      <c r="H76" s="36" t="s">
        <v>63</v>
      </c>
      <c r="I76" s="68" t="s">
        <v>110</v>
      </c>
      <c r="J76" s="14" t="s">
        <v>43</v>
      </c>
      <c r="L76" s="15"/>
      <c r="M76" s="69" t="s">
        <v>205</v>
      </c>
    </row>
    <row r="77" spans="2:13" ht="45" customHeight="1" outlineLevel="1" x14ac:dyDescent="0.3">
      <c r="C77" s="6" t="str">
        <f>_xlfn.CONCAT($C$76,".1")</f>
        <v>Q34.1</v>
      </c>
      <c r="F77" s="62" t="s">
        <v>111</v>
      </c>
      <c r="G77" s="14" t="s">
        <v>32</v>
      </c>
      <c r="H77" s="36" t="s">
        <v>42</v>
      </c>
      <c r="I77" s="130" t="s">
        <v>154</v>
      </c>
      <c r="L77" s="38" t="s">
        <v>6</v>
      </c>
      <c r="M77" s="39" t="s">
        <v>205</v>
      </c>
    </row>
    <row r="78" spans="2:13" ht="45" customHeight="1" outlineLevel="1" x14ac:dyDescent="0.3">
      <c r="C78" s="6" t="str">
        <f>_xlfn.CONCAT($C$76,".2")</f>
        <v>Q34.2</v>
      </c>
      <c r="F78" s="106" t="s">
        <v>197</v>
      </c>
      <c r="G78" s="14" t="s">
        <v>32</v>
      </c>
      <c r="H78" s="36" t="s">
        <v>42</v>
      </c>
      <c r="I78" s="131"/>
      <c r="L78" s="38" t="s">
        <v>10</v>
      </c>
      <c r="M78" s="39" t="s">
        <v>205</v>
      </c>
    </row>
    <row r="79" spans="2:13" ht="45" customHeight="1" outlineLevel="1" x14ac:dyDescent="0.3">
      <c r="C79" s="6" t="str">
        <f>_xlfn.CONCAT($C$76,".3")</f>
        <v>Q34.3</v>
      </c>
      <c r="F79" s="62" t="s">
        <v>112</v>
      </c>
      <c r="G79" s="14" t="s">
        <v>32</v>
      </c>
      <c r="H79" s="36" t="s">
        <v>42</v>
      </c>
      <c r="I79" s="131"/>
      <c r="L79" s="38" t="s">
        <v>10</v>
      </c>
      <c r="M79" s="39" t="s">
        <v>205</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205</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205</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205</v>
      </c>
    </row>
    <row r="83" spans="2:14" ht="30" customHeight="1" outlineLevel="1" x14ac:dyDescent="0.3">
      <c r="C83" s="6" t="str">
        <f>_xlfn.CONCAT($C$82,".1")</f>
        <v>Q36.1</v>
      </c>
      <c r="F83" s="62" t="s">
        <v>117</v>
      </c>
      <c r="G83" s="14" t="s">
        <v>32</v>
      </c>
      <c r="H83" s="36" t="s">
        <v>42</v>
      </c>
      <c r="I83" s="70" t="s">
        <v>118</v>
      </c>
      <c r="L83" s="38" t="s">
        <v>10</v>
      </c>
      <c r="M83" s="39" t="s">
        <v>205</v>
      </c>
    </row>
    <row r="84" spans="2:14" ht="30" customHeight="1" outlineLevel="1" x14ac:dyDescent="0.3">
      <c r="C84" s="6" t="str">
        <f>_xlfn.CONCAT($C$82,".2")</f>
        <v>Q36.2</v>
      </c>
      <c r="F84" s="62" t="s">
        <v>119</v>
      </c>
      <c r="G84" s="14" t="s">
        <v>32</v>
      </c>
      <c r="H84" s="36" t="s">
        <v>42</v>
      </c>
      <c r="I84" s="70" t="s">
        <v>120</v>
      </c>
      <c r="L84" s="38" t="s">
        <v>10</v>
      </c>
      <c r="M84" s="39" t="s">
        <v>205</v>
      </c>
    </row>
    <row r="85" spans="2:14" ht="30" customHeight="1" outlineLevel="1" x14ac:dyDescent="0.3">
      <c r="C85" s="6" t="str">
        <f>_xlfn.CONCAT($C$82,".3")</f>
        <v>Q36.3</v>
      </c>
      <c r="F85" s="62" t="s">
        <v>121</v>
      </c>
      <c r="G85" s="14" t="s">
        <v>32</v>
      </c>
      <c r="H85" s="36" t="s">
        <v>42</v>
      </c>
      <c r="I85" s="70" t="s">
        <v>122</v>
      </c>
      <c r="L85" s="38" t="s">
        <v>10</v>
      </c>
      <c r="M85" s="39" t="s">
        <v>205</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205</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205</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205</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205</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205</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9</v>
      </c>
      <c r="M93" s="72" t="s">
        <v>205</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205</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205</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205</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205</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FBE91-D008-4E52-B814-138FF083F975}">
  <sheetPr codeName="Tabelle3"/>
  <dimension ref="B1:S1008"/>
  <sheetViews>
    <sheetView tabSelected="1" zoomScale="70" zoomScaleNormal="70" workbookViewId="0"/>
  </sheetViews>
  <sheetFormatPr baseColWidth="10"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x14ac:dyDescent="0.3">
      <c r="C1" s="6"/>
      <c r="F1" s="7"/>
    </row>
    <row r="2" spans="2:19" x14ac:dyDescent="0.3">
      <c r="C2" s="6"/>
      <c r="F2" s="114" t="s">
        <v>200</v>
      </c>
      <c r="H2" s="136" t="s">
        <v>165</v>
      </c>
      <c r="I2" s="136"/>
      <c r="J2" s="136"/>
      <c r="L2" s="132" t="s">
        <v>201</v>
      </c>
      <c r="M2" s="133"/>
      <c r="O2" s="137" t="s">
        <v>201</v>
      </c>
      <c r="P2" s="138"/>
    </row>
    <row r="3" spans="2:19" x14ac:dyDescent="0.3">
      <c r="C3" s="6"/>
      <c r="F3" s="7"/>
      <c r="H3" s="136"/>
      <c r="I3" s="136"/>
      <c r="J3" s="136"/>
      <c r="L3" s="132" t="s">
        <v>202</v>
      </c>
      <c r="M3" s="133"/>
      <c r="O3" s="139" t="s">
        <v>204</v>
      </c>
      <c r="P3" s="138"/>
    </row>
    <row r="4" spans="2:19" x14ac:dyDescent="0.3">
      <c r="C4" s="6"/>
      <c r="F4" s="7"/>
      <c r="L4" s="134" t="s">
        <v>31</v>
      </c>
      <c r="M4" s="135"/>
      <c r="O4" s="140"/>
      <c r="P4" s="141"/>
    </row>
    <row r="5" spans="2:19" ht="15" thickBot="1" x14ac:dyDescent="0.35">
      <c r="C5" s="8" t="s">
        <v>33</v>
      </c>
      <c r="D5" s="9"/>
      <c r="E5" s="9"/>
      <c r="F5" s="10" t="s">
        <v>34</v>
      </c>
      <c r="G5" s="11"/>
      <c r="H5" s="11" t="s">
        <v>35</v>
      </c>
      <c r="I5" s="11" t="s">
        <v>36</v>
      </c>
      <c r="J5" s="11" t="s">
        <v>37</v>
      </c>
      <c r="K5" s="11"/>
      <c r="L5" s="12" t="s">
        <v>38</v>
      </c>
      <c r="M5" s="13" t="s">
        <v>39</v>
      </c>
      <c r="O5" s="12" t="s">
        <v>38</v>
      </c>
      <c r="P5" s="13" t="s">
        <v>39</v>
      </c>
      <c r="R5" s="125" t="s">
        <v>209</v>
      </c>
      <c r="S5" s="126" t="s">
        <v>210</v>
      </c>
    </row>
    <row r="6" spans="2:19" x14ac:dyDescent="0.3">
      <c r="C6" s="6"/>
      <c r="F6" s="7"/>
      <c r="G6" s="14" t="s">
        <v>32</v>
      </c>
      <c r="L6" s="15"/>
      <c r="M6" s="16"/>
      <c r="O6" s="92"/>
      <c r="P6" s="116"/>
    </row>
    <row r="7" spans="2:19" ht="30.6" x14ac:dyDescent="0.3">
      <c r="B7" s="14"/>
      <c r="C7" s="83" t="s">
        <v>160</v>
      </c>
      <c r="F7" s="84" t="s">
        <v>161</v>
      </c>
      <c r="G7" s="14" t="s">
        <v>32</v>
      </c>
      <c r="H7" s="36" t="s">
        <v>42</v>
      </c>
      <c r="I7" s="74" t="s">
        <v>46</v>
      </c>
      <c r="J7" s="14" t="s">
        <v>43</v>
      </c>
      <c r="L7" s="38" t="s">
        <v>10</v>
      </c>
      <c r="M7" s="39"/>
      <c r="O7" s="38" t="s">
        <v>10</v>
      </c>
      <c r="P7" s="90"/>
      <c r="R7" t="str">
        <f>IF(L7=O7,"Same","Diff")</f>
        <v>Same</v>
      </c>
      <c r="S7" s="38"/>
    </row>
    <row r="8" spans="2:19" x14ac:dyDescent="0.3">
      <c r="B8" s="17"/>
      <c r="C8" s="18" t="s">
        <v>40</v>
      </c>
      <c r="D8" s="17"/>
      <c r="E8" s="17"/>
      <c r="F8" s="19"/>
      <c r="G8" s="17" t="s">
        <v>32</v>
      </c>
      <c r="H8" s="20"/>
      <c r="I8" s="21"/>
      <c r="J8" s="17"/>
      <c r="K8" s="17" t="s">
        <v>32</v>
      </c>
      <c r="L8" s="22"/>
      <c r="M8" s="80"/>
      <c r="N8" t="s">
        <v>32</v>
      </c>
      <c r="O8" s="22"/>
      <c r="P8" s="80"/>
      <c r="Q8" t="s">
        <v>32</v>
      </c>
    </row>
    <row r="9" spans="2:19" ht="57.6" x14ac:dyDescent="0.3">
      <c r="B9" s="24">
        <v>1</v>
      </c>
      <c r="C9" s="53" t="str">
        <f>TEXT(SUM(B$7:B9),"Q#")</f>
        <v>Q1</v>
      </c>
      <c r="D9" s="24"/>
      <c r="E9" s="24"/>
      <c r="F9" s="25" t="s">
        <v>41</v>
      </c>
      <c r="G9" s="24" t="s">
        <v>32</v>
      </c>
      <c r="H9" s="87" t="s">
        <v>163</v>
      </c>
      <c r="I9" s="76" t="s">
        <v>145</v>
      </c>
      <c r="J9" s="24" t="s">
        <v>43</v>
      </c>
      <c r="K9" s="24"/>
      <c r="L9" s="27" t="s">
        <v>10</v>
      </c>
      <c r="M9" s="65"/>
      <c r="O9" s="64" t="s">
        <v>10</v>
      </c>
      <c r="P9" s="65"/>
      <c r="R9" t="str">
        <f>IF(L9=O9,"Same","Diff")</f>
        <v>Same</v>
      </c>
      <c r="S9" s="38"/>
    </row>
    <row r="10" spans="2:19" ht="28.8" x14ac:dyDescent="0.3">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38" t="s">
        <v>212</v>
      </c>
    </row>
    <row r="11" spans="2:19" x14ac:dyDescent="0.3">
      <c r="B11" s="17"/>
      <c r="C11" s="18" t="s">
        <v>45</v>
      </c>
      <c r="D11" s="17"/>
      <c r="E11" s="17"/>
      <c r="F11" s="19"/>
      <c r="G11" s="17" t="s">
        <v>32</v>
      </c>
      <c r="H11" s="20"/>
      <c r="I11" s="21"/>
      <c r="J11" s="17"/>
      <c r="K11" s="17"/>
      <c r="L11" s="22"/>
      <c r="M11" s="23"/>
      <c r="O11" s="22"/>
      <c r="P11" s="80"/>
    </row>
    <row r="12" spans="2:19" x14ac:dyDescent="0.3">
      <c r="C12" s="6"/>
      <c r="D12" s="40" t="s">
        <v>47</v>
      </c>
      <c r="E12" s="41"/>
      <c r="F12" s="42"/>
      <c r="G12" s="41" t="s">
        <v>32</v>
      </c>
      <c r="H12" s="43"/>
      <c r="I12" s="44"/>
      <c r="J12" s="41"/>
      <c r="K12" s="41"/>
      <c r="L12" s="45"/>
      <c r="M12" s="46"/>
      <c r="O12" s="45"/>
      <c r="P12" s="117"/>
    </row>
    <row r="13" spans="2:19" ht="28.8" x14ac:dyDescent="0.3">
      <c r="B13" s="14">
        <v>1</v>
      </c>
      <c r="C13" s="94" t="str">
        <f>TEXT(SUM(B$9:B13),"Q#")</f>
        <v>Q3</v>
      </c>
      <c r="F13" s="7" t="s">
        <v>48</v>
      </c>
      <c r="G13" s="14" t="s">
        <v>32</v>
      </c>
      <c r="H13" s="36"/>
      <c r="I13" s="74" t="s">
        <v>157</v>
      </c>
      <c r="J13" s="14" t="s">
        <v>49</v>
      </c>
      <c r="L13" s="92"/>
      <c r="M13" s="93"/>
      <c r="O13" s="92"/>
      <c r="P13" s="93"/>
    </row>
    <row r="14" spans="2:19"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row>
    <row r="15" spans="2:19" x14ac:dyDescent="0.3">
      <c r="B15" s="14"/>
      <c r="C15" s="94" t="str">
        <f>_xlfn.CONCAT($C$13,".2")</f>
        <v>Q3.2</v>
      </c>
      <c r="F15" s="108" t="s">
        <v>195</v>
      </c>
      <c r="G15" s="14"/>
      <c r="H15" s="36" t="s">
        <v>42</v>
      </c>
      <c r="I15" s="74"/>
      <c r="J15" s="14"/>
      <c r="L15" s="38" t="s">
        <v>10</v>
      </c>
      <c r="M15" s="90"/>
      <c r="O15" s="38" t="s">
        <v>10</v>
      </c>
      <c r="P15" s="90"/>
      <c r="R15" t="str">
        <f t="shared" si="0"/>
        <v>Same</v>
      </c>
      <c r="S15" s="38"/>
    </row>
    <row r="16" spans="2:19" x14ac:dyDescent="0.3">
      <c r="B16" s="14"/>
      <c r="C16" s="94" t="str">
        <f>_xlfn.CONCAT($C$13,".3")</f>
        <v>Q3.3</v>
      </c>
      <c r="F16" s="7" t="s">
        <v>14</v>
      </c>
      <c r="G16" s="14"/>
      <c r="H16" s="36" t="s">
        <v>42</v>
      </c>
      <c r="I16" s="74"/>
      <c r="J16" s="14"/>
      <c r="L16" s="38" t="s">
        <v>10</v>
      </c>
      <c r="M16" s="90"/>
      <c r="O16" s="38" t="s">
        <v>10</v>
      </c>
      <c r="P16" s="90"/>
      <c r="R16" t="str">
        <f t="shared" si="0"/>
        <v>Same</v>
      </c>
      <c r="S16" s="38"/>
    </row>
    <row r="17" spans="2:19" ht="27.6" x14ac:dyDescent="0.3">
      <c r="B17" s="14"/>
      <c r="C17" s="94" t="str">
        <f>_xlfn.CONCAT($C$13,".4")</f>
        <v>Q3.4</v>
      </c>
      <c r="F17" s="91" t="s">
        <v>27</v>
      </c>
      <c r="G17" s="14"/>
      <c r="H17" s="36" t="s">
        <v>42</v>
      </c>
      <c r="I17" s="74"/>
      <c r="J17" s="14"/>
      <c r="L17" s="38" t="s">
        <v>10</v>
      </c>
      <c r="M17" s="39" t="s">
        <v>167</v>
      </c>
      <c r="O17" s="38" t="s">
        <v>10</v>
      </c>
      <c r="P17" s="90"/>
      <c r="R17" t="str">
        <f t="shared" si="0"/>
        <v>Same</v>
      </c>
      <c r="S17" s="38"/>
    </row>
    <row r="18" spans="2:19" x14ac:dyDescent="0.3">
      <c r="B18" s="14"/>
      <c r="C18" s="94" t="str">
        <f>_xlfn.CONCAT($C$13,".5")</f>
        <v>Q3.5</v>
      </c>
      <c r="F18" s="91" t="s">
        <v>166</v>
      </c>
      <c r="G18" s="14"/>
      <c r="H18" s="36" t="s">
        <v>42</v>
      </c>
      <c r="I18" s="74"/>
      <c r="J18" s="14"/>
      <c r="L18" s="38" t="s">
        <v>6</v>
      </c>
      <c r="M18" s="90"/>
      <c r="O18" s="38" t="s">
        <v>6</v>
      </c>
      <c r="P18" s="90"/>
      <c r="R18" t="str">
        <f t="shared" si="0"/>
        <v>Same</v>
      </c>
      <c r="S18" s="38"/>
    </row>
    <row r="19" spans="2:19" x14ac:dyDescent="0.3">
      <c r="C19" s="6"/>
      <c r="D19" s="47"/>
      <c r="E19" s="48" t="s">
        <v>50</v>
      </c>
      <c r="F19" s="47"/>
      <c r="G19" s="47" t="s">
        <v>32</v>
      </c>
      <c r="H19" s="49"/>
      <c r="I19" s="50"/>
      <c r="J19" s="47"/>
      <c r="K19" s="47"/>
      <c r="L19" s="51"/>
      <c r="M19" s="52"/>
      <c r="O19" s="51"/>
      <c r="P19" s="118"/>
    </row>
    <row r="20" spans="2:19"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row>
    <row r="21" spans="2:19"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row>
    <row r="22" spans="2:19"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row>
    <row r="23" spans="2:19" x14ac:dyDescent="0.3">
      <c r="C23" s="6"/>
      <c r="D23" s="47"/>
      <c r="E23" s="48" t="s">
        <v>56</v>
      </c>
      <c r="F23" s="47"/>
      <c r="G23" s="47" t="s">
        <v>32</v>
      </c>
      <c r="H23" s="49"/>
      <c r="I23" s="50"/>
      <c r="J23" s="47"/>
      <c r="K23" s="47"/>
      <c r="L23" s="51"/>
      <c r="M23" s="52"/>
      <c r="O23" s="51"/>
      <c r="P23" s="118"/>
    </row>
    <row r="24" spans="2:19"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row>
    <row r="25" spans="2:19"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row>
    <row r="26" spans="2:19"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row>
    <row r="27" spans="2:19"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row>
    <row r="28" spans="2:19" ht="28.8" x14ac:dyDescent="0.3">
      <c r="B28" s="55">
        <v>1</v>
      </c>
      <c r="C28" s="56" t="str">
        <f>TEXT(SUM(B$7:B28),"Q#")</f>
        <v>Q11</v>
      </c>
      <c r="D28" s="55"/>
      <c r="E28" s="55"/>
      <c r="F28" s="107" t="s">
        <v>194</v>
      </c>
      <c r="G28" s="55" t="s">
        <v>32</v>
      </c>
      <c r="H28" s="58" t="s">
        <v>63</v>
      </c>
      <c r="I28" s="59"/>
      <c r="J28" s="55" t="s">
        <v>49</v>
      </c>
      <c r="K28" s="55"/>
      <c r="L28" s="60"/>
      <c r="M28" s="61"/>
      <c r="O28" s="60"/>
      <c r="P28" s="61"/>
    </row>
    <row r="29" spans="2:19" x14ac:dyDescent="0.3">
      <c r="C29" s="6" t="str">
        <f>_xlfn.CONCAT($C$28,".1")</f>
        <v>Q11.1</v>
      </c>
      <c r="F29" s="106" t="s">
        <v>193</v>
      </c>
      <c r="G29" t="s">
        <v>32</v>
      </c>
      <c r="H29" s="36" t="s">
        <v>42</v>
      </c>
      <c r="I29" s="37"/>
      <c r="L29" s="38" t="s">
        <v>10</v>
      </c>
      <c r="M29" s="39"/>
      <c r="O29" s="38" t="s">
        <v>10</v>
      </c>
      <c r="P29" s="90"/>
      <c r="R29" t="str">
        <f t="shared" ref="R29:R33" si="3">IF(L29=O29,"Same","Diff")</f>
        <v>Same</v>
      </c>
      <c r="S29" s="38"/>
    </row>
    <row r="30" spans="2:19" x14ac:dyDescent="0.3">
      <c r="C30" s="6" t="str">
        <f>_xlfn.CONCAT($C$28,".2")</f>
        <v>Q11.2</v>
      </c>
      <c r="F30" s="62" t="s">
        <v>64</v>
      </c>
      <c r="G30" t="s">
        <v>32</v>
      </c>
      <c r="H30" s="36" t="s">
        <v>42</v>
      </c>
      <c r="I30" s="37"/>
      <c r="L30" s="38" t="s">
        <v>10</v>
      </c>
      <c r="M30" s="39"/>
      <c r="O30" s="38" t="s">
        <v>10</v>
      </c>
      <c r="P30" s="90"/>
      <c r="R30" t="str">
        <f t="shared" si="3"/>
        <v>Same</v>
      </c>
      <c r="S30" s="38"/>
    </row>
    <row r="31" spans="2:19" x14ac:dyDescent="0.3">
      <c r="C31" s="6" t="str">
        <f>_xlfn.CONCAT($C$28,".3")</f>
        <v>Q11.3</v>
      </c>
      <c r="F31" s="62" t="s">
        <v>65</v>
      </c>
      <c r="G31" t="s">
        <v>32</v>
      </c>
      <c r="H31" s="36" t="s">
        <v>42</v>
      </c>
      <c r="I31" s="37"/>
      <c r="L31" s="38" t="s">
        <v>10</v>
      </c>
      <c r="M31" s="39"/>
      <c r="O31" s="38" t="s">
        <v>10</v>
      </c>
      <c r="P31" s="90"/>
      <c r="R31" t="str">
        <f t="shared" si="3"/>
        <v>Same</v>
      </c>
      <c r="S31" s="38"/>
    </row>
    <row r="32" spans="2:19" x14ac:dyDescent="0.3">
      <c r="C32" s="6" t="str">
        <f>_xlfn.CONCAT($C$28,".4")</f>
        <v>Q11.4</v>
      </c>
      <c r="F32" s="62" t="s">
        <v>66</v>
      </c>
      <c r="G32" t="s">
        <v>32</v>
      </c>
      <c r="H32" s="36" t="s">
        <v>42</v>
      </c>
      <c r="I32" s="37"/>
      <c r="L32" s="38" t="s">
        <v>10</v>
      </c>
      <c r="M32" s="39"/>
      <c r="O32" s="38" t="s">
        <v>10</v>
      </c>
      <c r="P32" s="90"/>
      <c r="R32" t="str">
        <f t="shared" si="3"/>
        <v>Same</v>
      </c>
      <c r="S32" s="38"/>
    </row>
    <row r="33" spans="2:19" x14ac:dyDescent="0.3">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211</v>
      </c>
    </row>
    <row r="34" spans="2:19"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row>
    <row r="35" spans="2:19" ht="28.8" x14ac:dyDescent="0.3">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row>
    <row r="36" spans="2:19" x14ac:dyDescent="0.3">
      <c r="C36" s="6"/>
      <c r="D36" s="40" t="s">
        <v>70</v>
      </c>
      <c r="E36" s="42"/>
      <c r="F36" s="41"/>
      <c r="G36" s="41" t="s">
        <v>32</v>
      </c>
      <c r="H36" s="43"/>
      <c r="I36" s="44"/>
      <c r="J36" s="41"/>
      <c r="K36" s="41"/>
      <c r="L36" s="45"/>
      <c r="M36" s="46"/>
      <c r="O36" s="45"/>
      <c r="P36" s="117"/>
    </row>
    <row r="37" spans="2:19" x14ac:dyDescent="0.3">
      <c r="C37" s="6"/>
      <c r="D37" s="47"/>
      <c r="E37" s="48" t="s">
        <v>71</v>
      </c>
      <c r="F37" s="47"/>
      <c r="G37" s="47" t="s">
        <v>32</v>
      </c>
      <c r="H37" s="49"/>
      <c r="I37" s="50"/>
      <c r="J37" s="47"/>
      <c r="K37" s="47"/>
      <c r="L37" s="51"/>
      <c r="M37" s="52"/>
      <c r="O37" s="51"/>
      <c r="P37" s="118"/>
    </row>
    <row r="38" spans="2:19" ht="28.8" x14ac:dyDescent="0.3">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row>
    <row r="39" spans="2:19"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row>
    <row r="40" spans="2:19" ht="28.8"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row>
    <row r="41" spans="2:19"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row>
    <row r="42" spans="2:19"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row>
    <row r="43" spans="2:19"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row>
    <row r="44" spans="2:19"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row>
    <row r="45" spans="2:19"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row>
    <row r="46" spans="2:19"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row>
    <row r="47" spans="2:19"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row>
    <row r="48" spans="2:19" ht="27.6" x14ac:dyDescent="0.3">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row>
    <row r="49" spans="2:19" ht="28.8" x14ac:dyDescent="0.3">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211</v>
      </c>
    </row>
    <row r="50" spans="2:19" ht="52.2" x14ac:dyDescent="0.3">
      <c r="B50" s="14">
        <v>1</v>
      </c>
      <c r="C50" s="94" t="str">
        <f>TEXT(SUM(B$7:B50),"Q#")</f>
        <v>Q26</v>
      </c>
      <c r="F50" s="91" t="s">
        <v>175</v>
      </c>
      <c r="G50" s="14" t="s">
        <v>32</v>
      </c>
      <c r="H50" s="101" t="s">
        <v>181</v>
      </c>
      <c r="I50" s="37" t="s">
        <v>182</v>
      </c>
      <c r="J50" s="14" t="s">
        <v>49</v>
      </c>
      <c r="L50" s="38" t="s">
        <v>10</v>
      </c>
      <c r="M50" s="39" t="s">
        <v>176</v>
      </c>
      <c r="O50" s="38" t="s">
        <v>10</v>
      </c>
      <c r="P50" s="90" t="s">
        <v>176</v>
      </c>
      <c r="R50" t="str">
        <f t="shared" si="4"/>
        <v>Same</v>
      </c>
      <c r="S50" s="38"/>
    </row>
    <row r="51" spans="2:19" x14ac:dyDescent="0.3">
      <c r="C51" s="6"/>
      <c r="D51" s="40" t="s">
        <v>87</v>
      </c>
      <c r="E51" s="42"/>
      <c r="F51" s="41"/>
      <c r="G51" s="41" t="s">
        <v>32</v>
      </c>
      <c r="H51" s="43"/>
      <c r="I51" s="44"/>
      <c r="J51" s="41"/>
      <c r="K51" s="41"/>
      <c r="L51" s="45"/>
      <c r="M51" s="46"/>
      <c r="O51" s="45"/>
      <c r="P51" s="117"/>
    </row>
    <row r="52" spans="2:19" x14ac:dyDescent="0.3">
      <c r="C52" s="6"/>
      <c r="D52" s="47"/>
      <c r="E52" s="48" t="s">
        <v>88</v>
      </c>
      <c r="F52" s="47"/>
      <c r="G52" s="47" t="s">
        <v>32</v>
      </c>
      <c r="H52" s="49"/>
      <c r="I52" s="50"/>
      <c r="J52" s="47"/>
      <c r="K52" s="47"/>
      <c r="L52" s="51"/>
      <c r="M52" s="52"/>
      <c r="O52" s="51"/>
      <c r="P52" s="118"/>
    </row>
    <row r="53" spans="2:19" ht="55.2" x14ac:dyDescent="0.3">
      <c r="B53" s="24">
        <v>1</v>
      </c>
      <c r="C53" s="109" t="str">
        <f>TEXT(SUM(B$7:B53),"Q#")</f>
        <v>Q27</v>
      </c>
      <c r="D53" s="97"/>
      <c r="E53" s="97"/>
      <c r="F53" s="110" t="s">
        <v>89</v>
      </c>
      <c r="G53" s="97" t="s">
        <v>32</v>
      </c>
      <c r="H53" s="111" t="s">
        <v>63</v>
      </c>
      <c r="I53" s="98"/>
      <c r="J53" s="97" t="s">
        <v>49</v>
      </c>
      <c r="K53" s="97"/>
      <c r="L53" s="15"/>
      <c r="M53" s="69" t="s">
        <v>99</v>
      </c>
      <c r="O53" s="92"/>
      <c r="P53" s="93" t="s">
        <v>99</v>
      </c>
    </row>
    <row r="54" spans="2:19" x14ac:dyDescent="0.3">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row>
    <row r="55" spans="2:19"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row>
    <row r="56" spans="2:19"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row>
    <row r="57" spans="2:19"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row>
    <row r="58" spans="2:19" x14ac:dyDescent="0.3">
      <c r="B58" s="24"/>
      <c r="C58" s="109" t="str">
        <f>_xlfn.CONCAT($C$53,".5")</f>
        <v>Q27.5</v>
      </c>
      <c r="D58" s="97"/>
      <c r="E58" s="97"/>
      <c r="F58" s="110" t="s">
        <v>28</v>
      </c>
      <c r="G58" s="97"/>
      <c r="H58" s="111" t="s">
        <v>42</v>
      </c>
      <c r="I58" s="98"/>
      <c r="J58" s="97"/>
      <c r="K58" s="97"/>
      <c r="L58" s="38" t="s">
        <v>6</v>
      </c>
      <c r="M58" s="90"/>
      <c r="O58" s="38" t="s">
        <v>6</v>
      </c>
      <c r="P58" s="90"/>
      <c r="R58" t="str">
        <f t="shared" si="5"/>
        <v>Same</v>
      </c>
      <c r="S58" s="38"/>
    </row>
    <row r="59" spans="2:19"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row>
    <row r="60" spans="2:19"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row>
    <row r="61" spans="2:19" ht="86.4" x14ac:dyDescent="0.3">
      <c r="B61" s="14">
        <v>1</v>
      </c>
      <c r="C61" s="94" t="str">
        <f>TEXT(SUM(B$7:B61),"Q#")</f>
        <v>Q29</v>
      </c>
      <c r="F61" s="7" t="s">
        <v>184</v>
      </c>
      <c r="G61" s="14" t="s">
        <v>32</v>
      </c>
      <c r="H61" s="103" t="s">
        <v>185</v>
      </c>
      <c r="I61" s="37" t="s">
        <v>91</v>
      </c>
      <c r="J61" s="14" t="s">
        <v>43</v>
      </c>
      <c r="L61" s="38" t="s">
        <v>187</v>
      </c>
      <c r="M61" s="39"/>
      <c r="O61" s="38" t="s">
        <v>187</v>
      </c>
      <c r="P61" s="90"/>
      <c r="R61" t="str">
        <f t="shared" si="5"/>
        <v>Same</v>
      </c>
      <c r="S61" s="38"/>
    </row>
    <row r="62" spans="2:19" x14ac:dyDescent="0.3">
      <c r="C62" s="6"/>
      <c r="D62" s="47"/>
      <c r="E62" s="48" t="s">
        <v>92</v>
      </c>
      <c r="F62" s="47"/>
      <c r="G62" s="47" t="s">
        <v>32</v>
      </c>
      <c r="H62" s="49"/>
      <c r="I62" s="50"/>
      <c r="J62" s="47"/>
      <c r="K62" s="47"/>
      <c r="L62" s="51"/>
      <c r="M62" s="52"/>
      <c r="O62" s="51"/>
      <c r="P62" s="118"/>
    </row>
    <row r="63" spans="2:19" ht="28.8" x14ac:dyDescent="0.3">
      <c r="B63" s="24">
        <v>1</v>
      </c>
      <c r="C63" s="95" t="str">
        <f>TEXT(SUM(B$7:B63),"Q#")</f>
        <v>Q30</v>
      </c>
      <c r="D63" s="24"/>
      <c r="E63" s="24"/>
      <c r="F63" s="25" t="s">
        <v>177</v>
      </c>
      <c r="G63" s="24" t="s">
        <v>32</v>
      </c>
      <c r="H63" s="26" t="s">
        <v>58</v>
      </c>
      <c r="I63" s="54" t="s">
        <v>183</v>
      </c>
      <c r="J63" s="24" t="s">
        <v>49</v>
      </c>
      <c r="K63" s="24"/>
      <c r="L63" s="27" t="s">
        <v>10</v>
      </c>
      <c r="M63" s="28"/>
      <c r="O63" s="64" t="s">
        <v>10</v>
      </c>
      <c r="P63" s="65"/>
      <c r="R63" t="str">
        <f t="shared" ref="R63:R65" si="6">IF(L63=O63,"Same","Diff")</f>
        <v>Same</v>
      </c>
      <c r="S63" s="38"/>
    </row>
    <row r="64" spans="2:19"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row>
    <row r="65" spans="2:19"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row>
    <row r="66" spans="2:19" x14ac:dyDescent="0.3">
      <c r="B66" s="17"/>
      <c r="C66" s="18" t="s">
        <v>96</v>
      </c>
      <c r="D66" s="17"/>
      <c r="E66" s="17"/>
      <c r="F66" s="19"/>
      <c r="G66" s="17" t="s">
        <v>32</v>
      </c>
      <c r="H66" s="20"/>
      <c r="I66" s="21"/>
      <c r="J66" s="17"/>
      <c r="K66" s="17"/>
      <c r="L66" s="22"/>
      <c r="M66" s="23"/>
      <c r="O66" s="22"/>
      <c r="P66" s="80"/>
    </row>
    <row r="67" spans="2:19" ht="61.2" x14ac:dyDescent="0.3">
      <c r="B67" s="14">
        <v>1</v>
      </c>
      <c r="C67" s="6" t="str">
        <f>TEXT(SUM(B$9:B67),"Q#")</f>
        <v>Q33</v>
      </c>
      <c r="F67" s="7" t="s">
        <v>97</v>
      </c>
      <c r="G67" s="14" t="s">
        <v>32</v>
      </c>
      <c r="H67" s="36" t="s">
        <v>63</v>
      </c>
      <c r="I67" s="68" t="s">
        <v>98</v>
      </c>
      <c r="J67" s="14" t="s">
        <v>43</v>
      </c>
      <c r="L67" s="15"/>
      <c r="M67" s="69" t="s">
        <v>99</v>
      </c>
      <c r="O67" s="92"/>
      <c r="P67" s="93" t="s">
        <v>99</v>
      </c>
    </row>
    <row r="68" spans="2:19" ht="28.8" x14ac:dyDescent="0.3">
      <c r="C68" s="6" t="str">
        <f>_xlfn.CONCAT($C$67,".1")</f>
        <v>Q33.1</v>
      </c>
      <c r="F68" s="62" t="s">
        <v>100</v>
      </c>
      <c r="G68" s="14" t="s">
        <v>32</v>
      </c>
      <c r="H68" s="36" t="s">
        <v>42</v>
      </c>
      <c r="I68" s="74" t="s">
        <v>149</v>
      </c>
      <c r="L68" s="38" t="s">
        <v>10</v>
      </c>
      <c r="M68" s="39"/>
      <c r="O68" s="38" t="s">
        <v>10</v>
      </c>
      <c r="P68" s="90"/>
      <c r="R68" t="str">
        <f t="shared" ref="R68:R75" si="7">IF(L68=O68,"Same","Diff")</f>
        <v>Same</v>
      </c>
      <c r="S68" s="38"/>
    </row>
    <row r="69" spans="2:19" ht="82.8" x14ac:dyDescent="0.3">
      <c r="C69" s="6" t="str">
        <f>_xlfn.CONCAT($C$67,".2")</f>
        <v>Q33.2</v>
      </c>
      <c r="F69" s="62" t="s">
        <v>101</v>
      </c>
      <c r="G69" s="14" t="s">
        <v>32</v>
      </c>
      <c r="H69" s="36" t="s">
        <v>42</v>
      </c>
      <c r="I69" s="74" t="s">
        <v>149</v>
      </c>
      <c r="L69" s="38" t="s">
        <v>6</v>
      </c>
      <c r="M69" s="39" t="s">
        <v>203</v>
      </c>
      <c r="O69" s="38" t="s">
        <v>6</v>
      </c>
      <c r="P69" s="90"/>
      <c r="R69" t="str">
        <f t="shared" si="7"/>
        <v>Same</v>
      </c>
      <c r="S69" s="38"/>
    </row>
    <row r="70" spans="2:19" ht="28.8" x14ac:dyDescent="0.3">
      <c r="C70" s="6" t="str">
        <f>_xlfn.CONCAT($C$67,".3")</f>
        <v>Q33.3</v>
      </c>
      <c r="F70" s="62" t="s">
        <v>102</v>
      </c>
      <c r="G70" s="14" t="s">
        <v>32</v>
      </c>
      <c r="H70" s="36" t="s">
        <v>42</v>
      </c>
      <c r="I70" s="74" t="s">
        <v>150</v>
      </c>
      <c r="L70" s="38" t="s">
        <v>10</v>
      </c>
      <c r="M70" s="39"/>
      <c r="O70" s="38" t="s">
        <v>10</v>
      </c>
      <c r="P70" s="90"/>
      <c r="R70" t="str">
        <f t="shared" si="7"/>
        <v>Same</v>
      </c>
      <c r="S70" s="38"/>
    </row>
    <row r="71" spans="2:19" ht="28.8" x14ac:dyDescent="0.3">
      <c r="C71" s="94" t="str">
        <f>_xlfn.CONCAT($C$67,".4")</f>
        <v>Q33.4</v>
      </c>
      <c r="F71" s="115" t="s">
        <v>199</v>
      </c>
      <c r="G71" s="14" t="s">
        <v>32</v>
      </c>
      <c r="H71" s="36" t="s">
        <v>42</v>
      </c>
      <c r="I71" s="74" t="s">
        <v>149</v>
      </c>
      <c r="L71" s="38" t="s">
        <v>10</v>
      </c>
      <c r="M71" s="39"/>
      <c r="O71" s="38" t="s">
        <v>10</v>
      </c>
      <c r="P71" s="90"/>
      <c r="R71" t="str">
        <f t="shared" si="7"/>
        <v>Same</v>
      </c>
      <c r="S71" s="38"/>
    </row>
    <row r="72" spans="2:19" ht="43.2" x14ac:dyDescent="0.3">
      <c r="C72" s="6" t="str">
        <f>_xlfn.CONCAT($C$67,".5")</f>
        <v>Q33.5</v>
      </c>
      <c r="F72" s="62" t="s">
        <v>103</v>
      </c>
      <c r="G72" s="14" t="s">
        <v>32</v>
      </c>
      <c r="H72" s="36" t="s">
        <v>42</v>
      </c>
      <c r="I72" s="74" t="s">
        <v>151</v>
      </c>
      <c r="L72" s="38" t="s">
        <v>10</v>
      </c>
      <c r="M72" s="39"/>
      <c r="O72" s="38" t="s">
        <v>10</v>
      </c>
      <c r="P72" s="90"/>
      <c r="R72" t="str">
        <f t="shared" si="7"/>
        <v>Same</v>
      </c>
      <c r="S72" s="38" t="s">
        <v>213</v>
      </c>
    </row>
    <row r="73" spans="2:19" ht="28.8" x14ac:dyDescent="0.3">
      <c r="C73" s="6" t="str">
        <f>_xlfn.CONCAT($C$67,".6")</f>
        <v>Q33.6</v>
      </c>
      <c r="F73" s="62" t="s">
        <v>104</v>
      </c>
      <c r="G73" s="14" t="s">
        <v>32</v>
      </c>
      <c r="H73" s="36" t="s">
        <v>42</v>
      </c>
      <c r="I73" s="75" t="s">
        <v>105</v>
      </c>
      <c r="L73" s="38" t="s">
        <v>10</v>
      </c>
      <c r="M73" s="39"/>
      <c r="O73" s="38" t="s">
        <v>10</v>
      </c>
      <c r="P73" s="90"/>
      <c r="R73" t="str">
        <f t="shared" si="7"/>
        <v>Same</v>
      </c>
      <c r="S73" s="38"/>
    </row>
    <row r="74" spans="2:19" x14ac:dyDescent="0.3">
      <c r="C74" s="6" t="str">
        <f>_xlfn.CONCAT($C$67,".7")</f>
        <v>Q33.7</v>
      </c>
      <c r="F74" s="62" t="s">
        <v>106</v>
      </c>
      <c r="G74" s="14" t="s">
        <v>32</v>
      </c>
      <c r="H74" s="36" t="s">
        <v>42</v>
      </c>
      <c r="I74" s="74" t="s">
        <v>152</v>
      </c>
      <c r="L74" s="38" t="s">
        <v>10</v>
      </c>
      <c r="M74" s="39"/>
      <c r="O74" s="38" t="s">
        <v>10</v>
      </c>
      <c r="P74" s="90"/>
      <c r="R74" t="str">
        <f t="shared" si="7"/>
        <v>Same</v>
      </c>
      <c r="S74" s="38"/>
    </row>
    <row r="75" spans="2:19"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211</v>
      </c>
    </row>
    <row r="76" spans="2:19" ht="20.399999999999999" x14ac:dyDescent="0.3">
      <c r="B76" s="14">
        <v>1</v>
      </c>
      <c r="C76" s="6" t="str">
        <f>TEXT(SUM(B$9:B76),"Q#")</f>
        <v>Q34</v>
      </c>
      <c r="F76" s="7" t="s">
        <v>109</v>
      </c>
      <c r="G76" s="14" t="s">
        <v>32</v>
      </c>
      <c r="H76" s="36" t="s">
        <v>63</v>
      </c>
      <c r="I76" s="68" t="s">
        <v>110</v>
      </c>
      <c r="J76" s="14" t="s">
        <v>43</v>
      </c>
      <c r="L76" s="15"/>
      <c r="M76" s="69"/>
      <c r="O76" s="92"/>
      <c r="P76" s="93"/>
    </row>
    <row r="77" spans="2:19" x14ac:dyDescent="0.3">
      <c r="C77" s="6" t="str">
        <f>_xlfn.CONCAT($C$76,".1")</f>
        <v>Q34.1</v>
      </c>
      <c r="F77" s="62" t="s">
        <v>111</v>
      </c>
      <c r="G77" s="14" t="s">
        <v>32</v>
      </c>
      <c r="H77" s="36" t="s">
        <v>42</v>
      </c>
      <c r="I77" s="130" t="s">
        <v>154</v>
      </c>
      <c r="L77" s="38" t="s">
        <v>6</v>
      </c>
      <c r="M77" s="39"/>
      <c r="O77" s="38" t="s">
        <v>6</v>
      </c>
      <c r="P77" s="90"/>
      <c r="R77" t="str">
        <f t="shared" ref="R77:R81" si="8">IF(L77=O77,"Same","Diff")</f>
        <v>Same</v>
      </c>
      <c r="S77" s="38"/>
    </row>
    <row r="78" spans="2:19" x14ac:dyDescent="0.3">
      <c r="C78" s="6" t="str">
        <f>_xlfn.CONCAT($C$76,".2")</f>
        <v>Q34.2</v>
      </c>
      <c r="F78" s="106" t="s">
        <v>197</v>
      </c>
      <c r="G78" s="14" t="s">
        <v>32</v>
      </c>
      <c r="H78" s="36" t="s">
        <v>42</v>
      </c>
      <c r="I78" s="131"/>
      <c r="L78" s="38" t="s">
        <v>10</v>
      </c>
      <c r="M78" s="39"/>
      <c r="O78" s="38" t="s">
        <v>10</v>
      </c>
      <c r="P78" s="90"/>
      <c r="R78" t="str">
        <f t="shared" si="8"/>
        <v>Same</v>
      </c>
      <c r="S78" s="38"/>
    </row>
    <row r="79" spans="2:19" ht="28.8" x14ac:dyDescent="0.3">
      <c r="C79" s="6" t="str">
        <f>_xlfn.CONCAT($C$76,".3")</f>
        <v>Q34.3</v>
      </c>
      <c r="F79" s="62" t="s">
        <v>112</v>
      </c>
      <c r="G79" s="14" t="s">
        <v>32</v>
      </c>
      <c r="H79" s="36" t="s">
        <v>42</v>
      </c>
      <c r="I79" s="131"/>
      <c r="L79" s="38" t="s">
        <v>10</v>
      </c>
      <c r="M79" s="39"/>
      <c r="O79" s="38" t="s">
        <v>10</v>
      </c>
      <c r="P79" s="90"/>
      <c r="R79" t="str">
        <f t="shared" si="8"/>
        <v>Same</v>
      </c>
      <c r="S79" s="38"/>
    </row>
    <row r="80" spans="2:19"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211</v>
      </c>
    </row>
    <row r="81" spans="2:19" ht="28.8" x14ac:dyDescent="0.3">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211</v>
      </c>
    </row>
    <row r="82" spans="2:19" x14ac:dyDescent="0.3">
      <c r="B82" s="24">
        <v>1</v>
      </c>
      <c r="C82" s="56" t="str">
        <f>TEXT(SUM(B$7:B82),"Q#")</f>
        <v>Q36</v>
      </c>
      <c r="D82" s="55"/>
      <c r="E82" s="55"/>
      <c r="F82" s="57" t="s">
        <v>116</v>
      </c>
      <c r="G82" s="55" t="s">
        <v>32</v>
      </c>
      <c r="H82" s="58" t="s">
        <v>63</v>
      </c>
      <c r="I82" s="59"/>
      <c r="J82" s="55" t="s">
        <v>43</v>
      </c>
      <c r="K82" s="55"/>
      <c r="L82" s="60"/>
      <c r="M82" s="61"/>
      <c r="O82" s="60"/>
      <c r="P82" s="61"/>
    </row>
    <row r="83" spans="2:19"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row>
    <row r="84" spans="2:19" x14ac:dyDescent="0.3">
      <c r="C84" s="6" t="str">
        <f>_xlfn.CONCAT($C$82,".2")</f>
        <v>Q36.2</v>
      </c>
      <c r="F84" s="62" t="s">
        <v>119</v>
      </c>
      <c r="G84" s="14" t="s">
        <v>32</v>
      </c>
      <c r="H84" s="36" t="s">
        <v>42</v>
      </c>
      <c r="I84" s="70" t="s">
        <v>120</v>
      </c>
      <c r="L84" s="38" t="s">
        <v>10</v>
      </c>
      <c r="M84" s="39"/>
      <c r="O84" s="38" t="s">
        <v>10</v>
      </c>
      <c r="P84" s="90"/>
      <c r="R84" t="str">
        <f t="shared" si="9"/>
        <v>Same</v>
      </c>
      <c r="S84" s="38"/>
    </row>
    <row r="85" spans="2:19" x14ac:dyDescent="0.3">
      <c r="C85" s="6" t="str">
        <f>_xlfn.CONCAT($C$82,".3")</f>
        <v>Q36.3</v>
      </c>
      <c r="F85" s="62" t="s">
        <v>121</v>
      </c>
      <c r="G85" s="14" t="s">
        <v>32</v>
      </c>
      <c r="H85" s="36" t="s">
        <v>42</v>
      </c>
      <c r="I85" s="70" t="s">
        <v>122</v>
      </c>
      <c r="L85" s="38" t="s">
        <v>10</v>
      </c>
      <c r="M85" s="39"/>
      <c r="O85" s="38" t="s">
        <v>10</v>
      </c>
      <c r="P85" s="90"/>
      <c r="R85" t="str">
        <f t="shared" si="9"/>
        <v>Same</v>
      </c>
      <c r="S85" s="38"/>
    </row>
    <row r="86" spans="2:19" ht="61.2" x14ac:dyDescent="0.3">
      <c r="C86" s="94" t="str">
        <f>_xlfn.CONCAT($C$82,".4")</f>
        <v>Q36.4</v>
      </c>
      <c r="F86" s="73" t="s">
        <v>155</v>
      </c>
      <c r="G86" s="14" t="s">
        <v>32</v>
      </c>
      <c r="H86" s="36" t="s">
        <v>42</v>
      </c>
      <c r="I86" s="75" t="s">
        <v>178</v>
      </c>
      <c r="J86" s="14" t="s">
        <v>32</v>
      </c>
      <c r="K86" s="14" t="s">
        <v>32</v>
      </c>
      <c r="L86" s="38" t="s">
        <v>10</v>
      </c>
      <c r="M86" s="39"/>
      <c r="N86" t="s">
        <v>32</v>
      </c>
      <c r="O86" s="38" t="s">
        <v>10</v>
      </c>
      <c r="P86" s="90"/>
      <c r="Q86" t="s">
        <v>32</v>
      </c>
      <c r="R86" t="str">
        <f t="shared" si="9"/>
        <v>Same</v>
      </c>
      <c r="S86" s="38"/>
    </row>
    <row r="87" spans="2:19" ht="30.6" x14ac:dyDescent="0.3">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38"/>
    </row>
    <row r="88" spans="2:19"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211</v>
      </c>
    </row>
    <row r="89" spans="2:19" ht="40.799999999999997" x14ac:dyDescent="0.3">
      <c r="B89" s="24">
        <v>1</v>
      </c>
      <c r="C89" s="53" t="str">
        <f>TEXT(SUM(B$7:B89),"Q#")</f>
        <v>Q37</v>
      </c>
      <c r="D89" s="24"/>
      <c r="E89" s="24"/>
      <c r="F89" s="113" t="s">
        <v>198</v>
      </c>
      <c r="G89" s="24" t="s">
        <v>32</v>
      </c>
      <c r="H89" s="26" t="s">
        <v>108</v>
      </c>
      <c r="I89" s="78" t="s">
        <v>156</v>
      </c>
      <c r="J89" s="24" t="s">
        <v>43</v>
      </c>
      <c r="K89" s="24"/>
      <c r="L89" s="27" t="s">
        <v>16</v>
      </c>
      <c r="M89" s="28"/>
      <c r="O89" s="119" t="s">
        <v>16</v>
      </c>
      <c r="P89" s="65"/>
      <c r="R89" t="str">
        <f t="shared" si="9"/>
        <v>Same</v>
      </c>
      <c r="S89" s="38" t="s">
        <v>211</v>
      </c>
    </row>
    <row r="90" spans="2:19"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row>
    <row r="91" spans="2:19" ht="28.8" x14ac:dyDescent="0.3">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211</v>
      </c>
    </row>
    <row r="92" spans="2:19" x14ac:dyDescent="0.3">
      <c r="B92" s="17"/>
      <c r="C92" s="18" t="s">
        <v>132</v>
      </c>
      <c r="D92" s="17"/>
      <c r="E92" s="17"/>
      <c r="F92" s="19"/>
      <c r="G92" s="17" t="s">
        <v>32</v>
      </c>
      <c r="H92" s="20"/>
      <c r="I92" s="21"/>
      <c r="J92" s="17"/>
      <c r="K92" s="17"/>
      <c r="L92" s="22"/>
      <c r="M92" s="23"/>
      <c r="O92" s="22"/>
      <c r="P92" s="80"/>
    </row>
    <row r="93" spans="2:19" ht="36" x14ac:dyDescent="0.3">
      <c r="B93">
        <v>1</v>
      </c>
      <c r="C93" s="53" t="str">
        <f>TEXT(SUM(B$7:B93),"Q#")</f>
        <v>Q40</v>
      </c>
      <c r="D93" s="24"/>
      <c r="E93" s="24"/>
      <c r="F93" s="25" t="s">
        <v>133</v>
      </c>
      <c r="G93" s="24"/>
      <c r="H93" s="26" t="s">
        <v>134</v>
      </c>
      <c r="I93" s="71" t="s">
        <v>135</v>
      </c>
      <c r="J93" s="24" t="s">
        <v>43</v>
      </c>
      <c r="K93" s="24"/>
      <c r="L93" s="27" t="s">
        <v>9</v>
      </c>
      <c r="M93" s="72"/>
      <c r="O93" s="64"/>
      <c r="P93" s="122"/>
      <c r="R93" t="str">
        <f t="shared" ref="R93:R97" si="10">IF(L93=O93,"Same","Diff")</f>
        <v>Diff</v>
      </c>
      <c r="S93" s="38"/>
    </row>
    <row r="94" spans="2:19" ht="36" x14ac:dyDescent="0.3">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row>
    <row r="95" spans="2:19" ht="28.8" x14ac:dyDescent="0.3">
      <c r="B95">
        <v>1</v>
      </c>
      <c r="C95" s="53" t="str">
        <f>TEXT(SUM(B$7:B95),"Q#")</f>
        <v>Q42</v>
      </c>
      <c r="D95" s="24"/>
      <c r="E95" s="24"/>
      <c r="F95" s="25" t="s">
        <v>138</v>
      </c>
      <c r="G95" s="24"/>
      <c r="H95" s="26" t="s">
        <v>134</v>
      </c>
      <c r="I95" s="71" t="s">
        <v>139</v>
      </c>
      <c r="J95" s="24" t="s">
        <v>43</v>
      </c>
      <c r="K95" s="24"/>
      <c r="L95" s="27" t="s">
        <v>9</v>
      </c>
      <c r="M95" s="72"/>
      <c r="O95" s="64"/>
      <c r="P95" s="123"/>
      <c r="R95" t="str">
        <f t="shared" si="10"/>
        <v>Diff</v>
      </c>
      <c r="S95" s="38"/>
    </row>
    <row r="96" spans="2:19" ht="28.8" x14ac:dyDescent="0.3">
      <c r="B96">
        <v>1</v>
      </c>
      <c r="C96" s="53" t="str">
        <f>TEXT(SUM(B$7:B96),"Q#")</f>
        <v>Q43</v>
      </c>
      <c r="D96" s="24"/>
      <c r="E96" s="24"/>
      <c r="F96" s="25" t="s">
        <v>140</v>
      </c>
      <c r="G96" s="24"/>
      <c r="H96" s="26" t="s">
        <v>134</v>
      </c>
      <c r="I96" s="71" t="s">
        <v>141</v>
      </c>
      <c r="J96" s="24" t="s">
        <v>43</v>
      </c>
      <c r="K96" s="24"/>
      <c r="L96" s="27" t="s">
        <v>9</v>
      </c>
      <c r="M96" s="72"/>
      <c r="O96" s="64"/>
      <c r="P96" s="124"/>
      <c r="R96" t="str">
        <f t="shared" si="10"/>
        <v>Diff</v>
      </c>
      <c r="S96" s="38"/>
    </row>
    <row r="97" spans="2:19" ht="28.8" x14ac:dyDescent="0.3">
      <c r="B97">
        <v>1</v>
      </c>
      <c r="C97" s="53" t="str">
        <f>TEXT(SUM(B$7:B97),"Q#")</f>
        <v>Q44</v>
      </c>
      <c r="D97" s="24"/>
      <c r="E97" s="24"/>
      <c r="F97" s="25" t="s">
        <v>142</v>
      </c>
      <c r="G97" s="24"/>
      <c r="H97" s="26" t="s">
        <v>134</v>
      </c>
      <c r="I97" s="71" t="s">
        <v>143</v>
      </c>
      <c r="J97" s="24" t="s">
        <v>43</v>
      </c>
      <c r="K97" s="24"/>
      <c r="L97" s="27" t="s">
        <v>9</v>
      </c>
      <c r="M97" s="72"/>
      <c r="O97" s="64"/>
      <c r="P97" s="122"/>
      <c r="R97" t="str">
        <f t="shared" si="10"/>
        <v>Diff</v>
      </c>
      <c r="S97" s="38"/>
    </row>
    <row r="98" spans="2:19" x14ac:dyDescent="0.3">
      <c r="C98" s="6"/>
      <c r="F98" s="7"/>
    </row>
    <row r="99" spans="2:19" x14ac:dyDescent="0.3">
      <c r="C99" s="6"/>
      <c r="F99" s="7"/>
    </row>
    <row r="100" spans="2:19" x14ac:dyDescent="0.3">
      <c r="C100" s="6"/>
      <c r="F100" s="7"/>
    </row>
    <row r="101" spans="2:19" x14ac:dyDescent="0.3">
      <c r="C101" s="6"/>
      <c r="F101" s="7"/>
    </row>
    <row r="102" spans="2:19" x14ac:dyDescent="0.3">
      <c r="C102" s="6"/>
      <c r="F102" s="7"/>
    </row>
    <row r="103" spans="2:19" x14ac:dyDescent="0.3">
      <c r="C103" s="6"/>
      <c r="F103" s="7"/>
    </row>
    <row r="104" spans="2:19" x14ac:dyDescent="0.3">
      <c r="C104" s="6"/>
      <c r="F104" s="7"/>
    </row>
    <row r="105" spans="2:19" x14ac:dyDescent="0.3">
      <c r="C105" s="6"/>
      <c r="F105" s="7"/>
    </row>
    <row r="106" spans="2:19" x14ac:dyDescent="0.3">
      <c r="C106" s="6"/>
      <c r="F106" s="7"/>
    </row>
    <row r="107" spans="2:19" x14ac:dyDescent="0.3">
      <c r="C107" s="6"/>
      <c r="F107" s="7"/>
    </row>
    <row r="108" spans="2:19" x14ac:dyDescent="0.3">
      <c r="C108" s="6"/>
      <c r="F108" s="7"/>
    </row>
    <row r="109" spans="2:19" x14ac:dyDescent="0.3">
      <c r="C109" s="6"/>
      <c r="F109" s="7"/>
    </row>
    <row r="110" spans="2:19" x14ac:dyDescent="0.3">
      <c r="C110" s="6"/>
      <c r="F110" s="7"/>
    </row>
    <row r="111" spans="2:19" x14ac:dyDescent="0.3">
      <c r="C111" s="6"/>
      <c r="F111" s="7"/>
    </row>
    <row r="112" spans="2:19"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AF78DF4C-F5EE-463F-9048-E291AEF73175}"/>
    <hyperlink ref="I84" r:id="rId2" xr:uid="{ADF0BACF-139C-4CF8-B497-2CB4D15F83B2}"/>
    <hyperlink ref="I85" r:id="rId3" xr:uid="{E0E16DE0-931D-44B4-87CF-39B9C494AB57}"/>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305E9E09-58E4-4F64-B04A-3980F30A558A}">
          <x14:formula1>
            <xm:f>Control!$M$11:$M$13</xm:f>
          </x14:formula1>
          <xm:sqref>L61</xm:sqref>
        </x14:dataValidation>
        <x14:dataValidation type="list" allowBlank="1" showErrorMessage="1" xr:uid="{374048C5-E2A1-445F-A3ED-8655AB02490B}">
          <x14:formula1>
            <xm:f>Control!$L$11:$L$13</xm:f>
          </x14:formula1>
          <xm:sqref>L9</xm:sqref>
        </x14:dataValidation>
        <x14:dataValidation type="list" allowBlank="1" showErrorMessage="1" xr:uid="{EC81F4B2-D2EA-4739-B977-0EA6F7A911A4}">
          <x14:formula1>
            <xm:f>Control!$G$11:$G$14</xm:f>
          </x14:formula1>
          <xm:sqref>L50</xm:sqref>
        </x14:dataValidation>
        <x14:dataValidation type="list" allowBlank="1" showErrorMessage="1" xr:uid="{8CF06543-E47D-40C2-9551-AFF5F189D72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94611575-E08F-4887-82EB-B2D35BD6CA59}">
          <x14:formula1>
            <xm:f>Control!$E$13</xm:f>
          </x14:formula1>
          <xm:sqref>L89 L91</xm:sqref>
        </x14:dataValidation>
        <x14:dataValidation type="list" allowBlank="1" showErrorMessage="1" xr:uid="{1C143C07-15D3-4A5D-B8D2-020038A8DB81}">
          <x14:formula1>
            <xm:f>Control!$D$11:$D$13</xm:f>
          </x14:formula1>
          <xm:sqref>L20:L22</xm:sqref>
        </x14:dataValidation>
        <x14:dataValidation type="list" allowBlank="1" showInputMessage="1" prompt="Type in integer value or select &quot;n/a&quot; from dropdown-list" xr:uid="{33986776-B97E-4B19-A99D-9887CDE9C59D}">
          <x14:formula1>
            <xm:f>Control!$E$13</xm:f>
          </x14:formula1>
          <xm:sqref>L27 L65</xm:sqref>
        </x14:dataValidation>
        <x14:dataValidation type="list" allowBlank="1" showInputMessage="1" prompt="Type in integer value or select &quot;n/a&quot; from dropdown-list" xr:uid="{1082C3DE-2BE5-4E4F-B580-8DCCA2433782}">
          <x14:formula1>
            <xm:f>Control!$E$13:$E$14</xm:f>
          </x14:formula1>
          <xm:sqref>L48</xm:sqref>
        </x14:dataValidation>
        <x14:dataValidation type="list" allowBlank="1" showInputMessage="1" showErrorMessage="1" prompt="Integer - Make sure you enter an integer value?" xr:uid="{B611D7A0-803E-4A97-AF68-3E339268B2C6}">
          <x14:formula1>
            <xm:f>Control!$J$11:$J$15</xm:f>
          </x14:formula1>
          <xm:sqref>L93:L97</xm:sqref>
        </x14:dataValidation>
        <x14:dataValidation type="list" allowBlank="1" showErrorMessage="1" xr:uid="{EB629C59-CBA7-4D87-B261-A890A8760D3B}">
          <x14:formula1>
            <xm:f>Control!$I$11:$I$13</xm:f>
          </x14:formula1>
          <xm:sqref>L10</xm:sqref>
        </x14:dataValidation>
        <x14:dataValidation type="list" allowBlank="1" showInputMessage="1" prompt="Type in free text or select &quot;No&quot; from dropdown-list" xr:uid="{92075C6A-A1B4-42CC-A9FC-1E92ED465DB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2022-11-23T08:12:33Z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