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 ready/codeing_ready_SA/"/>
    </mc:Choice>
  </mc:AlternateContent>
  <xr:revisionPtr revIDLastSave="136" documentId="13_ncr:1_{3D241276-2ACC-466E-A02D-2C14D0C02021}" xr6:coauthVersionLast="47" xr6:coauthVersionMax="47" xr10:uidLastSave="{8D295A62-26D9-46FD-9FE0-3AFB7D9C2699}"/>
  <bookViews>
    <workbookView xWindow="-108" yWindow="-108" windowWidth="23256" windowHeight="12576"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<sst xmlns="http://schemas.openxmlformats.org/spreadsheetml/2006/main" count="504" uniqueCount="217">
  <si>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</si>
  <si>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</si>
  <si>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</si>
  <si>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</si>
  <si>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</si>
  <si>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</si>
  <si>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</si>
  <si>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</si>
  <si>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</si>
  <si>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</si>
  <si>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</si>
  <si>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</si>
  <si>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</si>
  <si>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</si>
  <si>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</si>
  <si>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</si>
  <si>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</si>
  <si>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</si>
  <si>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</si>
  <si>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</si>
  <si>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</si>
  <si>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</si>
  <si>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</si>
  <si>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</si>
  <si>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</si>
  <si>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</si>
  <si>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</si>
  <si>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</si>
  <si>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</si>
  <si>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</si>
  <si>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</si>
  <si>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</si>
  <si>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</si>
  <si>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</si>
  <si>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</si>
  <si>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</si>
  <si>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</si>
  <si>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</si>
  <si>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</si>
  <si>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</si>
  <si>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</si>
  <si>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</si>
  <si>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</si>
  <si>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</si>
  <si>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</si>
  <si>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</si>
  <si>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</si>
  <si>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</si>
  <si>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</si>
  <si>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</si>
  <si>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</si>
  <si>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</si>
  <si>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</si>
  <si>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</si>
  <si>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</si>
  <si>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</si>
  <si>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</si>
  <si>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</si>
  <si>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</si>
  <si>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</si>
  <si>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</si>
  <si>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</si>
  <si>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</si>
  <si>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</si>
  <si>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</si>
  <si>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</si>
  <si>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</si>
  <si>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</si>
  <si>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</si>
  <si>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</si>
  <si>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</si>
  <si>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</si>
  <si>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</si>
  <si>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</si>
  <si>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</si>
  <si>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</si>
  <si>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</si>
  <si>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</si>
  <si>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</si>
  <si>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</si>
  <si>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</si>
  <si>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</si>
  <si>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</si>
  <si>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</si>
  <si>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</si>
  <si>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</si>
  <si>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</si>
  <si>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</si>
  <si>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</si>
  <si>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</si>
  <si>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</si>
  <si>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</si>
  <si>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</si>
  <si>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</si>
  <si>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</si>
  <si>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</si>
  <si>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</si>
  <si>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</si>
  <si>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</si>
  <si>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</si>
  <si>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</si>
  <si>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</si>
  <si>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</si>
  <si>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</si>
  <si>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</si>
  <si>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</si>
  <si>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</si>
  <si>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</si>
  <si>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</si>
  <si>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</si>
  <si>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</si>
  <si>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</si>
  <si>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</si>
  <si>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</si>
  <si>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</si>
  <si>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</si>
  <si>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</si>
  <si>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</si>
  <si>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</si>
  <si>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</si>
  <si>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</si>
  <si>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</si>
  <si>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</si>
  <si>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</si>
  <si>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</si>
  <si>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</si>
  <si>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</si>
  <si>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</si>
  <si>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</si>
  <si>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</si>
  <si>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</si>
  <si>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</si>
  <si>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</si>
  <si>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</si>
  <si>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</si>
  <si>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</si>
  <si>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</si>
  <si>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</si>
  <si>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</si>
  <si>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</si>
  <si>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</si>
  <si>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</si>
  <si>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</si>
  <si>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</si>
  <si>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</si>
  <si>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</si>
  <si>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</si>
  <si>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</si>
  <si>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</si>
  <si>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</si>
  <si>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</si>
  <si>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</si>
  <si>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</si>
  <si>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</si>
  <si>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</si>
  <si>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</si>
  <si>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</si>
  <si>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</si>
  <si>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</si>
  <si>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</si>
  <si>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</si>
  <si>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</si>
  <si>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</si>
  <si>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</si>
  <si>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</si>
  <si>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</si>
  <si>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</si>
  <si>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</si>
  <si>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</si>
  <si>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</si>
  <si>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</si>
  <si>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</si>
  <si>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</si>
  <si>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</si>
  <si>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</si>
  <si>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</si>
  <si>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</si>
  <si>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</si>
  <si>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</si>
  <si>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</si>
  <si>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</si>
  <si>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</si>
  <si>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</si>
  <si>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</si>
  <si>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</si>
  <si>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</si>
  <si>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</si>
  <si>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</si>
  <si>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</si>
  <si>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</si>
  <si>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</si>
  <si>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</si>
  <si>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</si>
  <si>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</si>
  <si>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</si>
  <si>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</si>
  <si>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</si>
  <si>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</si>
  <si>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</si>
  <si>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</si>
  <si>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Applications of agent-based modelling and simulation in the agri-food supply chains</t>
  </si>
  <si>
    <t>SA</t>
  </si>
  <si>
    <t>"Our paper provides a review of the ABS methods used in ASC in order to identify topics in ASC that merit further research using ABS" --&gt; Too broad for me (unless focus is really on methods more narrowly what it does not seem like.</t>
  </si>
  <si>
    <t>"(“Agent based”OR “multi agent”) AND
(“simulation” OR (“modelling” OR
“modelling”))"</t>
  </si>
  <si>
    <t>including GoogleScholar for the forward/backward search</t>
  </si>
  <si>
    <t>ABI/INFORMS; Academic Search Complete; Business Source Complete; Science Direct</t>
  </si>
  <si>
    <t>February 2016</t>
  </si>
  <si>
    <t>Firstly, the article must be accessible to the wider academic community. Secondly, the article must feature a complete ABS model rather than simply an unimplemented conceptual ABS model. Thirdly, we excluded literature review papers. Fourthly, we excluded articles that focus only on nonhuman actors and articles in which the keywords only appear in the reference section. Finally, the article must address research questions related to supply chain topics</t>
  </si>
  <si>
    <t>16538 for the bibliometric analysis</t>
  </si>
  <si>
    <t>They describe the modelling of interactions but I would not define them as mechanisms (see definition paper) and therefore include under "model element comparison"</t>
  </si>
  <si>
    <t>That was the main purpose of this review</t>
  </si>
  <si>
    <t>But it is named twice</t>
  </si>
  <si>
    <t>Not really the bibliographic analysis because its a  quantitative method this parts is also not well or transparently reported.</t>
  </si>
  <si>
    <t xml:space="preserve">VOSviewer software </t>
  </si>
  <si>
    <t>For the bibliometric analysis (see chapter 4.2) no tools or structure for the previous part.</t>
  </si>
  <si>
    <t>How to approach the sampling strategy for combining a classical review analysis with a bibliometric analysis using different datasets based on a common search strategy.</t>
  </si>
  <si>
    <t>Q36.1; Q39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</si>
</sst>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7">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0" fillId="5" borderId="16"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199</v>
      </c>
      <c r="H2" s="125" t="s">
        <v>164</v>
      </c>
      <c r="I2" s="125"/>
      <c r="J2" s="125"/>
      <c r="L2" s="121" t="s">
        <v>200</v>
      </c>
      <c r="M2" s="122"/>
    </row>
    <row r="3" spans="2:14" x14ac:dyDescent="0.25">
      <c r="C3" s="6"/>
      <c r="F3" s="7"/>
      <c r="H3" s="125"/>
      <c r="I3" s="125"/>
      <c r="J3" s="125"/>
      <c r="L3" s="121" t="s">
        <v>201</v>
      </c>
      <c r="M3" s="122"/>
    </row>
    <row r="4" spans="2:14" ht="30.75" customHeight="1" x14ac:dyDescent="0.25">
      <c r="C4" s="6"/>
      <c r="F4" s="7"/>
      <c r="L4" s="123" t="s">
        <v>216</v>
      </c>
      <c r="M4" s="124"/>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t="s">
        <v>202</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row>
    <row r="15" spans="2:14" ht="30" customHeight="1" outlineLevel="1" x14ac:dyDescent="0.25">
      <c r="B15" s="14"/>
      <c r="C15" s="94" t="str">
        <f>_xlfn.CONCAT($C$13,".2")</f>
        <v>Q3.2</v>
      </c>
      <c r="F15" s="108" t="s">
        <v>194</v>
      </c>
      <c r="G15" s="14"/>
      <c r="H15" s="36" t="s">
        <v>41</v>
      </c>
      <c r="I15" s="74"/>
      <c r="J15" s="14"/>
      <c r="L15" s="38" t="s">
        <v>6</v>
      </c>
      <c r="M15" s="90"/>
    </row>
    <row r="16" spans="2:14" ht="30" customHeight="1" outlineLevel="1" x14ac:dyDescent="0.25">
      <c r="B16" s="14"/>
      <c r="C16" s="94" t="str">
        <f>_xlfn.CONCAT($C$13,".3")</f>
        <v>Q3.3</v>
      </c>
      <c r="F16" s="7" t="s">
        <v>14</v>
      </c>
      <c r="G16" s="14"/>
      <c r="H16" s="36" t="s">
        <v>41</v>
      </c>
      <c r="I16" s="74"/>
      <c r="J16" s="14"/>
      <c r="L16" s="38" t="s">
        <v>10</v>
      </c>
      <c r="M16" s="90"/>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10</v>
      </c>
      <c r="M18" s="90"/>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6</v>
      </c>
      <c r="M21" s="28" t="s">
        <v>203</v>
      </c>
    </row>
    <row r="22" spans="2:13" ht="30" customHeight="1" outlineLevel="1" x14ac:dyDescent="0.25">
      <c r="B22" s="14">
        <v>1</v>
      </c>
      <c r="C22" s="6" t="str">
        <f>TEXT(SUM(B$7:B22),"Q#")</f>
        <v>Q6</v>
      </c>
      <c r="F22" s="7" t="s">
        <v>54</v>
      </c>
      <c r="G22" s="14" t="s">
        <v>31</v>
      </c>
      <c r="H22" s="36" t="s">
        <v>51</v>
      </c>
      <c r="I22" s="37" t="s">
        <v>189</v>
      </c>
      <c r="J22" s="14" t="s">
        <v>42</v>
      </c>
      <c r="L22" s="38" t="s">
        <v>10</v>
      </c>
      <c r="M22" s="39"/>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6</v>
      </c>
      <c r="M25" s="28"/>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6</v>
      </c>
      <c r="M26" s="28"/>
    </row>
    <row r="27" spans="2:13" ht="30" customHeight="1" outlineLevel="1" x14ac:dyDescent="0.25">
      <c r="B27" s="24">
        <v>1</v>
      </c>
      <c r="C27" s="53" t="str">
        <f>TEXT(SUM(B$7:B27),"Q#")</f>
        <v>Q10</v>
      </c>
      <c r="D27" s="24"/>
      <c r="E27" s="24"/>
      <c r="F27" s="105" t="s">
        <v>191</v>
      </c>
      <c r="G27" s="24" t="s">
        <v>31</v>
      </c>
      <c r="H27" s="26" t="s">
        <v>61</v>
      </c>
      <c r="I27" s="54"/>
      <c r="J27" s="24" t="s">
        <v>48</v>
      </c>
      <c r="K27" s="24"/>
      <c r="L27" s="27">
        <v>6</v>
      </c>
      <c r="M27" s="28" t="s">
        <v>204</v>
      </c>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row>
    <row r="30" spans="2:13" ht="30" customHeight="1" outlineLevel="1" x14ac:dyDescent="0.25">
      <c r="C30" s="6" t="str">
        <f>_xlfn.CONCAT($C$28,".2")</f>
        <v>Q11.2</v>
      </c>
      <c r="F30" s="62" t="s">
        <v>63</v>
      </c>
      <c r="G30" t="s">
        <v>31</v>
      </c>
      <c r="H30" s="36" t="s">
        <v>41</v>
      </c>
      <c r="I30" s="37"/>
      <c r="L30" s="38" t="s">
        <v>10</v>
      </c>
      <c r="M30" s="39"/>
    </row>
    <row r="31" spans="2:13" ht="30" customHeight="1" outlineLevel="1" x14ac:dyDescent="0.25">
      <c r="C31" s="6" t="str">
        <f>_xlfn.CONCAT($C$28,".3")</f>
        <v>Q11.3</v>
      </c>
      <c r="F31" s="62" t="s">
        <v>64</v>
      </c>
      <c r="G31" t="s">
        <v>31</v>
      </c>
      <c r="H31" s="36" t="s">
        <v>41</v>
      </c>
      <c r="I31" s="37"/>
      <c r="L31" s="38" t="s">
        <v>6</v>
      </c>
      <c r="M31" s="39"/>
    </row>
    <row r="32" spans="2:13" ht="30" customHeight="1" outlineLevel="1" x14ac:dyDescent="0.25">
      <c r="C32" s="6" t="str">
        <f>_xlfn.CONCAT($C$28,".4")</f>
        <v>Q11.4</v>
      </c>
      <c r="F32" s="62" t="s">
        <v>65</v>
      </c>
      <c r="G32" t="s">
        <v>31</v>
      </c>
      <c r="H32" s="36" t="s">
        <v>41</v>
      </c>
      <c r="I32" s="37"/>
      <c r="L32" s="38" t="s">
        <v>6</v>
      </c>
      <c r="M32" s="39"/>
    </row>
    <row r="33" spans="2:13" ht="30" customHeight="1" outlineLevel="1" x14ac:dyDescent="0.25">
      <c r="B33" s="24"/>
      <c r="C33" s="53" t="str">
        <f>_xlfn.CONCAT($C$28,".5")</f>
        <v>Q11.5</v>
      </c>
      <c r="D33" s="24"/>
      <c r="E33" s="24"/>
      <c r="F33" s="63" t="s">
        <v>66</v>
      </c>
      <c r="G33" s="24" t="s">
        <v>31</v>
      </c>
      <c r="H33" s="26" t="s">
        <v>67</v>
      </c>
      <c r="I33" s="54"/>
      <c r="J33" s="24"/>
      <c r="K33" s="24"/>
      <c r="L33" s="27" t="s">
        <v>205</v>
      </c>
      <c r="M33" s="28" t="s">
        <v>31</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6</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6</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row>
    <row r="45" spans="2:13" ht="30" customHeight="1" outlineLevel="1" x14ac:dyDescent="0.25">
      <c r="B45" s="24">
        <v>1</v>
      </c>
      <c r="C45" s="30" t="str">
        <f>TEXT(SUM(B$7:B45),"Q#")</f>
        <v>Q21</v>
      </c>
      <c r="D45" s="24"/>
      <c r="E45" s="24"/>
      <c r="F45" s="31" t="s">
        <v>77</v>
      </c>
      <c r="G45" s="24"/>
      <c r="H45" s="32" t="s">
        <v>41</v>
      </c>
      <c r="I45" s="79" t="s">
        <v>195</v>
      </c>
      <c r="J45" s="29" t="s">
        <v>42</v>
      </c>
      <c r="K45" s="24"/>
      <c r="L45" s="64" t="s">
        <v>6</v>
      </c>
      <c r="M45" s="65" t="s">
        <v>206</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row>
    <row r="49" spans="2:13" ht="30" customHeight="1" outlineLevel="1" x14ac:dyDescent="0.25">
      <c r="B49" s="29">
        <v>1</v>
      </c>
      <c r="C49" s="89" t="str">
        <f>TEXT(SUM(B$7:B49),"Q#")</f>
        <v>Q25</v>
      </c>
      <c r="D49" s="29"/>
      <c r="E49" s="29"/>
      <c r="F49" s="31" t="s">
        <v>179</v>
      </c>
      <c r="G49" s="29" t="s">
        <v>31</v>
      </c>
      <c r="H49" s="32" t="s">
        <v>85</v>
      </c>
      <c r="I49" s="33" t="s">
        <v>173</v>
      </c>
      <c r="J49" s="29" t="s">
        <v>42</v>
      </c>
      <c r="K49" s="29"/>
      <c r="L49" s="126" t="s">
        <v>207</v>
      </c>
      <c r="M49" s="35" t="s">
        <v>31</v>
      </c>
    </row>
    <row r="50" spans="2:13" ht="45" customHeight="1" outlineLevel="1" x14ac:dyDescent="0.25">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6</v>
      </c>
      <c r="M54" s="90"/>
    </row>
    <row r="55" spans="2:13" ht="30" customHeight="1" outlineLevel="1" x14ac:dyDescent="0.25">
      <c r="B55" s="24"/>
      <c r="C55" s="112" t="str">
        <f>_xlfn.CONCAT($C$53,".2")</f>
        <v>Q27.2</v>
      </c>
      <c r="D55" s="97"/>
      <c r="E55" s="97"/>
      <c r="F55" s="110" t="s">
        <v>12</v>
      </c>
      <c r="G55" s="97"/>
      <c r="H55" s="111" t="s">
        <v>41</v>
      </c>
      <c r="I55" s="98"/>
      <c r="J55" s="97"/>
      <c r="K55" s="97"/>
      <c r="L55" s="38" t="s">
        <v>10</v>
      </c>
      <c r="M55" s="90"/>
    </row>
    <row r="56" spans="2:13" ht="30" customHeight="1" outlineLevel="1" x14ac:dyDescent="0.25">
      <c r="B56" s="24"/>
      <c r="C56" s="109" t="str">
        <f>_xlfn.CONCAT($C$53,".3")</f>
        <v>Q27.3</v>
      </c>
      <c r="D56" s="97"/>
      <c r="E56" s="97"/>
      <c r="F56" s="110" t="s">
        <v>17</v>
      </c>
      <c r="G56" s="97"/>
      <c r="H56" s="111" t="s">
        <v>41</v>
      </c>
      <c r="I56" s="98"/>
      <c r="J56" s="97"/>
      <c r="K56" s="97"/>
      <c r="L56" s="38" t="s">
        <v>10</v>
      </c>
      <c r="M56" s="90"/>
    </row>
    <row r="57" spans="2:13" ht="30" customHeight="1" outlineLevel="1" x14ac:dyDescent="0.25">
      <c r="B57" s="24"/>
      <c r="C57" s="109" t="str">
        <f>_xlfn.CONCAT($C$53,".4")</f>
        <v>Q27.4</v>
      </c>
      <c r="D57" s="97"/>
      <c r="E57" s="97"/>
      <c r="F57" s="110" t="s">
        <v>25</v>
      </c>
      <c r="G57" s="97"/>
      <c r="H57" s="111" t="s">
        <v>41</v>
      </c>
      <c r="I57" s="98"/>
      <c r="J57" s="97"/>
      <c r="K57" s="97"/>
      <c r="L57" s="38" t="s">
        <v>10</v>
      </c>
      <c r="M57" s="90"/>
    </row>
    <row r="58" spans="2:13" ht="30" customHeight="1" outlineLevel="1" x14ac:dyDescent="0.25">
      <c r="B58" s="24"/>
      <c r="C58" s="109" t="str">
        <f>_xlfn.CONCAT($C$53,".5")</f>
        <v>Q27.5</v>
      </c>
      <c r="D58" s="97"/>
      <c r="E58" s="97"/>
      <c r="F58" s="110" t="s">
        <v>28</v>
      </c>
      <c r="G58" s="97"/>
      <c r="H58" s="111" t="s">
        <v>41</v>
      </c>
      <c r="I58" s="98"/>
      <c r="J58" s="97"/>
      <c r="K58" s="97"/>
      <c r="L58" s="38" t="s">
        <v>10</v>
      </c>
      <c r="M58" s="90"/>
    </row>
    <row r="59" spans="2:13" ht="30" customHeight="1" outlineLevel="1" x14ac:dyDescent="0.25">
      <c r="B59" s="24"/>
      <c r="C59" s="95" t="str">
        <f>_xlfn.CONCAT($C$53,".6")</f>
        <v>Q27.6</v>
      </c>
      <c r="D59" s="24"/>
      <c r="E59" s="24"/>
      <c r="F59" s="102" t="s">
        <v>178</v>
      </c>
      <c r="G59" s="24"/>
      <c r="H59" s="26" t="s">
        <v>41</v>
      </c>
      <c r="I59" s="54"/>
      <c r="J59" s="24"/>
      <c r="K59" s="24"/>
      <c r="L59" s="64" t="s">
        <v>10</v>
      </c>
      <c r="M59" s="65"/>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6</v>
      </c>
      <c r="M60" s="28"/>
    </row>
    <row r="61" spans="2:13" ht="45" customHeight="1" outlineLevel="1" x14ac:dyDescent="0.25">
      <c r="B61" s="14">
        <v>1</v>
      </c>
      <c r="C61" s="94" t="str">
        <f>TEXT(SUM(B$7:B61),"Q#")</f>
        <v>Q29</v>
      </c>
      <c r="F61" s="7" t="s">
        <v>183</v>
      </c>
      <c r="G61" s="14" t="s">
        <v>31</v>
      </c>
      <c r="H61" s="103" t="s">
        <v>184</v>
      </c>
      <c r="I61" s="37" t="s">
        <v>90</v>
      </c>
      <c r="J61" s="14" t="s">
        <v>42</v>
      </c>
      <c r="L61" s="38" t="s">
        <v>187</v>
      </c>
      <c r="M61" s="39"/>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176</v>
      </c>
      <c r="G63" s="24" t="s">
        <v>31</v>
      </c>
      <c r="H63" s="26" t="s">
        <v>57</v>
      </c>
      <c r="I63" s="54" t="s">
        <v>182</v>
      </c>
      <c r="J63" s="24" t="s">
        <v>48</v>
      </c>
      <c r="K63" s="24"/>
      <c r="L63" s="27" t="s">
        <v>10</v>
      </c>
      <c r="M63" s="28"/>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row>
    <row r="65" spans="2:13" ht="30" customHeight="1" outlineLevel="1" x14ac:dyDescent="0.25">
      <c r="B65" s="24">
        <v>1</v>
      </c>
      <c r="C65" s="53" t="str">
        <f>TEXT(SUM(B$7:B65),"Q#")</f>
        <v>Q32</v>
      </c>
      <c r="D65" s="24"/>
      <c r="E65" s="24"/>
      <c r="F65" s="25" t="s">
        <v>94</v>
      </c>
      <c r="G65" s="24" t="s">
        <v>31</v>
      </c>
      <c r="H65" s="26" t="s">
        <v>83</v>
      </c>
      <c r="I65" s="67"/>
      <c r="J65" s="24" t="s">
        <v>48</v>
      </c>
      <c r="K65" s="24"/>
      <c r="L65" s="27">
        <v>58</v>
      </c>
      <c r="M65" s="28" t="s">
        <v>208</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209</v>
      </c>
    </row>
    <row r="69" spans="2:13" ht="30" customHeight="1" outlineLevel="1" x14ac:dyDescent="0.25">
      <c r="C69" s="6" t="str">
        <f>_xlfn.CONCAT($C$67,".2")</f>
        <v>Q33.2</v>
      </c>
      <c r="F69" s="62" t="s">
        <v>100</v>
      </c>
      <c r="G69" s="14" t="s">
        <v>31</v>
      </c>
      <c r="H69" s="36" t="s">
        <v>41</v>
      </c>
      <c r="I69" s="74" t="s">
        <v>148</v>
      </c>
      <c r="L69" s="38" t="s">
        <v>6</v>
      </c>
      <c r="M69" s="39"/>
    </row>
    <row r="70" spans="2:13" ht="30" customHeight="1" outlineLevel="1" x14ac:dyDescent="0.25">
      <c r="C70" s="6" t="str">
        <f>_xlfn.CONCAT($C$67,".3")</f>
        <v>Q33.3</v>
      </c>
      <c r="F70" s="62" t="s">
        <v>101</v>
      </c>
      <c r="G70" s="14" t="s">
        <v>31</v>
      </c>
      <c r="H70" s="36" t="s">
        <v>41</v>
      </c>
      <c r="I70" s="74" t="s">
        <v>149</v>
      </c>
      <c r="L70" s="38" t="s">
        <v>10</v>
      </c>
      <c r="M70" s="39"/>
    </row>
    <row r="71" spans="2:13" ht="30" customHeight="1" outlineLevel="1" x14ac:dyDescent="0.25">
      <c r="C71" s="94" t="str">
        <f>_xlfn.CONCAT($C$67,".4")</f>
        <v>Q33.4</v>
      </c>
      <c r="F71" s="115" t="s">
        <v>198</v>
      </c>
      <c r="G71" s="14" t="s">
        <v>31</v>
      </c>
      <c r="H71" s="36" t="s">
        <v>41</v>
      </c>
      <c r="I71" s="74" t="s">
        <v>148</v>
      </c>
      <c r="L71" s="38" t="s">
        <v>6</v>
      </c>
      <c r="M71" s="39" t="s">
        <v>210</v>
      </c>
    </row>
    <row r="72" spans="2:13" ht="48" customHeight="1" outlineLevel="1" x14ac:dyDescent="0.25">
      <c r="C72" s="6" t="str">
        <f>_xlfn.CONCAT($C$67,".5")</f>
        <v>Q33.5</v>
      </c>
      <c r="F72" s="62" t="s">
        <v>102</v>
      </c>
      <c r="G72" s="14" t="s">
        <v>31</v>
      </c>
      <c r="H72" s="36" t="s">
        <v>41</v>
      </c>
      <c r="I72" s="74" t="s">
        <v>150</v>
      </c>
      <c r="L72" s="38" t="s">
        <v>10</v>
      </c>
      <c r="M72" s="39"/>
    </row>
    <row r="73" spans="2:13" ht="30" customHeight="1" outlineLevel="1" x14ac:dyDescent="0.25">
      <c r="C73" s="6" t="str">
        <f>_xlfn.CONCAT($C$67,".6")</f>
        <v>Q33.6</v>
      </c>
      <c r="F73" s="62" t="s">
        <v>103</v>
      </c>
      <c r="G73" s="14" t="s">
        <v>31</v>
      </c>
      <c r="H73" s="36" t="s">
        <v>41</v>
      </c>
      <c r="I73" s="75" t="s">
        <v>104</v>
      </c>
      <c r="L73" s="38" t="s">
        <v>10</v>
      </c>
      <c r="M73" s="39"/>
    </row>
    <row r="74" spans="2:13" ht="30" customHeight="1" outlineLevel="1" x14ac:dyDescent="0.25">
      <c r="C74" s="6" t="str">
        <f>_xlfn.CONCAT($C$67,".7")</f>
        <v>Q33.7</v>
      </c>
      <c r="F74" s="62" t="s">
        <v>105</v>
      </c>
      <c r="G74" s="14" t="s">
        <v>31</v>
      </c>
      <c r="H74" s="36" t="s">
        <v>41</v>
      </c>
      <c r="I74" s="74" t="s">
        <v>151</v>
      </c>
      <c r="L74" s="38" t="s">
        <v>10</v>
      </c>
      <c r="M74" s="39" t="s">
        <v>211</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row>
    <row r="76" spans="2:13" ht="45" customHeight="1" outlineLevel="1" x14ac:dyDescent="0.25">
      <c r="B76" s="14">
        <v>1</v>
      </c>
      <c r="C76" s="6" t="str">
        <f>TEXT(SUM(B$9:B76),"Q#")</f>
        <v>Q34</v>
      </c>
      <c r="F76" s="7" t="s">
        <v>108</v>
      </c>
      <c r="G76" s="14" t="s">
        <v>31</v>
      </c>
      <c r="H76" s="36" t="s">
        <v>62</v>
      </c>
      <c r="I76" s="68" t="s">
        <v>109</v>
      </c>
      <c r="J76" s="14" t="s">
        <v>42</v>
      </c>
      <c r="L76" s="15"/>
      <c r="M76" s="69"/>
    </row>
    <row r="77" spans="2:13" ht="45" customHeight="1" outlineLevel="1" x14ac:dyDescent="0.25">
      <c r="C77" s="6" t="str">
        <f>_xlfn.CONCAT($C$76,".1")</f>
        <v>Q34.1</v>
      </c>
      <c r="F77" s="62" t="s">
        <v>110</v>
      </c>
      <c r="G77" s="14" t="s">
        <v>31</v>
      </c>
      <c r="H77" s="36" t="s">
        <v>41</v>
      </c>
      <c r="I77" s="119" t="s">
        <v>153</v>
      </c>
      <c r="L77" s="38" t="s">
        <v>10</v>
      </c>
      <c r="M77" s="39"/>
    </row>
    <row r="78" spans="2:13" ht="45" customHeight="1" outlineLevel="1" x14ac:dyDescent="0.25">
      <c r="C78" s="6" t="str">
        <f>_xlfn.CONCAT($C$76,".2")</f>
        <v>Q34.2</v>
      </c>
      <c r="F78" s="106" t="s">
        <v>196</v>
      </c>
      <c r="G78" s="14" t="s">
        <v>31</v>
      </c>
      <c r="H78" s="36" t="s">
        <v>41</v>
      </c>
      <c r="I78" s="120"/>
      <c r="L78" s="38" t="s">
        <v>10</v>
      </c>
      <c r="M78" s="39"/>
    </row>
    <row r="79" spans="2:13" ht="45" customHeight="1" outlineLevel="1" x14ac:dyDescent="0.25">
      <c r="C79" s="6" t="str">
        <f>_xlfn.CONCAT($C$76,".3")</f>
        <v>Q34.3</v>
      </c>
      <c r="F79" s="62" t="s">
        <v>111</v>
      </c>
      <c r="G79" s="14" t="s">
        <v>31</v>
      </c>
      <c r="H79" s="36" t="s">
        <v>41</v>
      </c>
      <c r="I79" s="120"/>
      <c r="L79" s="38" t="s">
        <v>10</v>
      </c>
      <c r="M79" s="39"/>
    </row>
    <row r="80" spans="2:13" ht="30" customHeight="1" outlineLevel="1" x14ac:dyDescent="0.25">
      <c r="B80" s="24"/>
      <c r="C80" s="53" t="str">
        <f>_xlfn.CONCAT($C$76,".4")</f>
        <v>Q34.4</v>
      </c>
      <c r="D80" s="24"/>
      <c r="E80" s="24"/>
      <c r="F80" s="63" t="s">
        <v>112</v>
      </c>
      <c r="G80" s="24" t="s">
        <v>31</v>
      </c>
      <c r="H80" s="26" t="s">
        <v>107</v>
      </c>
      <c r="I80" s="54"/>
      <c r="J80" s="24"/>
      <c r="K80" s="24"/>
      <c r="L80" s="27" t="s">
        <v>10</v>
      </c>
      <c r="M80" s="28"/>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row>
    <row r="83" spans="2:14" ht="30" customHeight="1" outlineLevel="1" x14ac:dyDescent="0.25">
      <c r="C83" s="6" t="str">
        <f>_xlfn.CONCAT($C$82,".1")</f>
        <v>Q36.1</v>
      </c>
      <c r="F83" s="62" t="s">
        <v>116</v>
      </c>
      <c r="G83" s="14" t="s">
        <v>31</v>
      </c>
      <c r="H83" s="36" t="s">
        <v>41</v>
      </c>
      <c r="I83" s="70" t="s">
        <v>117</v>
      </c>
      <c r="L83" s="38" t="s">
        <v>6</v>
      </c>
      <c r="M83" s="39"/>
    </row>
    <row r="84" spans="2:14" ht="30" customHeight="1" outlineLevel="1" x14ac:dyDescent="0.25">
      <c r="C84" s="6" t="str">
        <f>_xlfn.CONCAT($C$82,".2")</f>
        <v>Q36.2</v>
      </c>
      <c r="F84" s="62" t="s">
        <v>118</v>
      </c>
      <c r="G84" s="14" t="s">
        <v>31</v>
      </c>
      <c r="H84" s="36" t="s">
        <v>41</v>
      </c>
      <c r="I84" s="70" t="s">
        <v>119</v>
      </c>
      <c r="L84" s="38" t="s">
        <v>10</v>
      </c>
      <c r="M84" s="39"/>
    </row>
    <row r="85" spans="2:14" ht="30" customHeight="1" outlineLevel="1" x14ac:dyDescent="0.25">
      <c r="C85" s="6" t="str">
        <f>_xlfn.CONCAT($C$82,".3")</f>
        <v>Q36.3</v>
      </c>
      <c r="F85" s="62" t="s">
        <v>120</v>
      </c>
      <c r="G85" s="14" t="s">
        <v>31</v>
      </c>
      <c r="H85" s="36" t="s">
        <v>41</v>
      </c>
      <c r="I85" s="70" t="s">
        <v>121</v>
      </c>
      <c r="L85" s="38" t="s">
        <v>10</v>
      </c>
      <c r="M85" s="39"/>
    </row>
    <row r="86" spans="2:14" ht="45" customHeight="1" outlineLevel="1" x14ac:dyDescent="0.25">
      <c r="C86" s="94" t="str">
        <f>_xlfn.CONCAT($C$82,".4")</f>
        <v>Q36.4</v>
      </c>
      <c r="F86" s="73" t="s">
        <v>154</v>
      </c>
      <c r="G86" s="14" t="s">
        <v>31</v>
      </c>
      <c r="H86" s="36" t="s">
        <v>41</v>
      </c>
      <c r="I86" s="75" t="s">
        <v>177</v>
      </c>
      <c r="J86" s="14" t="s">
        <v>31</v>
      </c>
      <c r="K86" s="14" t="s">
        <v>31</v>
      </c>
      <c r="L86" s="38" t="s">
        <v>10</v>
      </c>
      <c r="M86" s="39"/>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212</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213</v>
      </c>
      <c r="M89" s="28" t="s">
        <v>214</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215</v>
      </c>
      <c r="M91" s="28" t="s">
        <v>31</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13</v>
      </c>
      <c r="M93" s="72"/>
    </row>
    <row r="94" spans="2:14" ht="45" customHeight="1" outlineLevel="1" x14ac:dyDescent="0.25">
      <c r="B94">
        <v>1</v>
      </c>
      <c r="C94" s="53" t="str">
        <f>TEXT(SUM(B$7:B94),"Q#")</f>
        <v>Q41</v>
      </c>
      <c r="D94" s="24"/>
      <c r="E94" s="24"/>
      <c r="F94" s="25" t="s">
        <v>135</v>
      </c>
      <c r="G94" s="24"/>
      <c r="H94" s="26" t="s">
        <v>133</v>
      </c>
      <c r="I94" s="71" t="s">
        <v>136</v>
      </c>
      <c r="J94" s="24" t="s">
        <v>42</v>
      </c>
      <c r="K94" s="24"/>
      <c r="L94" s="27" t="s">
        <v>26</v>
      </c>
      <c r="M94" s="72"/>
    </row>
    <row r="95" spans="2:14" ht="45" customHeight="1" outlineLevel="1" x14ac:dyDescent="0.25">
      <c r="B95">
        <v>1</v>
      </c>
      <c r="C95" s="53" t="str">
        <f>TEXT(SUM(B$7:B95),"Q#")</f>
        <v>Q42</v>
      </c>
      <c r="D95" s="24"/>
      <c r="E95" s="24"/>
      <c r="F95" s="25" t="s">
        <v>137</v>
      </c>
      <c r="G95" s="24"/>
      <c r="H95" s="26" t="s">
        <v>133</v>
      </c>
      <c r="I95" s="71" t="s">
        <v>138</v>
      </c>
      <c r="J95" s="24" t="s">
        <v>42</v>
      </c>
      <c r="K95" s="24"/>
      <c r="L95" s="27" t="s">
        <v>21</v>
      </c>
      <c r="M95" s="72"/>
    </row>
    <row r="96" spans="2:14" ht="45" customHeight="1" outlineLevel="1" x14ac:dyDescent="0.25">
      <c r="B96">
        <v>1</v>
      </c>
      <c r="C96" s="53" t="str">
        <f>TEXT(SUM(B$7:B96),"Q#")</f>
        <v>Q43</v>
      </c>
      <c r="D96" s="24"/>
      <c r="E96" s="24"/>
      <c r="F96" s="25" t="s">
        <v>139</v>
      </c>
      <c r="G96" s="24"/>
      <c r="H96" s="26" t="s">
        <v>133</v>
      </c>
      <c r="I96" s="71" t="s">
        <v>140</v>
      </c>
      <c r="J96" s="24" t="s">
        <v>42</v>
      </c>
      <c r="K96" s="24"/>
      <c r="L96" s="27" t="s">
        <v>21</v>
      </c>
      <c r="M96" s="72"/>
    </row>
    <row r="97" spans="2:13" ht="45" customHeight="1" outlineLevel="1" x14ac:dyDescent="0.25">
      <c r="B97">
        <v>1</v>
      </c>
      <c r="C97" s="53" t="str">
        <f>TEXT(SUM(B$7:B97),"Q#")</f>
        <v>Q44</v>
      </c>
      <c r="D97" s="24"/>
      <c r="E97" s="24"/>
      <c r="F97" s="25" t="s">
        <v>141</v>
      </c>
      <c r="G97" s="24"/>
      <c r="H97" s="26" t="s">
        <v>133</v>
      </c>
      <c r="I97" s="71" t="s">
        <v>142</v>
      </c>
      <c r="J97" s="24" t="s">
        <v>42</v>
      </c>
      <c r="K97" s="24"/>
      <c r="L97" s="27" t="s">
        <v>9</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2022-10-19T09:54:35Z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