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50" documentId="14_{BCBB7D66-96BF-499A-A705-16DCA19A60E8}" xr6:coauthVersionLast="47" xr6:coauthVersionMax="47" xr10:uidLastSave="{412C51D6-C950-4526-9ACA-16A8B2BAC1B8}"/>
  <bookViews>
    <workbookView xWindow="-120" yWindow="-120" windowWidth="29040" windowHeight="15840" activeTab="2" xr2:uid="{00000000-000D-0000-FFFF-FFFF00000000}"/>
  </bookViews>
  <sheets>
    <sheet name="Control" sheetId="1" r:id="rId1"/>
    <sheet name="Coding_agreement" sheetId="2" r:id="rId2"/>
    <sheet name="Comparison"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5" l="1"/>
  <c r="R96" i="5"/>
  <c r="R95" i="5"/>
  <c r="R94" i="5"/>
  <c r="R93" i="5"/>
  <c r="R91" i="5"/>
  <c r="R90" i="5"/>
  <c r="R89" i="5"/>
  <c r="R88" i="5"/>
  <c r="R87" i="5"/>
  <c r="R86" i="5"/>
  <c r="R85" i="5"/>
  <c r="R84" i="5"/>
  <c r="R83" i="5"/>
  <c r="R81" i="5"/>
  <c r="R80" i="5"/>
  <c r="R79" i="5"/>
  <c r="R78" i="5"/>
  <c r="R77" i="5"/>
  <c r="R75" i="5"/>
  <c r="R74" i="5"/>
  <c r="R73" i="5"/>
  <c r="R72" i="5"/>
  <c r="R71" i="5"/>
  <c r="R70" i="5"/>
  <c r="R69" i="5"/>
  <c r="R68" i="5"/>
  <c r="R65" i="5"/>
  <c r="R64" i="5"/>
  <c r="R63" i="5"/>
  <c r="R61" i="5"/>
  <c r="R60" i="5"/>
  <c r="R59" i="5"/>
  <c r="R58" i="5"/>
  <c r="R57" i="5"/>
  <c r="R56" i="5"/>
  <c r="R55" i="5"/>
  <c r="R54" i="5"/>
  <c r="R50" i="5"/>
  <c r="R49" i="5"/>
  <c r="R48" i="5"/>
  <c r="R47" i="5"/>
  <c r="R46" i="5"/>
  <c r="R45" i="5"/>
  <c r="R44" i="5"/>
  <c r="R43" i="5"/>
  <c r="R42" i="5"/>
  <c r="R41" i="5"/>
  <c r="R40" i="5"/>
  <c r="R39" i="5"/>
  <c r="R38" i="5"/>
  <c r="R35" i="5"/>
  <c r="R34" i="5"/>
  <c r="R33" i="5"/>
  <c r="R32" i="5"/>
  <c r="R31" i="5"/>
  <c r="R30" i="5"/>
  <c r="R29" i="5"/>
  <c r="R27" i="5"/>
  <c r="R26" i="5"/>
  <c r="R25" i="5"/>
  <c r="R24" i="5"/>
  <c r="R22" i="5"/>
  <c r="R21" i="5"/>
  <c r="R20" i="5"/>
  <c r="R18" i="5"/>
  <c r="R17" i="5"/>
  <c r="R16" i="5"/>
  <c r="R15" i="5"/>
  <c r="R14" i="5"/>
  <c r="R9" i="5"/>
  <c r="R10" i="5"/>
  <c r="R7" i="5"/>
  <c r="C97" i="5" l="1"/>
  <c r="C96" i="5"/>
  <c r="C95" i="5"/>
  <c r="C94" i="5"/>
  <c r="C93" i="5"/>
  <c r="C91" i="5"/>
  <c r="C90" i="5"/>
  <c r="C89" i="5"/>
  <c r="C87" i="5"/>
  <c r="C85" i="5"/>
  <c r="C83" i="5"/>
  <c r="C82" i="5"/>
  <c r="C88" i="5" s="1"/>
  <c r="C81" i="5"/>
  <c r="C79" i="5"/>
  <c r="C78" i="5"/>
  <c r="C77" i="5"/>
  <c r="C76" i="5"/>
  <c r="C80" i="5" s="1"/>
  <c r="C67" i="5"/>
  <c r="C72" i="5" s="1"/>
  <c r="C65" i="5"/>
  <c r="C64" i="5"/>
  <c r="C63" i="5"/>
  <c r="C61" i="5"/>
  <c r="C60" i="5"/>
  <c r="C53" i="5"/>
  <c r="C58" i="5" s="1"/>
  <c r="C50" i="5"/>
  <c r="C49" i="5"/>
  <c r="C48" i="5"/>
  <c r="C47" i="5"/>
  <c r="C46" i="5"/>
  <c r="C45" i="5"/>
  <c r="C44" i="5"/>
  <c r="C43" i="5"/>
  <c r="C42" i="5"/>
  <c r="C41" i="5"/>
  <c r="C40" i="5"/>
  <c r="C39" i="5"/>
  <c r="C38" i="5"/>
  <c r="C35" i="5"/>
  <c r="C34" i="5"/>
  <c r="C33" i="5"/>
  <c r="C31" i="5"/>
  <c r="C29" i="5"/>
  <c r="C28" i="5"/>
  <c r="C30" i="5" s="1"/>
  <c r="C27" i="5"/>
  <c r="C26" i="5"/>
  <c r="C25" i="5"/>
  <c r="C24" i="5"/>
  <c r="C22" i="5"/>
  <c r="C21" i="5"/>
  <c r="C20" i="5"/>
  <c r="C15" i="5"/>
  <c r="C13" i="5"/>
  <c r="C16" i="5" s="1"/>
  <c r="C10" i="5"/>
  <c r="C9" i="5"/>
  <c r="C55" i="5" l="1"/>
  <c r="C59" i="5"/>
  <c r="C69" i="5"/>
  <c r="C73" i="5"/>
  <c r="C17" i="5"/>
  <c r="C14" i="5"/>
  <c r="C18" i="5"/>
  <c r="C32" i="5"/>
  <c r="C56" i="5"/>
  <c r="C70" i="5"/>
  <c r="C74" i="5"/>
  <c r="C86" i="5"/>
  <c r="C57" i="5"/>
  <c r="C71" i="5"/>
  <c r="C75" i="5"/>
  <c r="C54" i="5"/>
  <c r="C68" i="5"/>
  <c r="C84" i="5"/>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tc={5F944BB3-42D9-4931-BBC4-ABD2A9530DFB}</author>
    <author>tc={9A1B7EB5-DA80-4DA4-8DC8-C3FD77C2B7DF}</author>
    <author>tc={D749311E-C8A1-434C-B3AE-7B07BDB55C5F}</author>
    <author>tc={825CBDFF-F5A1-4F55-A75B-B7DA58F61EC5}</author>
    <author>tc={0B59BE2B-8EC7-4F2A-A275-5D85936C38B4}</author>
    <author>tc={A75D90EF-DCBA-4F6D-8576-571AC5434F08}</author>
    <author>tc={2AC10B0B-35D7-4C41-9269-6453E2E87EC0}</author>
    <author>tc={650EAF6F-1373-4230-94B3-2BB8FEED9014}</author>
    <author>tc={5FDDCCA6-48BF-423B-B586-0141721AAB55}</author>
    <author>Sebastian</author>
    <author>tc={88F60267-3439-4D0C-9B76-B2C397B58C6C}</author>
    <author>tc={DC3A5317-A332-4FCE-8C1B-C7C34D07DC69}</author>
    <author>tc={F31A790E-84A1-4799-895B-A277E38911A7}</author>
    <author>tc={26FE746E-F748-4855-8474-7F5F0B97DD60}</author>
    <author>tc={2E9B4A6B-99EB-4EAF-96F7-AF3B3D99B0C9}</author>
    <author>tc={F22C944C-00D0-42F2-9FF3-75F892B4F38B}</author>
    <author/>
  </authors>
  <commentList>
    <comment ref="C21" authorId="0" shapeId="0" xr:uid="{5F944BB3-42D9-4931-BBC4-ABD2A9530D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9A1B7EB5-DA80-4DA4-8DC8-C3FD77C2B7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D749311E-C8A1-434C-B3AE-7B07BDB55C5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825CBDFF-F5A1-4F55-A75B-B7DA58F61E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B59BE2B-8EC7-4F2A-A275-5D85936C38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A75D90EF-DCBA-4F6D-8576-571AC5434F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2AC10B0B-35D7-4C41-9269-6453E2E87E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650EAF6F-1373-4230-94B3-2BB8FEED90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5FDDCCA6-48BF-423B-B586-0141721AAB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5143512D-F620-451E-BFD5-F9C58891276D}">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8F60267-3439-4D0C-9B76-B2C397B58C6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E79F8C-A912-4A55-A098-E9A2C3BF4F17}">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DC3A5317-A332-4FCE-8C1B-C7C34D07DC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F31A790E-84A1-4799-895B-A277E38911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F3D2030F-5B7C-4FE1-A92A-9A185B346556}">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26FE746E-F748-4855-8474-7F5F0B97DD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A30A9D63-05C1-463C-A9FE-D82F54B80FD5}">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2E9B4A6B-99EB-4EAF-96F7-AF3B3D99B0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F22C944C-00D0-42F2-9FF3-75F892B4F3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9F7DEEA2-A665-467F-A7A4-C5555B2C35CA}">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<sst xmlns="http://schemas.openxmlformats.org/spreadsheetml/2006/main" count="1112" uniqueCount="244">
  <si>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</si>
  <si>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</si>
  <si>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</si>
  <si>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</si>
  <si>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</si>
  <si>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</si>
  <si>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</si>
  <si>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</si>
  <si>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</si>
  <si>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</si>
  <si>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</si>
  <si>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</si>
  <si>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</si>
  <si>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</si>
  <si>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</si>
  <si>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</si>
  <si>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</si>
  <si>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</si>
  <si>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</si>
  <si>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</si>
  <si>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</si>
  <si>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</si>
  <si>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</si>
  <si>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</si>
  <si>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</si>
  <si>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</si>
  <si>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</si>
  <si>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</si>
  <si>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</si>
  <si>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</si>
  <si>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</si>
  <si>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</si>
  <si>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</si>
  <si>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</si>
  <si>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</si>
  <si>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</si>
  <si>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</si>
  <si>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</si>
  <si>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</si>
  <si>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</si>
  <si>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</si>
  <si>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</si>
  <si>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</si>
  <si>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</si>
  <si>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</si>
  <si>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</si>
  <si>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</si>
  <si>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</si>
  <si>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</si>
  <si>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</si>
  <si>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</si>
  <si>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</si>
  <si>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</si>
  <si>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</si>
  <si>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</si>
  <si>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</si>
  <si>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</si>
  <si>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</si>
  <si>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</si>
  <si>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</si>
  <si>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</si>
  <si>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</si>
  <si>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</si>
  <si>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</si>
  <si>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</si>
  <si>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</si>
  <si>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</si>
  <si>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</si>
  <si>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</si>
  <si>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</si>
  <si>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</si>
  <si>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</si>
  <si>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</si>
  <si>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</si>
  <si>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</si>
  <si>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</si>
  <si>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</si>
  <si>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</si>
  <si>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</si>
  <si>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</si>
  <si>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</si>
  <si>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</si>
  <si>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</si>
  <si>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</si>
  <si>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</si>
  <si>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</si>
  <si>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</si>
  <si>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</si>
  <si>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</si>
  <si>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</si>
  <si>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</si>
  <si>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</si>
  <si>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</si>
  <si>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</si>
  <si>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</si>
  <si>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</si>
  <si>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</si>
  <si>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</si>
  <si>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</si>
  <si>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</si>
  <si>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</si>
  <si>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</si>
  <si>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</si>
  <si>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</si>
  <si>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</si>
  <si>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</si>
  <si>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</si>
  <si>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</si>
  <si>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</si>
  <si>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</si>
  <si>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</si>
  <si>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</si>
  <si>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</si>
  <si>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</si>
  <si>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</si>
  <si>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</si>
  <si>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</si>
  <si>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</si>
  <si>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</si>
  <si>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</si>
  <si>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</si>
  <si>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</si>
  <si>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</si>
  <si>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</si>
  <si>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</si>
  <si>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</si>
  <si>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</si>
  <si>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</si>
  <si>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</si>
  <si>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</si>
  <si>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</si>
  <si>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</si>
  <si>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</si>
  <si>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</si>
  <si>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</si>
  <si>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</si>
  <si>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</si>
  <si>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</si>
  <si>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</si>
  <si>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</si>
  <si>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</si>
  <si>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</si>
  <si>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</si>
  <si>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</si>
  <si>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</si>
  <si>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</si>
  <si>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</si>
  <si>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</si>
  <si>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</si>
  <si>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</si>
  <si>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</si>
  <si>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</si>
  <si>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</si>
  <si>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</si>
  <si>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</si>
  <si>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</si>
  <si>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</si>
  <si>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</si>
  <si>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</si>
  <si>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</si>
  <si>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</si>
  <si>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</si>
  <si>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</si>
  <si>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</si>
  <si>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</si>
  <si>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</si>
  <si>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</si>
  <si>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</si>
  <si>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</si>
  <si>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</si>
  <si>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</si>
  <si>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</si>
  <si>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</si>
  <si>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</si>
  <si>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</si>
  <si>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</si>
  <si>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</si>
  <si>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</si>
  <si>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</si>
  <si>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</si>
  <si>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</si>
  <si>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</si>
  <si>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</si>
  <si>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</si>
  <si>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</si>
  <si>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</si>
  <si>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</si>
  <si>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</si>
  <si>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</si>
  <si>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</si>
  <si>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</si>
  <si>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</si>
  <si>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</si>
  <si>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</si>
  <si>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</si>
  <si>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</si>
  <si>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</si>
  <si>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</si>
  <si>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</si>
  <si>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</si>
  <si>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Applications of agent-based modelling and simulation in the agri-food supply chains</t>
  </si>
  <si>
    <t>SA</t>
  </si>
  <si>
    <t>"Our paper provides a review of the ABS methods used in ASC in order to identify topics in ASC that merit further research using ABS" --&gt; Too broad for me (unless focus is really on methods more narrowly what it does not seem like.</t>
  </si>
  <si>
    <t>"(“Agent based”OR “multi agent”) AND
(“simulation” OR (“modelling” OR
“modelling”))"</t>
  </si>
  <si>
    <t>ABI/INFORMS; Academic Search Complete; Business Source Complete; Science Direct</t>
  </si>
  <si>
    <t>February 2016</t>
  </si>
  <si>
    <t>Firstly, the article must be accessible to the wider academic community. Secondly, the article must feature a complete ABS model rather than simply an unimplemented conceptual ABS model. Thirdly, we excluded literature review papers. Fourthly, we excluded articles that focus only on nonhuman actors and articles in which the keywords only appear in the reference section. Finally, the article must address research questions related to supply chain topics</t>
  </si>
  <si>
    <t>16538 for the bibliometric analysis</t>
  </si>
  <si>
    <t>They describe the modelling of interactions but I would not define them as mechanisms (see definition paper) and therefore include under "model element comparison"</t>
  </si>
  <si>
    <t>That was the main purpose of this review</t>
  </si>
  <si>
    <t>But it is named twice</t>
  </si>
  <si>
    <t>Not really the bibliographic analysis because its a  quantitative method this parts is also not well or transparently reported.</t>
  </si>
  <si>
    <t xml:space="preserve">VOSviewer software </t>
  </si>
  <si>
    <t>For the bibliometric analysis (see chapter 4.2) no tools or structure for the previous part.</t>
  </si>
  <si>
    <t>How to approach the sampling strategy for combining a classical review analysis with a bibliometric analysis using different datasets based on a common search strategy.</t>
  </si>
  <si>
    <t>Q36.1; Q39</t>
  </si>
  <si>
    <t>MB</t>
  </si>
  <si>
    <t>But the procedure is very simlar to that of a SLR.</t>
  </si>
  <si>
    <t>before February 2016</t>
  </si>
  <si>
    <t>58 for review, 16538 for bibliographic mapping</t>
  </si>
  <si>
    <t>SA: MB: But the procedure is very simlar to that of a SLR.</t>
  </si>
  <si>
    <t>SA: "Our paper provides a review of the ABS methods used in ASC in order to identify topics in ASC that merit further research using ABS" --&gt; Too broad for me (unless focus is really on methods more narrowly what it does not seem like. MB:</t>
  </si>
  <si>
    <t>SA: {if yes, please reference and note down your thoughts} MB:</t>
  </si>
  <si>
    <t/>
  </si>
  <si>
    <t>SA: "(“Agent based”OR “multi agent”) AND
(“simulation” OR (“modelling” OR
“modelling”))" MB:</t>
  </si>
  <si>
    <t>SA:   MB:</t>
  </si>
  <si>
    <t>SA: February 2016 MB:</t>
  </si>
  <si>
    <t>SA: 16538 for the bibliometric analysis MB: 58 for review, 16538 for bibliographic mapping</t>
  </si>
  <si>
    <t>SA: They describe the modelling of interactions but I would not define them as mechanisms (see definition paper) and therefore include under "model element comparison" MB:</t>
  </si>
  <si>
    <t>SA: That was the main purpose of this review MB:</t>
  </si>
  <si>
    <t>SA: But it is named twice MB:</t>
  </si>
  <si>
    <t>SA: Not really the bibliographic analysis because its a  quantitative method this parts is also not well or transparently reported. MB:</t>
  </si>
  <si>
    <t>SA: For the bibliometric analysis (see chapter 4.2) no tools or structure for the previous part. MB:</t>
  </si>
  <si>
    <t>Comparison</t>
  </si>
  <si>
    <t>Remark</t>
  </si>
  <si>
    <t>manuel check</t>
  </si>
  <si>
    <t>MB coding mistake</t>
  </si>
  <si>
    <t>SA agrees with MB</t>
  </si>
  <si>
    <t>excluding GoogleScholar for the forward/backward search</t>
  </si>
  <si>
    <t>SA: excluding GoogleScholar for the forward/backward search MB:</t>
  </si>
  <si>
    <t>Actually same just different writing</t>
  </si>
  <si>
    <t>MB agrees with SA</t>
  </si>
  <si>
    <t>Different copying</t>
  </si>
  <si>
    <t>Combined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</si>
</sst>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5">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0" fillId="5" borderId="24" xfId="0" applyFill="1" applyBorder="1" applyAlignment="1">
      <alignment wrapText="1"/>
    </xf>
    <xf numFmtId="17" fontId="17"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xf numFmtId="0" fontId="0" fillId="12" borderId="12" xfId="0" applyFill="1" applyBorder="1"/>
    <xf numFmtId="0" fontId="1" fillId="5" borderId="24"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F944BB3-42D9-4931-BBC4-ABD2A9530DFB}">
    <text>When does it count as "varying"? Use paper 105 as lower limit example? Here the keyword search uses "agent-based" and "mulit-agent", is that varying enough?</text>
  </threadedComment>
  <threadedComment ref="C21" dT="2022-07-29T06:26:38.19" personId="{7E3A1C85-06E8-46C0-83AC-8D7DCE8212F2}" id="{C3E67F24-67D9-43D7-A2CB-37D7EE7CFCDD}" parentId="{5F944BB3-42D9-4931-BBC4-ABD2A9530DFB}">
    <text>Yes, this is enough. Add that to the description.</text>
  </threadedComment>
  <threadedComment ref="C35" dT="2022-08-12T14:09:41.88" personId="{7E3A1C85-06E8-46C0-83AC-8D7DCE8212F2}" id="{9A1B7EB5-DA80-4DA4-8DC8-C3FD77C2B7DF}">
    <text>New in update from 02.08.22</text>
  </threadedComment>
  <threadedComment ref="C39" dT="2022-07-26T16:21:49.72" personId="{7E3A1C85-06E8-46C0-83AC-8D7DCE8212F2}" id="{D749311E-C8A1-434C-B3AE-7B07BDB55C5F}">
    <text>Previously labeled "not indicated" becomes "no".</text>
  </threadedComment>
  <threadedComment ref="C39" dT="2022-07-26T16:42:35.75" personId="{7E3A1C85-06E8-46C0-83AC-8D7DCE8212F2}" id="{1397ABD3-6DED-4E2D-9168-B2036F8AE31A}" parentId="{D749311E-C8A1-434C-B3AE-7B07BDB55C5F}">
    <text>Formulation adjusted</text>
  </threadedComment>
  <threadedComment ref="C49" dT="2022-07-26T16:42:46.82" personId="{7E3A1C85-06E8-46C0-83AC-8D7DCE8212F2}" id="{825CBDFF-F5A1-4F55-A75B-B7DA58F61EC5}">
    <text>Example adjusted</text>
  </threadedComment>
  <threadedComment ref="C50" dT="2022-08-02T17:18:36.73" personId="{7E3A1C85-06E8-46C0-83AC-8D7DCE8212F2}" id="{0B59BE2B-8EC7-4F2A-A275-5D85936C38B4}">
    <text>changed answer options</text>
  </threadedComment>
  <threadedComment ref="C53" dT="2022-07-26T16:45:55.25" personId="{7E3A1C85-06E8-46C0-83AC-8D7DCE8212F2}" id="{A75D90EF-DCBA-4F6D-8576-571AC5434F08}">
    <text>Melania had the issue that it was disclosed in two parts. Should we make it a multiple-choice question?
Or ask "where has it been mainly disclosed"?</text>
  </threadedComment>
  <threadedComment ref="C53" dT="2022-07-29T07:02:18.18" personId="{7E3A1C85-06E8-46C0-83AC-8D7DCE8212F2}" id="{EF7A8973-E5FB-45C0-8F1C-B49E31EC6882}" parentId="{A75D90EF-DCBA-4F6D-8576-571AC5434F08}">
    <text>MAke it a multi-select questions. Decided together with Melania</text>
  </threadedComment>
  <threadedComment ref="C60" dT="2022-08-02T17:18:24.47" personId="{7E3A1C85-06E8-46C0-83AC-8D7DCE8212F2}" id="{2AC10B0B-35D7-4C41-9269-6453E2E87EC0}">
    <text>changed answer options</text>
  </threadedComment>
  <threadedComment ref="C61" dT="2022-08-12T14:06:04.99" personId="{7E3A1C85-06E8-46C0-83AC-8D7DCE8212F2}" id="{650EAF6F-1373-4230-94B3-2BB8FEED9014}">
    <text>Deleted the question that was previously here (Q29) and replaced it what was previously Q20 but reformulated.</text>
  </threadedComment>
  <threadedComment ref="F68" dT="2022-08-16T14:21:51.48" personId="{7E3A1C85-06E8-46C0-83AC-8D7DCE8212F2}" id="{5FDDCCA6-48BF-423B-B586-0141721AAB55}">
    <text>Focus on mechanism / or focus on interaction/ Can we integrate Q33.1 with Q33.2?</text>
  </threadedComment>
  <threadedComment ref="F69" dT="2022-08-16T14:21:08.10" personId="{7E3A1C85-06E8-46C0-83AC-8D7DCE8212F2}" id="{88F60267-3439-4D0C-9B76-B2C397B58C6C}">
    <text>Focus is on comparison</text>
  </threadedComment>
  <threadedComment ref="C71" dT="2022-08-22T12:52:40.15" personId="{7E3A1C85-06E8-46C0-83AC-8D7DCE8212F2}" id="{DC3A5317-A332-4FCE-8C1B-C7C34D07DC69}">
    <text>formulation extended by challenges and recommendations.</text>
  </threadedComment>
  <threadedComment ref="F71" dT="2022-08-16T14:27:52.40" personId="{7E3A1C85-06E8-46C0-83AC-8D7DCE8212F2}" id="{F31A790E-84A1-4799-895B-A277E38911A7}">
    <text>Be strikt what to include here. Only when it is a focus of the study, more then one paragraph.</text>
  </threadedComment>
  <threadedComment ref="F72" dT="2022-08-16T14:23:28.14" personId="{7E3A1C85-06E8-46C0-83AC-8D7DCE8212F2}" id="{26FE746E-F748-4855-8474-7F5F0B97DD60}">
    <text>Focus purely on formalization. Different from focus on "representation" in Q33.2</text>
  </threadedComment>
  <threadedComment ref="F78" dT="2022-08-16T15:42:08.36" personId="{7E3A1C85-06E8-46C0-83AC-8D7DCE8212F2}" id="{2E9B4A6B-99EB-4EAF-96F7-AF3B3D99B0C9}">
    <text>Apart from how something is modeled.</text>
  </threadedComment>
  <threadedComment ref="C86" dT="2022-07-29T08:27:52.27" personId="{7E3A1C85-06E8-46C0-83AC-8D7DCE8212F2}" id="{F22C944C-00D0-42F2-9FF3-75F892B4F38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8" t="s">
        <v>5</v>
      </c>
      <c r="C10" s="129"/>
      <c r="D10" s="129"/>
      <c r="E10" s="129"/>
      <c r="F10" s="129"/>
      <c r="G10" s="129"/>
      <c r="H10" s="129"/>
      <c r="I10" s="129"/>
      <c r="J10" s="13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1" zoomScaleNormal="100" workbookViewId="0">
      <pane xSplit="6" topLeftCell="G1" activePane="topRight" state="frozen"/>
      <selection pane="topRight" activeCell="L77" sqref="L7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37" t="s">
        <v>164</v>
      </c>
      <c r="I2" s="137"/>
      <c r="J2" s="137"/>
      <c r="L2" s="133" t="s">
        <v>200</v>
      </c>
      <c r="M2" s="134"/>
    </row>
    <row r="3" spans="2:14" x14ac:dyDescent="0.25">
      <c r="C3" s="6"/>
      <c r="F3" s="7"/>
      <c r="H3" s="137"/>
      <c r="I3" s="137"/>
      <c r="J3" s="137"/>
      <c r="L3" s="133" t="s">
        <v>201</v>
      </c>
      <c r="M3" s="134"/>
    </row>
    <row r="4" spans="2:14" ht="30.75" customHeight="1" x14ac:dyDescent="0.25">
      <c r="C4" s="6"/>
      <c r="F4" s="7"/>
      <c r="L4" s="135" t="s">
        <v>215</v>
      </c>
      <c r="M4" s="136"/>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220</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221</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222</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223</v>
      </c>
    </row>
    <row r="15" spans="2:14" ht="30" customHeight="1" outlineLevel="1" x14ac:dyDescent="0.25">
      <c r="B15" s="14"/>
      <c r="C15" s="94" t="str">
        <f>_xlfn.CONCAT($C$13,".2")</f>
        <v>Q3.2</v>
      </c>
      <c r="F15" s="108" t="s">
        <v>194</v>
      </c>
      <c r="G15" s="14"/>
      <c r="H15" s="36" t="s">
        <v>41</v>
      </c>
      <c r="I15" s="74"/>
      <c r="J15" s="14"/>
      <c r="L15" s="38" t="s">
        <v>6</v>
      </c>
      <c r="M15" s="90" t="s">
        <v>223</v>
      </c>
    </row>
    <row r="16" spans="2:14" ht="30" customHeight="1" outlineLevel="1" x14ac:dyDescent="0.25">
      <c r="B16" s="14"/>
      <c r="C16" s="94" t="str">
        <f>_xlfn.CONCAT($C$13,".3")</f>
        <v>Q3.3</v>
      </c>
      <c r="F16" s="7" t="s">
        <v>14</v>
      </c>
      <c r="G16" s="14"/>
      <c r="H16" s="36" t="s">
        <v>41</v>
      </c>
      <c r="I16" s="74"/>
      <c r="J16" s="14"/>
      <c r="L16" s="38" t="s">
        <v>10</v>
      </c>
      <c r="M16" s="90" t="s">
        <v>223</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t="s">
        <v>223</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223</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6</v>
      </c>
      <c r="M21" s="28" t="s">
        <v>224</v>
      </c>
    </row>
    <row r="22" spans="2:13" ht="30" customHeight="1" outlineLevel="1" x14ac:dyDescent="0.25">
      <c r="B22" s="14">
        <v>1</v>
      </c>
      <c r="C22" s="6" t="str">
        <f>TEXT(SUM(B$7:B22),"Q#")</f>
        <v>Q6</v>
      </c>
      <c r="F22" s="7" t="s">
        <v>54</v>
      </c>
      <c r="G22" s="14" t="s">
        <v>31</v>
      </c>
      <c r="H22" s="36" t="s">
        <v>51</v>
      </c>
      <c r="I22" s="37" t="s">
        <v>189</v>
      </c>
      <c r="J22" s="14" t="s">
        <v>42</v>
      </c>
      <c r="L22" s="38" t="s">
        <v>10</v>
      </c>
      <c r="M22" s="39" t="s">
        <v>223</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223</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6</v>
      </c>
      <c r="M25" s="28" t="s">
        <v>223</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6</v>
      </c>
      <c r="M26" s="28" t="s">
        <v>223</v>
      </c>
    </row>
    <row r="27" spans="2:13" ht="30" customHeight="1" outlineLevel="1" x14ac:dyDescent="0.25">
      <c r="B27" s="24">
        <v>1</v>
      </c>
      <c r="C27" s="53" t="str">
        <f>TEXT(SUM(B$7:B27),"Q#")</f>
        <v>Q10</v>
      </c>
      <c r="D27" s="24"/>
      <c r="E27" s="24"/>
      <c r="F27" s="105" t="s">
        <v>191</v>
      </c>
      <c r="G27" s="24" t="s">
        <v>31</v>
      </c>
      <c r="H27" s="26" t="s">
        <v>61</v>
      </c>
      <c r="I27" s="54"/>
      <c r="J27" s="24" t="s">
        <v>48</v>
      </c>
      <c r="K27" s="24"/>
      <c r="L27" s="27">
        <v>5</v>
      </c>
      <c r="M27" s="28" t="s">
        <v>239</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223</v>
      </c>
    </row>
    <row r="30" spans="2:13" ht="30" customHeight="1" outlineLevel="1" x14ac:dyDescent="0.25">
      <c r="C30" s="6" t="str">
        <f>_xlfn.CONCAT($C$28,".2")</f>
        <v>Q11.2</v>
      </c>
      <c r="F30" s="62" t="s">
        <v>63</v>
      </c>
      <c r="G30" t="s">
        <v>31</v>
      </c>
      <c r="H30" s="36" t="s">
        <v>41</v>
      </c>
      <c r="I30" s="37"/>
      <c r="L30" s="38" t="s">
        <v>10</v>
      </c>
      <c r="M30" s="39" t="s">
        <v>223</v>
      </c>
    </row>
    <row r="31" spans="2:13" ht="30" customHeight="1" outlineLevel="1" x14ac:dyDescent="0.25">
      <c r="C31" s="6" t="str">
        <f>_xlfn.CONCAT($C$28,".3")</f>
        <v>Q11.3</v>
      </c>
      <c r="F31" s="62" t="s">
        <v>64</v>
      </c>
      <c r="G31" t="s">
        <v>31</v>
      </c>
      <c r="H31" s="36" t="s">
        <v>41</v>
      </c>
      <c r="I31" s="37"/>
      <c r="L31" s="38" t="s">
        <v>6</v>
      </c>
      <c r="M31" s="39" t="s">
        <v>223</v>
      </c>
    </row>
    <row r="32" spans="2:13" ht="30" customHeight="1" outlineLevel="1" x14ac:dyDescent="0.25">
      <c r="C32" s="6" t="str">
        <f>_xlfn.CONCAT($C$28,".4")</f>
        <v>Q11.4</v>
      </c>
      <c r="F32" s="62" t="s">
        <v>65</v>
      </c>
      <c r="G32" t="s">
        <v>31</v>
      </c>
      <c r="H32" s="36" t="s">
        <v>41</v>
      </c>
      <c r="I32" s="37"/>
      <c r="L32" s="38" t="s">
        <v>10</v>
      </c>
      <c r="M32" s="39" t="s">
        <v>223</v>
      </c>
    </row>
    <row r="33" spans="2:13" ht="30" customHeight="1" outlineLevel="1" x14ac:dyDescent="0.25">
      <c r="B33" s="24"/>
      <c r="C33" s="53" t="str">
        <f>_xlfn.CONCAT($C$28,".5")</f>
        <v>Q11.5</v>
      </c>
      <c r="D33" s="24"/>
      <c r="E33" s="24"/>
      <c r="F33" s="63" t="s">
        <v>66</v>
      </c>
      <c r="G33" s="24" t="s">
        <v>31</v>
      </c>
      <c r="H33" s="26" t="s">
        <v>67</v>
      </c>
      <c r="I33" s="54"/>
      <c r="J33" s="24"/>
      <c r="K33" s="24"/>
      <c r="L33" s="27" t="s">
        <v>204</v>
      </c>
      <c r="M33" s="28" t="s">
        <v>225</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223</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223</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6</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223</v>
      </c>
    </row>
    <row r="45" spans="2:13" ht="30" customHeight="1" outlineLevel="1" x14ac:dyDescent="0.25">
      <c r="B45" s="24">
        <v>1</v>
      </c>
      <c r="C45" s="30" t="str">
        <f>TEXT(SUM(B$7:B45),"Q#")</f>
        <v>Q21</v>
      </c>
      <c r="D45" s="24"/>
      <c r="E45" s="24"/>
      <c r="F45" s="31" t="s">
        <v>77</v>
      </c>
      <c r="G45" s="24"/>
      <c r="H45" s="32" t="s">
        <v>41</v>
      </c>
      <c r="I45" s="79" t="s">
        <v>195</v>
      </c>
      <c r="J45" s="29" t="s">
        <v>42</v>
      </c>
      <c r="K45" s="24"/>
      <c r="L45" s="64" t="s">
        <v>6</v>
      </c>
      <c r="M45" s="65" t="s">
        <v>226</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223</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218</v>
      </c>
      <c r="M48" s="35" t="s">
        <v>223</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116" t="s">
        <v>206</v>
      </c>
      <c r="M49" s="35" t="s">
        <v>225</v>
      </c>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t="s">
        <v>223</v>
      </c>
    </row>
    <row r="55" spans="2:13" ht="30" customHeight="1" outlineLevel="1" x14ac:dyDescent="0.25">
      <c r="B55" s="24"/>
      <c r="C55" s="112" t="str">
        <f>_xlfn.CONCAT($C$53,".2")</f>
        <v>Q27.2</v>
      </c>
      <c r="D55" s="97"/>
      <c r="E55" s="97"/>
      <c r="F55" s="110" t="s">
        <v>12</v>
      </c>
      <c r="G55" s="97"/>
      <c r="H55" s="111" t="s">
        <v>41</v>
      </c>
      <c r="I55" s="98"/>
      <c r="J55" s="97"/>
      <c r="K55" s="97"/>
      <c r="L55" s="38" t="s">
        <v>10</v>
      </c>
      <c r="M55" s="90" t="s">
        <v>223</v>
      </c>
    </row>
    <row r="56" spans="2:13" ht="30" customHeight="1" outlineLevel="1" x14ac:dyDescent="0.25">
      <c r="B56" s="24"/>
      <c r="C56" s="109" t="str">
        <f>_xlfn.CONCAT($C$53,".3")</f>
        <v>Q27.3</v>
      </c>
      <c r="D56" s="97"/>
      <c r="E56" s="97"/>
      <c r="F56" s="110" t="s">
        <v>17</v>
      </c>
      <c r="G56" s="97"/>
      <c r="H56" s="111" t="s">
        <v>41</v>
      </c>
      <c r="I56" s="98"/>
      <c r="J56" s="97"/>
      <c r="K56" s="97"/>
      <c r="L56" s="38" t="s">
        <v>10</v>
      </c>
      <c r="M56" s="90" t="s">
        <v>223</v>
      </c>
    </row>
    <row r="57" spans="2:13" ht="30" customHeight="1" outlineLevel="1" x14ac:dyDescent="0.25">
      <c r="B57" s="24"/>
      <c r="C57" s="109" t="str">
        <f>_xlfn.CONCAT($C$53,".4")</f>
        <v>Q27.4</v>
      </c>
      <c r="D57" s="97"/>
      <c r="E57" s="97"/>
      <c r="F57" s="110" t="s">
        <v>25</v>
      </c>
      <c r="G57" s="97"/>
      <c r="H57" s="111" t="s">
        <v>41</v>
      </c>
      <c r="I57" s="98"/>
      <c r="J57" s="97"/>
      <c r="K57" s="97"/>
      <c r="L57" s="38" t="s">
        <v>10</v>
      </c>
      <c r="M57" s="90" t="s">
        <v>223</v>
      </c>
    </row>
    <row r="58" spans="2:13" ht="30" customHeight="1" outlineLevel="1" x14ac:dyDescent="0.25">
      <c r="B58" s="24"/>
      <c r="C58" s="109" t="str">
        <f>_xlfn.CONCAT($C$53,".5")</f>
        <v>Q27.5</v>
      </c>
      <c r="D58" s="97"/>
      <c r="E58" s="97"/>
      <c r="F58" s="110" t="s">
        <v>28</v>
      </c>
      <c r="G58" s="97"/>
      <c r="H58" s="111" t="s">
        <v>41</v>
      </c>
      <c r="I58" s="98"/>
      <c r="J58" s="97"/>
      <c r="K58" s="97"/>
      <c r="L58" s="38" t="s">
        <v>10</v>
      </c>
      <c r="M58" s="90" t="s">
        <v>223</v>
      </c>
    </row>
    <row r="59" spans="2:13" ht="30" customHeight="1" outlineLevel="1" x14ac:dyDescent="0.25">
      <c r="B59" s="24"/>
      <c r="C59" s="95" t="str">
        <f>_xlfn.CONCAT($C$53,".6")</f>
        <v>Q27.6</v>
      </c>
      <c r="D59" s="24"/>
      <c r="E59" s="24"/>
      <c r="F59" s="102" t="s">
        <v>178</v>
      </c>
      <c r="G59" s="24"/>
      <c r="H59" s="26" t="s">
        <v>41</v>
      </c>
      <c r="I59" s="54"/>
      <c r="J59" s="24"/>
      <c r="K59" s="24"/>
      <c r="L59" s="64" t="s">
        <v>10</v>
      </c>
      <c r="M59" s="65" t="s">
        <v>223</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t="s">
        <v>223</v>
      </c>
    </row>
    <row r="61" spans="2:13" ht="45" customHeight="1" outlineLevel="1" x14ac:dyDescent="0.25">
      <c r="B61" s="14">
        <v>1</v>
      </c>
      <c r="C61" s="94" t="str">
        <f>TEXT(SUM(B$7:B61),"Q#")</f>
        <v>Q29</v>
      </c>
      <c r="F61" s="7" t="s">
        <v>183</v>
      </c>
      <c r="G61" s="14" t="s">
        <v>31</v>
      </c>
      <c r="H61" s="103" t="s">
        <v>184</v>
      </c>
      <c r="I61" s="37" t="s">
        <v>90</v>
      </c>
      <c r="J61" s="14" t="s">
        <v>42</v>
      </c>
      <c r="L61" s="38" t="s">
        <v>187</v>
      </c>
      <c r="M61" s="39" t="s">
        <v>223</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t="s">
        <v>223</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223</v>
      </c>
    </row>
    <row r="65" spans="2:13" ht="30" customHeight="1" outlineLevel="1" x14ac:dyDescent="0.25">
      <c r="B65" s="24">
        <v>1</v>
      </c>
      <c r="C65" s="53" t="str">
        <f>TEXT(SUM(B$7:B65),"Q#")</f>
        <v>Q32</v>
      </c>
      <c r="D65" s="24"/>
      <c r="E65" s="24"/>
      <c r="F65" s="25" t="s">
        <v>94</v>
      </c>
      <c r="G65" s="24" t="s">
        <v>31</v>
      </c>
      <c r="H65" s="26" t="s">
        <v>83</v>
      </c>
      <c r="I65" s="67"/>
      <c r="J65" s="24" t="s">
        <v>48</v>
      </c>
      <c r="K65" s="24"/>
      <c r="L65" s="27">
        <v>58</v>
      </c>
      <c r="M65" s="28" t="s">
        <v>227</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228</v>
      </c>
    </row>
    <row r="69" spans="2:13" ht="30" customHeight="1" outlineLevel="1" x14ac:dyDescent="0.25">
      <c r="C69" s="6" t="str">
        <f>_xlfn.CONCAT($C$67,".2")</f>
        <v>Q33.2</v>
      </c>
      <c r="F69" s="62" t="s">
        <v>100</v>
      </c>
      <c r="G69" s="14" t="s">
        <v>31</v>
      </c>
      <c r="H69" s="36" t="s">
        <v>41</v>
      </c>
      <c r="I69" s="74" t="s">
        <v>148</v>
      </c>
      <c r="L69" s="38" t="s">
        <v>6</v>
      </c>
      <c r="M69" s="39" t="s">
        <v>223</v>
      </c>
    </row>
    <row r="70" spans="2:13" ht="30" customHeight="1" outlineLevel="1" x14ac:dyDescent="0.25">
      <c r="C70" s="6" t="str">
        <f>_xlfn.CONCAT($C$67,".3")</f>
        <v>Q33.3</v>
      </c>
      <c r="F70" s="62" t="s">
        <v>101</v>
      </c>
      <c r="G70" s="14" t="s">
        <v>31</v>
      </c>
      <c r="H70" s="36" t="s">
        <v>41</v>
      </c>
      <c r="I70" s="74" t="s">
        <v>149</v>
      </c>
      <c r="L70" s="38" t="s">
        <v>10</v>
      </c>
      <c r="M70" s="39" t="s">
        <v>223</v>
      </c>
    </row>
    <row r="71" spans="2:13" ht="30" customHeight="1" outlineLevel="1" x14ac:dyDescent="0.25">
      <c r="C71" s="94" t="str">
        <f>_xlfn.CONCAT($C$67,".4")</f>
        <v>Q33.4</v>
      </c>
      <c r="F71" s="115" t="s">
        <v>198</v>
      </c>
      <c r="G71" s="14" t="s">
        <v>31</v>
      </c>
      <c r="H71" s="36" t="s">
        <v>41</v>
      </c>
      <c r="I71" s="74" t="s">
        <v>148</v>
      </c>
      <c r="L71" s="38" t="s">
        <v>6</v>
      </c>
      <c r="M71" s="39" t="s">
        <v>229</v>
      </c>
    </row>
    <row r="72" spans="2:13" ht="48" customHeight="1" outlineLevel="1" x14ac:dyDescent="0.25">
      <c r="C72" s="6" t="str">
        <f>_xlfn.CONCAT($C$67,".5")</f>
        <v>Q33.5</v>
      </c>
      <c r="F72" s="62" t="s">
        <v>102</v>
      </c>
      <c r="G72" s="14" t="s">
        <v>31</v>
      </c>
      <c r="H72" s="36" t="s">
        <v>41</v>
      </c>
      <c r="I72" s="74" t="s">
        <v>150</v>
      </c>
      <c r="L72" s="38" t="s">
        <v>10</v>
      </c>
      <c r="M72" s="39" t="s">
        <v>223</v>
      </c>
    </row>
    <row r="73" spans="2:13" ht="30" customHeight="1" outlineLevel="1" x14ac:dyDescent="0.25">
      <c r="C73" s="6" t="str">
        <f>_xlfn.CONCAT($C$67,".6")</f>
        <v>Q33.6</v>
      </c>
      <c r="F73" s="62" t="s">
        <v>103</v>
      </c>
      <c r="G73" s="14" t="s">
        <v>31</v>
      </c>
      <c r="H73" s="36" t="s">
        <v>41</v>
      </c>
      <c r="I73" s="75" t="s">
        <v>104</v>
      </c>
      <c r="L73" s="38" t="s">
        <v>10</v>
      </c>
      <c r="M73" s="39" t="s">
        <v>223</v>
      </c>
    </row>
    <row r="74" spans="2:13" ht="30" customHeight="1" outlineLevel="1" x14ac:dyDescent="0.25">
      <c r="C74" s="6" t="str">
        <f>_xlfn.CONCAT($C$67,".7")</f>
        <v>Q33.7</v>
      </c>
      <c r="F74" s="62" t="s">
        <v>105</v>
      </c>
      <c r="G74" s="14" t="s">
        <v>31</v>
      </c>
      <c r="H74" s="36" t="s">
        <v>41</v>
      </c>
      <c r="I74" s="74" t="s">
        <v>151</v>
      </c>
      <c r="L74" s="38" t="s">
        <v>10</v>
      </c>
      <c r="M74" s="39" t="s">
        <v>230</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223</v>
      </c>
    </row>
    <row r="76" spans="2:13" ht="45" customHeight="1" outlineLevel="1" x14ac:dyDescent="0.25">
      <c r="B76" s="14">
        <v>1</v>
      </c>
      <c r="C76" s="6" t="str">
        <f>TEXT(SUM(B$9:B76),"Q#")</f>
        <v>Q34</v>
      </c>
      <c r="F76" s="7" t="s">
        <v>108</v>
      </c>
      <c r="G76" s="14" t="s">
        <v>31</v>
      </c>
      <c r="H76" s="36" t="s">
        <v>62</v>
      </c>
      <c r="I76" s="68" t="s">
        <v>109</v>
      </c>
      <c r="J76" s="14" t="s">
        <v>42</v>
      </c>
      <c r="L76" s="15"/>
      <c r="M76" s="69" t="s">
        <v>223</v>
      </c>
    </row>
    <row r="77" spans="2:13" ht="45" customHeight="1" outlineLevel="1" x14ac:dyDescent="0.25">
      <c r="C77" s="6" t="str">
        <f>_xlfn.CONCAT($C$76,".1")</f>
        <v>Q34.1</v>
      </c>
      <c r="F77" s="62" t="s">
        <v>110</v>
      </c>
      <c r="G77" s="14" t="s">
        <v>31</v>
      </c>
      <c r="H77" s="36" t="s">
        <v>41</v>
      </c>
      <c r="I77" s="131" t="s">
        <v>153</v>
      </c>
      <c r="L77" s="38" t="s">
        <v>6</v>
      </c>
      <c r="M77" s="39" t="s">
        <v>223</v>
      </c>
    </row>
    <row r="78" spans="2:13" ht="45" customHeight="1" outlineLevel="1" x14ac:dyDescent="0.25">
      <c r="C78" s="6" t="str">
        <f>_xlfn.CONCAT($C$76,".2")</f>
        <v>Q34.2</v>
      </c>
      <c r="F78" s="106" t="s">
        <v>196</v>
      </c>
      <c r="G78" s="14" t="s">
        <v>31</v>
      </c>
      <c r="H78" s="36" t="s">
        <v>41</v>
      </c>
      <c r="I78" s="132"/>
      <c r="L78" s="38" t="s">
        <v>10</v>
      </c>
      <c r="M78" s="39" t="s">
        <v>223</v>
      </c>
    </row>
    <row r="79" spans="2:13" ht="45" customHeight="1" outlineLevel="1" x14ac:dyDescent="0.25">
      <c r="C79" s="6" t="str">
        <f>_xlfn.CONCAT($C$76,".3")</f>
        <v>Q34.3</v>
      </c>
      <c r="F79" s="62" t="s">
        <v>111</v>
      </c>
      <c r="G79" s="14" t="s">
        <v>31</v>
      </c>
      <c r="H79" s="36" t="s">
        <v>41</v>
      </c>
      <c r="I79" s="132"/>
      <c r="L79" s="38" t="s">
        <v>10</v>
      </c>
      <c r="M79" s="39" t="s">
        <v>223</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223</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223</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223</v>
      </c>
    </row>
    <row r="83" spans="2:14" ht="30" customHeight="1" outlineLevel="1" x14ac:dyDescent="0.25">
      <c r="C83" s="6" t="str">
        <f>_xlfn.CONCAT($C$82,".1")</f>
        <v>Q36.1</v>
      </c>
      <c r="F83" s="62" t="s">
        <v>116</v>
      </c>
      <c r="G83" s="14" t="s">
        <v>31</v>
      </c>
      <c r="H83" s="36" t="s">
        <v>41</v>
      </c>
      <c r="I83" s="70" t="s">
        <v>117</v>
      </c>
      <c r="L83" s="38" t="s">
        <v>6</v>
      </c>
      <c r="M83" s="39" t="s">
        <v>223</v>
      </c>
    </row>
    <row r="84" spans="2:14" ht="30" customHeight="1" outlineLevel="1" x14ac:dyDescent="0.25">
      <c r="C84" s="6" t="str">
        <f>_xlfn.CONCAT($C$82,".2")</f>
        <v>Q36.2</v>
      </c>
      <c r="F84" s="62" t="s">
        <v>118</v>
      </c>
      <c r="G84" s="14" t="s">
        <v>31</v>
      </c>
      <c r="H84" s="36" t="s">
        <v>41</v>
      </c>
      <c r="I84" s="70" t="s">
        <v>119</v>
      </c>
      <c r="L84" s="38" t="s">
        <v>10</v>
      </c>
      <c r="M84" s="39" t="s">
        <v>223</v>
      </c>
    </row>
    <row r="85" spans="2:14" ht="30" customHeight="1" outlineLevel="1" x14ac:dyDescent="0.25">
      <c r="C85" s="6" t="str">
        <f>_xlfn.CONCAT($C$82,".3")</f>
        <v>Q36.3</v>
      </c>
      <c r="F85" s="62" t="s">
        <v>120</v>
      </c>
      <c r="G85" s="14" t="s">
        <v>31</v>
      </c>
      <c r="H85" s="36" t="s">
        <v>41</v>
      </c>
      <c r="I85" s="70" t="s">
        <v>121</v>
      </c>
      <c r="L85" s="38" t="s">
        <v>10</v>
      </c>
      <c r="M85" s="39" t="s">
        <v>223</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223</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231</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223</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212</v>
      </c>
      <c r="M89" s="28" t="s">
        <v>232</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214</v>
      </c>
      <c r="M91" s="28" t="s">
        <v>225</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13</v>
      </c>
      <c r="M93" s="72" t="s">
        <v>223</v>
      </c>
    </row>
    <row r="94" spans="2:14" ht="45" customHeight="1" outlineLevel="1" x14ac:dyDescent="0.25">
      <c r="B94">
        <v>1</v>
      </c>
      <c r="C94" s="53" t="str">
        <f>TEXT(SUM(B$7:B94),"Q#")</f>
        <v>Q41</v>
      </c>
      <c r="D94" s="24"/>
      <c r="E94" s="24"/>
      <c r="F94" s="25" t="s">
        <v>135</v>
      </c>
      <c r="G94" s="24"/>
      <c r="H94" s="26" t="s">
        <v>133</v>
      </c>
      <c r="I94" s="71" t="s">
        <v>136</v>
      </c>
      <c r="J94" s="24" t="s">
        <v>42</v>
      </c>
      <c r="K94" s="24"/>
      <c r="L94" s="27" t="s">
        <v>26</v>
      </c>
      <c r="M94" s="72" t="s">
        <v>223</v>
      </c>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72" t="s">
        <v>223</v>
      </c>
    </row>
    <row r="96" spans="2:14" ht="45" customHeight="1" outlineLevel="1" x14ac:dyDescent="0.25">
      <c r="B96">
        <v>1</v>
      </c>
      <c r="C96" s="53" t="str">
        <f>TEXT(SUM(B$7:B96),"Q#")</f>
        <v>Q43</v>
      </c>
      <c r="D96" s="24"/>
      <c r="E96" s="24"/>
      <c r="F96" s="25" t="s">
        <v>139</v>
      </c>
      <c r="G96" s="24"/>
      <c r="H96" s="26" t="s">
        <v>133</v>
      </c>
      <c r="I96" s="71" t="s">
        <v>140</v>
      </c>
      <c r="J96" s="24" t="s">
        <v>42</v>
      </c>
      <c r="K96" s="24"/>
      <c r="L96" s="27" t="s">
        <v>21</v>
      </c>
      <c r="M96" s="72" t="s">
        <v>223</v>
      </c>
    </row>
    <row r="97" spans="2:13" ht="45" customHeight="1" outlineLevel="1" x14ac:dyDescent="0.25">
      <c r="B97">
        <v>1</v>
      </c>
      <c r="C97" s="53" t="str">
        <f>TEXT(SUM(B$7:B97),"Q#")</f>
        <v>Q44</v>
      </c>
      <c r="D97" s="24"/>
      <c r="E97" s="24"/>
      <c r="F97" s="25" t="s">
        <v>141</v>
      </c>
      <c r="G97" s="24"/>
      <c r="H97" s="26" t="s">
        <v>133</v>
      </c>
      <c r="I97" s="71" t="s">
        <v>142</v>
      </c>
      <c r="J97" s="24" t="s">
        <v>42</v>
      </c>
      <c r="K97" s="24"/>
      <c r="L97" s="27" t="s">
        <v>9</v>
      </c>
      <c r="M97" s="72" t="s">
        <v>223</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416EF-4158-43F3-BDD3-C646F4F89BDA}">
  <sheetPr codeName="Tabelle5"/>
  <dimension ref="B1:S1008"/>
  <sheetViews>
    <sheetView tabSelected="1" workbookViewId="0">
      <selection activeCell="S91" sqref="S91"/>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hidden="1" customWidth="1" outlineLevel="1"/>
    <col min="9" max="9" width="40.7109375" hidden="1" customWidth="1" outlineLevel="1"/>
    <col min="10" max="10" width="9.140625" hidden="1" customWidth="1" outlineLevel="1"/>
    <col min="11" max="11" width="2.7109375" customWidth="1" collapsed="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199</v>
      </c>
      <c r="H2" s="137" t="s">
        <v>164</v>
      </c>
      <c r="I2" s="137"/>
      <c r="J2" s="137"/>
      <c r="L2" s="133" t="s">
        <v>200</v>
      </c>
      <c r="M2" s="134"/>
      <c r="O2" s="138" t="s">
        <v>200</v>
      </c>
      <c r="P2" s="139"/>
    </row>
    <row r="3" spans="2:19" x14ac:dyDescent="0.25">
      <c r="C3" s="6"/>
      <c r="F3" s="7"/>
      <c r="H3" s="137"/>
      <c r="I3" s="137"/>
      <c r="J3" s="137"/>
      <c r="L3" s="133" t="s">
        <v>201</v>
      </c>
      <c r="M3" s="134"/>
      <c r="O3" s="140" t="s">
        <v>216</v>
      </c>
      <c r="P3" s="139"/>
    </row>
    <row r="4" spans="2:19" x14ac:dyDescent="0.25">
      <c r="C4" s="6"/>
      <c r="F4" s="7"/>
      <c r="L4" s="135" t="s">
        <v>215</v>
      </c>
      <c r="M4" s="136"/>
      <c r="O4" s="141"/>
      <c r="P4" s="142"/>
    </row>
    <row r="5" spans="2:19" ht="15.75" thickBot="1" x14ac:dyDescent="0.3">
      <c r="C5" s="8" t="s">
        <v>32</v>
      </c>
      <c r="D5" s="9"/>
      <c r="E5" s="9"/>
      <c r="F5" s="10" t="s">
        <v>33</v>
      </c>
      <c r="G5" s="11"/>
      <c r="H5" s="11" t="s">
        <v>34</v>
      </c>
      <c r="I5" s="11" t="s">
        <v>35</v>
      </c>
      <c r="J5" s="11" t="s">
        <v>36</v>
      </c>
      <c r="K5" s="11"/>
      <c r="L5" s="12" t="s">
        <v>37</v>
      </c>
      <c r="M5" s="13" t="s">
        <v>38</v>
      </c>
      <c r="O5" s="12" t="s">
        <v>37</v>
      </c>
      <c r="P5" s="13" t="s">
        <v>38</v>
      </c>
      <c r="R5" s="126" t="s">
        <v>233</v>
      </c>
      <c r="S5" s="127" t="s">
        <v>234</v>
      </c>
    </row>
    <row r="6" spans="2:19" x14ac:dyDescent="0.25">
      <c r="C6" s="6"/>
      <c r="F6" s="7"/>
      <c r="G6" s="14" t="s">
        <v>31</v>
      </c>
      <c r="L6" s="15"/>
      <c r="M6" s="16"/>
      <c r="O6" s="92"/>
      <c r="P6" s="117"/>
    </row>
    <row r="7" spans="2:19" ht="33.75" x14ac:dyDescent="0.25">
      <c r="B7" s="14"/>
      <c r="C7" s="83" t="s">
        <v>159</v>
      </c>
      <c r="F7" s="84" t="s">
        <v>160</v>
      </c>
      <c r="G7" s="14" t="s">
        <v>31</v>
      </c>
      <c r="H7" s="36" t="s">
        <v>41</v>
      </c>
      <c r="I7" s="74" t="s">
        <v>45</v>
      </c>
      <c r="J7" s="14" t="s">
        <v>42</v>
      </c>
      <c r="L7" s="38" t="s">
        <v>10</v>
      </c>
      <c r="M7" s="39"/>
      <c r="O7" s="38" t="s">
        <v>10</v>
      </c>
      <c r="P7" s="90" t="s">
        <v>217</v>
      </c>
      <c r="R7" t="str">
        <f>IF(L7=O7,"Same","Diff")</f>
        <v>Same</v>
      </c>
      <c r="S7" s="38"/>
    </row>
    <row r="8" spans="2:19" x14ac:dyDescent="0.25">
      <c r="B8" s="17"/>
      <c r="C8" s="18" t="s">
        <v>39</v>
      </c>
      <c r="D8" s="17"/>
      <c r="E8" s="17"/>
      <c r="F8" s="19"/>
      <c r="G8" s="17" t="s">
        <v>31</v>
      </c>
      <c r="H8" s="20"/>
      <c r="I8" s="21"/>
      <c r="J8" s="17"/>
      <c r="K8" s="17" t="s">
        <v>31</v>
      </c>
      <c r="L8" s="22"/>
      <c r="M8" s="80"/>
      <c r="N8" t="s">
        <v>31</v>
      </c>
      <c r="O8" s="22"/>
      <c r="P8" s="80"/>
      <c r="Q8" t="s">
        <v>31</v>
      </c>
    </row>
    <row r="9" spans="2:19" ht="114.75" x14ac:dyDescent="0.25">
      <c r="B9" s="24">
        <v>1</v>
      </c>
      <c r="C9" s="53" t="str">
        <f>TEXT(SUM(B$7:B9),"Q#")</f>
        <v>Q1</v>
      </c>
      <c r="D9" s="24"/>
      <c r="E9" s="24"/>
      <c r="F9" s="25" t="s">
        <v>40</v>
      </c>
      <c r="G9" s="24" t="s">
        <v>31</v>
      </c>
      <c r="H9" s="87" t="s">
        <v>162</v>
      </c>
      <c r="I9" s="76" t="s">
        <v>144</v>
      </c>
      <c r="J9" s="24" t="s">
        <v>42</v>
      </c>
      <c r="K9" s="24"/>
      <c r="L9" s="27" t="s">
        <v>10</v>
      </c>
      <c r="M9" s="65" t="s">
        <v>202</v>
      </c>
      <c r="O9" s="64" t="s">
        <v>10</v>
      </c>
      <c r="P9" s="65"/>
      <c r="R9" t="str">
        <f>IF(L9=O9,"Same","Diff")</f>
        <v>Same</v>
      </c>
      <c r="S9" s="38"/>
    </row>
    <row r="10" spans="2:19"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row>
    <row r="11" spans="2:19" x14ac:dyDescent="0.25">
      <c r="B11" s="17"/>
      <c r="C11" s="18" t="s">
        <v>44</v>
      </c>
      <c r="D11" s="17"/>
      <c r="E11" s="17"/>
      <c r="F11" s="19"/>
      <c r="G11" s="17" t="s">
        <v>31</v>
      </c>
      <c r="H11" s="20"/>
      <c r="I11" s="21"/>
      <c r="J11" s="17"/>
      <c r="K11" s="17"/>
      <c r="L11" s="22"/>
      <c r="M11" s="23"/>
      <c r="O11" s="22"/>
      <c r="P11" s="80"/>
    </row>
    <row r="12" spans="2:19" x14ac:dyDescent="0.25">
      <c r="C12" s="6"/>
      <c r="D12" s="40" t="s">
        <v>46</v>
      </c>
      <c r="E12" s="41"/>
      <c r="F12" s="42"/>
      <c r="G12" s="41" t="s">
        <v>31</v>
      </c>
      <c r="H12" s="43"/>
      <c r="I12" s="44"/>
      <c r="J12" s="41"/>
      <c r="K12" s="41"/>
      <c r="L12" s="45"/>
      <c r="M12" s="46"/>
      <c r="O12" s="45"/>
      <c r="P12" s="118"/>
    </row>
    <row r="13" spans="2:19" ht="33.75" x14ac:dyDescent="0.25">
      <c r="B13" s="14">
        <v>1</v>
      </c>
      <c r="C13" s="94" t="str">
        <f>TEXT(SUM(B$9:B13),"Q#")</f>
        <v>Q3</v>
      </c>
      <c r="F13" s="7" t="s">
        <v>47</v>
      </c>
      <c r="G13" s="14" t="s">
        <v>31</v>
      </c>
      <c r="H13" s="36"/>
      <c r="I13" s="74" t="s">
        <v>156</v>
      </c>
      <c r="J13" s="14" t="s">
        <v>48</v>
      </c>
      <c r="L13" s="92"/>
      <c r="M13" s="93"/>
      <c r="O13" s="92"/>
      <c r="P13" s="93"/>
    </row>
    <row r="14" spans="2:19" x14ac:dyDescent="0.25">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25">
      <c r="B15" s="14"/>
      <c r="C15" s="94" t="str">
        <f>_xlfn.CONCAT($C$13,".2")</f>
        <v>Q3.2</v>
      </c>
      <c r="F15" s="108" t="s">
        <v>194</v>
      </c>
      <c r="G15" s="14"/>
      <c r="H15" s="36" t="s">
        <v>41</v>
      </c>
      <c r="I15" s="74"/>
      <c r="J15" s="14"/>
      <c r="L15" s="38" t="s">
        <v>6</v>
      </c>
      <c r="M15" s="90"/>
      <c r="O15" s="38" t="s">
        <v>6</v>
      </c>
      <c r="P15" s="90"/>
      <c r="R15" t="str">
        <f t="shared" si="0"/>
        <v>Same</v>
      </c>
      <c r="S15" s="38"/>
    </row>
    <row r="16" spans="2:19" x14ac:dyDescent="0.25">
      <c r="B16" s="14"/>
      <c r="C16" s="94" t="str">
        <f>_xlfn.CONCAT($C$13,".3")</f>
        <v>Q3.3</v>
      </c>
      <c r="F16" s="7" t="s">
        <v>14</v>
      </c>
      <c r="G16" s="14"/>
      <c r="H16" s="36" t="s">
        <v>41</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41</v>
      </c>
      <c r="I17" s="74"/>
      <c r="J17" s="14"/>
      <c r="L17" s="38" t="s">
        <v>10</v>
      </c>
      <c r="M17" s="39" t="s">
        <v>166</v>
      </c>
      <c r="O17" s="38" t="s">
        <v>10</v>
      </c>
      <c r="P17" s="90" t="s">
        <v>166</v>
      </c>
      <c r="R17" t="str">
        <f t="shared" si="0"/>
        <v>Same</v>
      </c>
      <c r="S17" s="38"/>
    </row>
    <row r="18" spans="2:19" x14ac:dyDescent="0.25">
      <c r="B18" s="14"/>
      <c r="C18" s="94" t="str">
        <f>_xlfn.CONCAT($C$13,".5")</f>
        <v>Q3.5</v>
      </c>
      <c r="F18" s="91" t="s">
        <v>165</v>
      </c>
      <c r="G18" s="14"/>
      <c r="H18" s="36" t="s">
        <v>41</v>
      </c>
      <c r="I18" s="74"/>
      <c r="J18" s="14"/>
      <c r="L18" s="38" t="s">
        <v>10</v>
      </c>
      <c r="M18" s="90"/>
      <c r="O18" s="38" t="s">
        <v>10</v>
      </c>
      <c r="P18" s="90"/>
      <c r="R18" t="str">
        <f t="shared" si="0"/>
        <v>Same</v>
      </c>
      <c r="S18" s="143" t="s">
        <v>236</v>
      </c>
    </row>
    <row r="19" spans="2:19" x14ac:dyDescent="0.25">
      <c r="C19" s="6"/>
      <c r="D19" s="47"/>
      <c r="E19" s="48" t="s">
        <v>49</v>
      </c>
      <c r="F19" s="47"/>
      <c r="G19" s="47" t="s">
        <v>31</v>
      </c>
      <c r="H19" s="49"/>
      <c r="I19" s="50"/>
      <c r="J19" s="47"/>
      <c r="K19" s="47"/>
      <c r="L19" s="51"/>
      <c r="M19" s="52"/>
      <c r="O19" s="51"/>
      <c r="P19" s="119"/>
    </row>
    <row r="20" spans="2:19"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row>
    <row r="21" spans="2:19" ht="63.75" x14ac:dyDescent="0.25">
      <c r="B21" s="24">
        <v>1</v>
      </c>
      <c r="C21" s="95" t="str">
        <f>TEXT(SUM(B$7:B21),"Q#")</f>
        <v>Q5</v>
      </c>
      <c r="D21" s="24"/>
      <c r="E21" s="24"/>
      <c r="F21" s="25" t="s">
        <v>53</v>
      </c>
      <c r="G21" s="24" t="s">
        <v>31</v>
      </c>
      <c r="H21" s="26" t="s">
        <v>51</v>
      </c>
      <c r="I21" s="54" t="s">
        <v>190</v>
      </c>
      <c r="J21" s="24" t="s">
        <v>42</v>
      </c>
      <c r="K21" s="24"/>
      <c r="L21" s="27" t="s">
        <v>6</v>
      </c>
      <c r="M21" s="28" t="s">
        <v>203</v>
      </c>
      <c r="O21" s="64" t="s">
        <v>6</v>
      </c>
      <c r="P21" s="65"/>
      <c r="R21" t="str">
        <f t="shared" si="1"/>
        <v>Same</v>
      </c>
      <c r="S21" s="38"/>
    </row>
    <row r="22" spans="2:19" ht="30" x14ac:dyDescent="0.25">
      <c r="B22" s="14">
        <v>1</v>
      </c>
      <c r="C22" s="6" t="str">
        <f>TEXT(SUM(B$7:B22),"Q#")</f>
        <v>Q6</v>
      </c>
      <c r="F22" s="7" t="s">
        <v>54</v>
      </c>
      <c r="G22" s="14" t="s">
        <v>31</v>
      </c>
      <c r="H22" s="36" t="s">
        <v>51</v>
      </c>
      <c r="I22" s="37" t="s">
        <v>189</v>
      </c>
      <c r="J22" s="14" t="s">
        <v>42</v>
      </c>
      <c r="L22" s="38" t="s">
        <v>10</v>
      </c>
      <c r="M22" s="39"/>
      <c r="O22" s="38" t="s">
        <v>10</v>
      </c>
      <c r="P22" s="90"/>
      <c r="R22" t="str">
        <f t="shared" si="1"/>
        <v>Same</v>
      </c>
      <c r="S22" s="38"/>
    </row>
    <row r="23" spans="2:19" x14ac:dyDescent="0.25">
      <c r="C23" s="6"/>
      <c r="D23" s="47"/>
      <c r="E23" s="48" t="s">
        <v>55</v>
      </c>
      <c r="F23" s="47"/>
      <c r="G23" s="47" t="s">
        <v>31</v>
      </c>
      <c r="H23" s="49"/>
      <c r="I23" s="50"/>
      <c r="J23" s="47"/>
      <c r="K23" s="47"/>
      <c r="L23" s="51"/>
      <c r="M23" s="52"/>
      <c r="O23" s="51"/>
      <c r="P23" s="119"/>
    </row>
    <row r="24" spans="2:19"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58</v>
      </c>
      <c r="G25" s="24" t="s">
        <v>31</v>
      </c>
      <c r="H25" s="26" t="s">
        <v>57</v>
      </c>
      <c r="I25" s="54" t="s">
        <v>59</v>
      </c>
      <c r="J25" s="24" t="s">
        <v>48</v>
      </c>
      <c r="K25" s="24"/>
      <c r="L25" s="27" t="s">
        <v>6</v>
      </c>
      <c r="M25" s="28"/>
      <c r="O25" s="64" t="s">
        <v>6</v>
      </c>
      <c r="P25" s="65"/>
      <c r="R25" t="str">
        <f t="shared" si="2"/>
        <v>Same</v>
      </c>
      <c r="S25" s="38"/>
    </row>
    <row r="26" spans="2:19" ht="30" x14ac:dyDescent="0.25">
      <c r="B26" s="24">
        <v>1</v>
      </c>
      <c r="C26" s="53" t="str">
        <f>TEXT(SUM(B$7:B26),"Q#")</f>
        <v>Q9</v>
      </c>
      <c r="D26" s="24"/>
      <c r="E26" s="24"/>
      <c r="F26" s="25" t="s">
        <v>60</v>
      </c>
      <c r="G26" s="24" t="s">
        <v>31</v>
      </c>
      <c r="H26" s="26" t="s">
        <v>57</v>
      </c>
      <c r="I26" s="54" t="s">
        <v>59</v>
      </c>
      <c r="J26" s="24" t="s">
        <v>48</v>
      </c>
      <c r="K26" s="24"/>
      <c r="L26" s="27" t="s">
        <v>6</v>
      </c>
      <c r="M26" s="28"/>
      <c r="O26" s="64" t="s">
        <v>6</v>
      </c>
      <c r="P26" s="65"/>
      <c r="R26" t="str">
        <f t="shared" si="2"/>
        <v>Same</v>
      </c>
      <c r="S26" s="38"/>
    </row>
    <row r="27" spans="2:19" ht="38.25" x14ac:dyDescent="0.25">
      <c r="B27" s="24">
        <v>1</v>
      </c>
      <c r="C27" s="53" t="str">
        <f>TEXT(SUM(B$7:B27),"Q#")</f>
        <v>Q10</v>
      </c>
      <c r="D27" s="24"/>
      <c r="E27" s="24"/>
      <c r="F27" s="105" t="s">
        <v>191</v>
      </c>
      <c r="G27" s="24" t="s">
        <v>31</v>
      </c>
      <c r="H27" s="26" t="s">
        <v>61</v>
      </c>
      <c r="I27" s="54"/>
      <c r="J27" s="24" t="s">
        <v>48</v>
      </c>
      <c r="K27" s="24"/>
      <c r="L27" s="27">
        <v>5</v>
      </c>
      <c r="M27" s="28" t="s">
        <v>238</v>
      </c>
      <c r="O27" s="64">
        <v>5</v>
      </c>
      <c r="P27" s="65"/>
      <c r="R27" t="str">
        <f t="shared" si="2"/>
        <v>Same</v>
      </c>
      <c r="S27" s="143" t="s">
        <v>237</v>
      </c>
    </row>
    <row r="28" spans="2:19" ht="30" x14ac:dyDescent="0.25">
      <c r="B28" s="55">
        <v>1</v>
      </c>
      <c r="C28" s="56" t="str">
        <f>TEXT(SUM(B$7:B28),"Q#")</f>
        <v>Q11</v>
      </c>
      <c r="D28" s="55"/>
      <c r="E28" s="55"/>
      <c r="F28" s="107" t="s">
        <v>193</v>
      </c>
      <c r="G28" s="55" t="s">
        <v>31</v>
      </c>
      <c r="H28" s="58" t="s">
        <v>62</v>
      </c>
      <c r="I28" s="59"/>
      <c r="J28" s="55" t="s">
        <v>48</v>
      </c>
      <c r="K28" s="55"/>
      <c r="L28" s="60"/>
      <c r="M28" s="61"/>
      <c r="O28" s="60"/>
      <c r="P28" s="61"/>
    </row>
    <row r="29" spans="2:19" x14ac:dyDescent="0.25">
      <c r="C29" s="6" t="str">
        <f>_xlfn.CONCAT($C$28,".1")</f>
        <v>Q11.1</v>
      </c>
      <c r="F29" s="106" t="s">
        <v>192</v>
      </c>
      <c r="G29" t="s">
        <v>31</v>
      </c>
      <c r="H29" s="36" t="s">
        <v>41</v>
      </c>
      <c r="I29" s="37"/>
      <c r="L29" s="38" t="s">
        <v>10</v>
      </c>
      <c r="M29" s="39"/>
      <c r="O29" s="38" t="s">
        <v>10</v>
      </c>
      <c r="P29" s="90"/>
      <c r="R29" t="str">
        <f t="shared" ref="R29:R33" si="3">IF(L29=O29,"Same","Diff")</f>
        <v>Same</v>
      </c>
      <c r="S29" s="38"/>
    </row>
    <row r="30" spans="2:19" x14ac:dyDescent="0.25">
      <c r="C30" s="6" t="str">
        <f>_xlfn.CONCAT($C$28,".2")</f>
        <v>Q11.2</v>
      </c>
      <c r="F30" s="62" t="s">
        <v>63</v>
      </c>
      <c r="G30" t="s">
        <v>31</v>
      </c>
      <c r="H30" s="36" t="s">
        <v>41</v>
      </c>
      <c r="I30" s="37"/>
      <c r="L30" s="38" t="s">
        <v>10</v>
      </c>
      <c r="M30" s="39"/>
      <c r="O30" s="38" t="s">
        <v>10</v>
      </c>
      <c r="P30" s="90"/>
      <c r="R30" t="str">
        <f t="shared" si="3"/>
        <v>Same</v>
      </c>
      <c r="S30" s="38"/>
    </row>
    <row r="31" spans="2:19" x14ac:dyDescent="0.25">
      <c r="C31" s="6" t="str">
        <f>_xlfn.CONCAT($C$28,".3")</f>
        <v>Q11.3</v>
      </c>
      <c r="F31" s="62" t="s">
        <v>64</v>
      </c>
      <c r="G31" t="s">
        <v>31</v>
      </c>
      <c r="H31" s="36" t="s">
        <v>41</v>
      </c>
      <c r="I31" s="37"/>
      <c r="L31" s="38" t="s">
        <v>6</v>
      </c>
      <c r="M31" s="39"/>
      <c r="O31" s="38" t="s">
        <v>6</v>
      </c>
      <c r="P31" s="90"/>
      <c r="R31" t="str">
        <f t="shared" si="3"/>
        <v>Same</v>
      </c>
      <c r="S31" s="38"/>
    </row>
    <row r="32" spans="2:19" x14ac:dyDescent="0.25">
      <c r="C32" s="6" t="str">
        <f>_xlfn.CONCAT($C$28,".4")</f>
        <v>Q11.4</v>
      </c>
      <c r="F32" s="62" t="s">
        <v>65</v>
      </c>
      <c r="G32" t="s">
        <v>31</v>
      </c>
      <c r="H32" s="36" t="s">
        <v>41</v>
      </c>
      <c r="I32" s="37"/>
      <c r="L32" s="38" t="s">
        <v>10</v>
      </c>
      <c r="M32" s="39"/>
      <c r="O32" s="38" t="s">
        <v>10</v>
      </c>
      <c r="P32" s="90"/>
      <c r="R32" t="str">
        <f t="shared" si="3"/>
        <v>Same</v>
      </c>
      <c r="S32" s="143" t="s">
        <v>237</v>
      </c>
    </row>
    <row r="33" spans="2:19" ht="60" x14ac:dyDescent="0.25">
      <c r="B33" s="24"/>
      <c r="C33" s="53" t="str">
        <f>_xlfn.CONCAT($C$28,".5")</f>
        <v>Q11.5</v>
      </c>
      <c r="D33" s="24"/>
      <c r="E33" s="24"/>
      <c r="F33" s="63" t="s">
        <v>66</v>
      </c>
      <c r="G33" s="24" t="s">
        <v>31</v>
      </c>
      <c r="H33" s="26" t="s">
        <v>67</v>
      </c>
      <c r="I33" s="54"/>
      <c r="J33" s="24"/>
      <c r="K33" s="24"/>
      <c r="L33" s="116" t="s">
        <v>204</v>
      </c>
      <c r="M33" s="28" t="s">
        <v>31</v>
      </c>
      <c r="O33" s="120" t="s">
        <v>204</v>
      </c>
      <c r="P33" s="65"/>
      <c r="R33" t="str">
        <f t="shared" si="3"/>
        <v>Same</v>
      </c>
      <c r="S33" s="143" t="s">
        <v>240</v>
      </c>
    </row>
    <row r="34" spans="2:19"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30" x14ac:dyDescent="0.25">
      <c r="B35" s="97">
        <v>1</v>
      </c>
      <c r="C35" s="100" t="str">
        <f>TEXT(SUM(B$7:B35),"Q#")</f>
        <v>Q13</v>
      </c>
      <c r="D35" s="97"/>
      <c r="E35" s="97"/>
      <c r="F35" s="99" t="s">
        <v>171</v>
      </c>
      <c r="G35" s="97"/>
      <c r="H35" s="36" t="s">
        <v>41</v>
      </c>
      <c r="I35" s="98" t="s">
        <v>172</v>
      </c>
      <c r="J35" s="97"/>
      <c r="K35" s="97"/>
      <c r="L35" s="38" t="s">
        <v>10</v>
      </c>
      <c r="M35" s="90"/>
      <c r="O35" s="38" t="s">
        <v>10</v>
      </c>
      <c r="P35" s="121"/>
      <c r="R35" t="str">
        <f>IF(L35=O35,"Same","Diff")</f>
        <v>Same</v>
      </c>
      <c r="S35" s="38"/>
    </row>
    <row r="36" spans="2:19" x14ac:dyDescent="0.25">
      <c r="C36" s="6"/>
      <c r="D36" s="40" t="s">
        <v>69</v>
      </c>
      <c r="E36" s="42"/>
      <c r="F36" s="41"/>
      <c r="G36" s="41" t="s">
        <v>31</v>
      </c>
      <c r="H36" s="43"/>
      <c r="I36" s="44"/>
      <c r="J36" s="41"/>
      <c r="K36" s="41"/>
      <c r="L36" s="45"/>
      <c r="M36" s="46"/>
      <c r="O36" s="45"/>
      <c r="P36" s="118"/>
    </row>
    <row r="37" spans="2:19" x14ac:dyDescent="0.25">
      <c r="C37" s="6"/>
      <c r="D37" s="47"/>
      <c r="E37" s="48" t="s">
        <v>70</v>
      </c>
      <c r="F37" s="47"/>
      <c r="G37" s="47" t="s">
        <v>31</v>
      </c>
      <c r="H37" s="49"/>
      <c r="I37" s="50"/>
      <c r="J37" s="47"/>
      <c r="K37" s="47"/>
      <c r="L37" s="51"/>
      <c r="M37" s="52"/>
      <c r="O37" s="51"/>
      <c r="P37" s="119"/>
    </row>
    <row r="38" spans="2:19"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row>
    <row r="39" spans="2:19" ht="33.75" x14ac:dyDescent="0.25">
      <c r="B39" s="24">
        <v>1</v>
      </c>
      <c r="C39" s="95" t="str">
        <f>TEXT(SUM(B$7:B39),"Q#")</f>
        <v>Q15</v>
      </c>
      <c r="D39" s="24"/>
      <c r="E39" s="24"/>
      <c r="F39" s="96" t="s">
        <v>167</v>
      </c>
      <c r="G39" s="24"/>
      <c r="H39" s="85" t="s">
        <v>41</v>
      </c>
      <c r="I39" s="76" t="s">
        <v>73</v>
      </c>
      <c r="J39" s="24" t="s">
        <v>42</v>
      </c>
      <c r="K39" s="24"/>
      <c r="L39" s="27" t="s">
        <v>6</v>
      </c>
      <c r="M39" s="28" t="s">
        <v>72</v>
      </c>
      <c r="O39" s="64" t="s">
        <v>6</v>
      </c>
      <c r="P39" s="65" t="s">
        <v>72</v>
      </c>
      <c r="R39" t="str">
        <f t="shared" si="4"/>
        <v>Same</v>
      </c>
      <c r="S39" s="143" t="s">
        <v>241</v>
      </c>
    </row>
    <row r="40" spans="2:19"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row>
    <row r="41" spans="2:19"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row>
    <row r="42" spans="2:19"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5" x14ac:dyDescent="0.25">
      <c r="B45" s="24">
        <v>1</v>
      </c>
      <c r="C45" s="30" t="str">
        <f>TEXT(SUM(B$7:B45),"Q#")</f>
        <v>Q21</v>
      </c>
      <c r="D45" s="24"/>
      <c r="E45" s="24"/>
      <c r="F45" s="31" t="s">
        <v>77</v>
      </c>
      <c r="G45" s="24"/>
      <c r="H45" s="32" t="s">
        <v>41</v>
      </c>
      <c r="I45" s="79" t="s">
        <v>195</v>
      </c>
      <c r="J45" s="29" t="s">
        <v>42</v>
      </c>
      <c r="K45" s="24"/>
      <c r="L45" s="64" t="s">
        <v>6</v>
      </c>
      <c r="M45" s="65" t="s">
        <v>205</v>
      </c>
      <c r="O45" s="64" t="s">
        <v>6</v>
      </c>
      <c r="P45" s="65"/>
      <c r="R45" t="str">
        <f t="shared" si="4"/>
        <v>Same</v>
      </c>
      <c r="S45" s="38"/>
    </row>
    <row r="46" spans="2:19"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6.25" x14ac:dyDescent="0.25">
      <c r="B48" s="29">
        <v>1</v>
      </c>
      <c r="C48" s="30" t="str">
        <f>TEXT(SUM(B$7:B48),"Q#")</f>
        <v>Q24</v>
      </c>
      <c r="D48" s="29"/>
      <c r="E48" s="29"/>
      <c r="F48" s="88" t="s">
        <v>82</v>
      </c>
      <c r="G48" s="29"/>
      <c r="H48" s="86" t="s">
        <v>161</v>
      </c>
      <c r="I48" s="33" t="s">
        <v>84</v>
      </c>
      <c r="J48" s="29" t="s">
        <v>42</v>
      </c>
      <c r="K48" s="29"/>
      <c r="L48" s="122" t="s">
        <v>218</v>
      </c>
      <c r="M48" s="35"/>
      <c r="O48" s="122" t="s">
        <v>218</v>
      </c>
      <c r="P48" s="35"/>
      <c r="R48" t="str">
        <f t="shared" si="4"/>
        <v>Same</v>
      </c>
      <c r="S48" s="143" t="s">
        <v>237</v>
      </c>
    </row>
    <row r="49" spans="2:19" ht="300" x14ac:dyDescent="0.25">
      <c r="B49" s="29">
        <v>1</v>
      </c>
      <c r="C49" s="89" t="str">
        <f>TEXT(SUM(B$7:B49),"Q#")</f>
        <v>Q25</v>
      </c>
      <c r="D49" s="29"/>
      <c r="E49" s="29"/>
      <c r="F49" s="31" t="s">
        <v>179</v>
      </c>
      <c r="G49" s="29" t="s">
        <v>31</v>
      </c>
      <c r="H49" s="32" t="s">
        <v>85</v>
      </c>
      <c r="I49" s="33" t="s">
        <v>173</v>
      </c>
      <c r="J49" s="29" t="s">
        <v>42</v>
      </c>
      <c r="K49" s="29"/>
      <c r="L49" s="116" t="s">
        <v>206</v>
      </c>
      <c r="M49" s="35" t="s">
        <v>31</v>
      </c>
      <c r="O49" s="144" t="s">
        <v>206</v>
      </c>
      <c r="P49" s="35"/>
      <c r="R49" t="str">
        <f t="shared" si="4"/>
        <v>Same</v>
      </c>
      <c r="S49" s="143" t="s">
        <v>242</v>
      </c>
    </row>
    <row r="50" spans="2:19" ht="57" x14ac:dyDescent="0.25">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row>
    <row r="51" spans="2:19" x14ac:dyDescent="0.25">
      <c r="C51" s="6"/>
      <c r="D51" s="40" t="s">
        <v>86</v>
      </c>
      <c r="E51" s="42"/>
      <c r="F51" s="41"/>
      <c r="G51" s="41" t="s">
        <v>31</v>
      </c>
      <c r="H51" s="43"/>
      <c r="I51" s="44"/>
      <c r="J51" s="41"/>
      <c r="K51" s="41"/>
      <c r="L51" s="45"/>
      <c r="M51" s="46"/>
      <c r="O51" s="45"/>
      <c r="P51" s="118"/>
    </row>
    <row r="52" spans="2:19" x14ac:dyDescent="0.25">
      <c r="C52" s="6"/>
      <c r="D52" s="47"/>
      <c r="E52" s="48" t="s">
        <v>87</v>
      </c>
      <c r="F52" s="47"/>
      <c r="G52" s="47" t="s">
        <v>31</v>
      </c>
      <c r="H52" s="49"/>
      <c r="I52" s="50"/>
      <c r="J52" s="47"/>
      <c r="K52" s="47"/>
      <c r="L52" s="51"/>
      <c r="M52" s="52"/>
      <c r="O52" s="51"/>
      <c r="P52" s="119"/>
    </row>
    <row r="53" spans="2:19" ht="51" x14ac:dyDescent="0.25">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25">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row>
    <row r="55" spans="2:19" x14ac:dyDescent="0.25">
      <c r="B55" s="24"/>
      <c r="C55" s="112" t="str">
        <f>_xlfn.CONCAT($C$53,".2")</f>
        <v>Q27.2</v>
      </c>
      <c r="D55" s="97"/>
      <c r="E55" s="97"/>
      <c r="F55" s="110" t="s">
        <v>12</v>
      </c>
      <c r="G55" s="97"/>
      <c r="H55" s="111" t="s">
        <v>41</v>
      </c>
      <c r="I55" s="98"/>
      <c r="J55" s="97"/>
      <c r="K55" s="97"/>
      <c r="L55" s="38" t="s">
        <v>10</v>
      </c>
      <c r="M55" s="90"/>
      <c r="O55" s="38" t="s">
        <v>10</v>
      </c>
      <c r="P55" s="90"/>
      <c r="R55" t="str">
        <f t="shared" si="5"/>
        <v>Same</v>
      </c>
      <c r="S55" s="38"/>
    </row>
    <row r="56" spans="2:19" x14ac:dyDescent="0.25">
      <c r="B56" s="24"/>
      <c r="C56" s="109" t="str">
        <f>_xlfn.CONCAT($C$53,".3")</f>
        <v>Q27.3</v>
      </c>
      <c r="D56" s="97"/>
      <c r="E56" s="97"/>
      <c r="F56" s="110" t="s">
        <v>17</v>
      </c>
      <c r="G56" s="97"/>
      <c r="H56" s="111" t="s">
        <v>41</v>
      </c>
      <c r="I56" s="98"/>
      <c r="J56" s="97"/>
      <c r="K56" s="97"/>
      <c r="L56" s="38" t="s">
        <v>10</v>
      </c>
      <c r="M56" s="90"/>
      <c r="O56" s="38" t="s">
        <v>10</v>
      </c>
      <c r="P56" s="90"/>
      <c r="R56" t="str">
        <f t="shared" si="5"/>
        <v>Same</v>
      </c>
      <c r="S56" s="38"/>
    </row>
    <row r="57" spans="2:19" x14ac:dyDescent="0.25">
      <c r="B57" s="24"/>
      <c r="C57" s="109" t="str">
        <f>_xlfn.CONCAT($C$53,".4")</f>
        <v>Q27.4</v>
      </c>
      <c r="D57" s="97"/>
      <c r="E57" s="97"/>
      <c r="F57" s="110" t="s">
        <v>25</v>
      </c>
      <c r="G57" s="97"/>
      <c r="H57" s="111" t="s">
        <v>41</v>
      </c>
      <c r="I57" s="98"/>
      <c r="J57" s="97"/>
      <c r="K57" s="97"/>
      <c r="L57" s="38" t="s">
        <v>10</v>
      </c>
      <c r="M57" s="90"/>
      <c r="O57" s="38" t="s">
        <v>10</v>
      </c>
      <c r="P57" s="90"/>
      <c r="R57" t="str">
        <f t="shared" si="5"/>
        <v>Same</v>
      </c>
      <c r="S57" s="38"/>
    </row>
    <row r="58" spans="2:19" x14ac:dyDescent="0.25">
      <c r="B58" s="24"/>
      <c r="C58" s="109" t="str">
        <f>_xlfn.CONCAT($C$53,".5")</f>
        <v>Q27.5</v>
      </c>
      <c r="D58" s="97"/>
      <c r="E58" s="97"/>
      <c r="F58" s="110" t="s">
        <v>28</v>
      </c>
      <c r="G58" s="97"/>
      <c r="H58" s="111" t="s">
        <v>41</v>
      </c>
      <c r="I58" s="98"/>
      <c r="J58" s="97"/>
      <c r="K58" s="97"/>
      <c r="L58" s="38" t="s">
        <v>10</v>
      </c>
      <c r="M58" s="90"/>
      <c r="O58" s="38" t="s">
        <v>10</v>
      </c>
      <c r="P58" s="90"/>
      <c r="R58" t="str">
        <f t="shared" si="5"/>
        <v>Same</v>
      </c>
      <c r="S58" s="38"/>
    </row>
    <row r="59" spans="2:19" x14ac:dyDescent="0.25">
      <c r="B59" s="24"/>
      <c r="C59" s="95" t="str">
        <f>_xlfn.CONCAT($C$53,".6")</f>
        <v>Q27.6</v>
      </c>
      <c r="D59" s="24"/>
      <c r="E59" s="24"/>
      <c r="F59" s="102" t="s">
        <v>178</v>
      </c>
      <c r="G59" s="24"/>
      <c r="H59" s="26" t="s">
        <v>41</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row>
    <row r="61" spans="2:19" ht="90" x14ac:dyDescent="0.25">
      <c r="B61" s="14">
        <v>1</v>
      </c>
      <c r="C61" s="94" t="str">
        <f>TEXT(SUM(B$7:B61),"Q#")</f>
        <v>Q29</v>
      </c>
      <c r="F61" s="7" t="s">
        <v>183</v>
      </c>
      <c r="G61" s="14" t="s">
        <v>31</v>
      </c>
      <c r="H61" s="103" t="s">
        <v>184</v>
      </c>
      <c r="I61" s="37" t="s">
        <v>90</v>
      </c>
      <c r="J61" s="14" t="s">
        <v>42</v>
      </c>
      <c r="L61" s="38" t="s">
        <v>187</v>
      </c>
      <c r="M61" s="39"/>
      <c r="O61" s="38" t="s">
        <v>187</v>
      </c>
      <c r="P61" s="90"/>
      <c r="R61" t="str">
        <f t="shared" si="5"/>
        <v>Same</v>
      </c>
      <c r="S61" s="38"/>
    </row>
    <row r="62" spans="2:19" x14ac:dyDescent="0.25">
      <c r="C62" s="6"/>
      <c r="D62" s="47"/>
      <c r="E62" s="48" t="s">
        <v>91</v>
      </c>
      <c r="F62" s="47"/>
      <c r="G62" s="47" t="s">
        <v>31</v>
      </c>
      <c r="H62" s="49"/>
      <c r="I62" s="50"/>
      <c r="J62" s="47"/>
      <c r="K62" s="47"/>
      <c r="L62" s="51"/>
      <c r="M62" s="52"/>
      <c r="O62" s="51"/>
      <c r="P62" s="119"/>
    </row>
    <row r="63" spans="2:19" ht="30" x14ac:dyDescent="0.25">
      <c r="B63" s="24">
        <v>1</v>
      </c>
      <c r="C63" s="95" t="str">
        <f>TEXT(SUM(B$7:B63),"Q#")</f>
        <v>Q30</v>
      </c>
      <c r="D63" s="24"/>
      <c r="E63" s="24"/>
      <c r="F63" s="25" t="s">
        <v>176</v>
      </c>
      <c r="G63" s="24" t="s">
        <v>31</v>
      </c>
      <c r="H63" s="26" t="s">
        <v>57</v>
      </c>
      <c r="I63" s="54" t="s">
        <v>182</v>
      </c>
      <c r="J63" s="24" t="s">
        <v>48</v>
      </c>
      <c r="K63" s="24"/>
      <c r="L63" s="27" t="s">
        <v>10</v>
      </c>
      <c r="M63" s="28"/>
      <c r="O63" s="64" t="s">
        <v>10</v>
      </c>
      <c r="P63" s="65"/>
      <c r="R63" t="str">
        <f t="shared" ref="R63:R65" si="6">IF(L63=O63,"Same","Diff")</f>
        <v>Same</v>
      </c>
      <c r="S63" s="38"/>
    </row>
    <row r="64" spans="2:19"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ht="30" x14ac:dyDescent="0.25">
      <c r="B65" s="24">
        <v>1</v>
      </c>
      <c r="C65" s="53" t="str">
        <f>TEXT(SUM(B$7:B65),"Q#")</f>
        <v>Q32</v>
      </c>
      <c r="D65" s="24"/>
      <c r="E65" s="24"/>
      <c r="F65" s="25" t="s">
        <v>94</v>
      </c>
      <c r="G65" s="24" t="s">
        <v>31</v>
      </c>
      <c r="H65" s="26" t="s">
        <v>83</v>
      </c>
      <c r="I65" s="67"/>
      <c r="J65" s="24" t="s">
        <v>48</v>
      </c>
      <c r="K65" s="24"/>
      <c r="L65" s="27">
        <v>58</v>
      </c>
      <c r="M65" s="28" t="s">
        <v>207</v>
      </c>
      <c r="O65" s="64">
        <v>58</v>
      </c>
      <c r="P65" s="65" t="s">
        <v>219</v>
      </c>
      <c r="R65" t="str">
        <f t="shared" si="6"/>
        <v>Same</v>
      </c>
      <c r="S65" s="38"/>
    </row>
    <row r="66" spans="2:19" x14ac:dyDescent="0.25">
      <c r="B66" s="17"/>
      <c r="C66" s="18" t="s">
        <v>95</v>
      </c>
      <c r="D66" s="17"/>
      <c r="E66" s="17"/>
      <c r="F66" s="19"/>
      <c r="G66" s="17" t="s">
        <v>31</v>
      </c>
      <c r="H66" s="20"/>
      <c r="I66" s="21"/>
      <c r="J66" s="17"/>
      <c r="K66" s="17"/>
      <c r="L66" s="22"/>
      <c r="M66" s="23"/>
      <c r="O66" s="22"/>
      <c r="P66" s="80"/>
    </row>
    <row r="67" spans="2:19" ht="67.5" x14ac:dyDescent="0.25">
      <c r="B67" s="14">
        <v>1</v>
      </c>
      <c r="C67" s="6" t="str">
        <f>TEXT(SUM(B$9:B67),"Q#")</f>
        <v>Q33</v>
      </c>
      <c r="F67" s="7" t="s">
        <v>96</v>
      </c>
      <c r="G67" s="14" t="s">
        <v>31</v>
      </c>
      <c r="H67" s="36" t="s">
        <v>62</v>
      </c>
      <c r="I67" s="68" t="s">
        <v>97</v>
      </c>
      <c r="J67" s="14" t="s">
        <v>42</v>
      </c>
      <c r="L67" s="15"/>
      <c r="M67" s="69" t="s">
        <v>98</v>
      </c>
      <c r="O67" s="92"/>
      <c r="P67" s="93" t="s">
        <v>98</v>
      </c>
    </row>
    <row r="68" spans="2:19" ht="89.25" x14ac:dyDescent="0.25">
      <c r="C68" s="6" t="str">
        <f>_xlfn.CONCAT($C$67,".1")</f>
        <v>Q33.1</v>
      </c>
      <c r="F68" s="62" t="s">
        <v>99</v>
      </c>
      <c r="G68" s="14" t="s">
        <v>31</v>
      </c>
      <c r="H68" s="36" t="s">
        <v>41</v>
      </c>
      <c r="I68" s="74" t="s">
        <v>148</v>
      </c>
      <c r="L68" s="38" t="s">
        <v>10</v>
      </c>
      <c r="M68" s="39" t="s">
        <v>208</v>
      </c>
      <c r="O68" s="38" t="s">
        <v>10</v>
      </c>
      <c r="P68" s="90"/>
      <c r="R68" t="str">
        <f t="shared" ref="R68:R75" si="7">IF(L68=O68,"Same","Diff")</f>
        <v>Same</v>
      </c>
      <c r="S68" s="38"/>
    </row>
    <row r="69" spans="2:19" ht="30" x14ac:dyDescent="0.25">
      <c r="C69" s="6" t="str">
        <f>_xlfn.CONCAT($C$67,".2")</f>
        <v>Q33.2</v>
      </c>
      <c r="F69" s="62" t="s">
        <v>100</v>
      </c>
      <c r="G69" s="14" t="s">
        <v>31</v>
      </c>
      <c r="H69" s="36" t="s">
        <v>41</v>
      </c>
      <c r="I69" s="74" t="s">
        <v>148</v>
      </c>
      <c r="L69" s="38" t="s">
        <v>6</v>
      </c>
      <c r="M69" s="39"/>
      <c r="O69" s="38" t="s">
        <v>6</v>
      </c>
      <c r="P69" s="90"/>
      <c r="R69" t="str">
        <f t="shared" si="7"/>
        <v>Same</v>
      </c>
      <c r="S69" s="143" t="s">
        <v>241</v>
      </c>
    </row>
    <row r="70" spans="2:19" ht="30" x14ac:dyDescent="0.25">
      <c r="C70" s="6" t="str">
        <f>_xlfn.CONCAT($C$67,".3")</f>
        <v>Q33.3</v>
      </c>
      <c r="F70" s="62" t="s">
        <v>101</v>
      </c>
      <c r="G70" s="14" t="s">
        <v>31</v>
      </c>
      <c r="H70" s="36" t="s">
        <v>41</v>
      </c>
      <c r="I70" s="74" t="s">
        <v>149</v>
      </c>
      <c r="L70" s="38" t="s">
        <v>10</v>
      </c>
      <c r="M70" s="39"/>
      <c r="O70" s="38" t="s">
        <v>10</v>
      </c>
      <c r="P70" s="90"/>
      <c r="R70" t="str">
        <f t="shared" si="7"/>
        <v>Same</v>
      </c>
      <c r="S70" s="38"/>
    </row>
    <row r="71" spans="2:19" ht="30" x14ac:dyDescent="0.25">
      <c r="C71" s="94" t="str">
        <f>_xlfn.CONCAT($C$67,".4")</f>
        <v>Q33.4</v>
      </c>
      <c r="F71" s="115" t="s">
        <v>198</v>
      </c>
      <c r="G71" s="14" t="s">
        <v>31</v>
      </c>
      <c r="H71" s="36" t="s">
        <v>41</v>
      </c>
      <c r="I71" s="74" t="s">
        <v>148</v>
      </c>
      <c r="L71" s="38" t="s">
        <v>6</v>
      </c>
      <c r="M71" s="39" t="s">
        <v>209</v>
      </c>
      <c r="O71" s="38" t="s">
        <v>6</v>
      </c>
      <c r="P71" s="90"/>
      <c r="R71" t="str">
        <f t="shared" si="7"/>
        <v>Same</v>
      </c>
      <c r="S71" s="143" t="s">
        <v>241</v>
      </c>
    </row>
    <row r="72" spans="2:19" ht="45" x14ac:dyDescent="0.25">
      <c r="C72" s="6" t="str">
        <f>_xlfn.CONCAT($C$67,".5")</f>
        <v>Q33.5</v>
      </c>
      <c r="F72" s="62" t="s">
        <v>102</v>
      </c>
      <c r="G72" s="14" t="s">
        <v>31</v>
      </c>
      <c r="H72" s="36" t="s">
        <v>41</v>
      </c>
      <c r="I72" s="74" t="s">
        <v>150</v>
      </c>
      <c r="L72" s="38" t="s">
        <v>10</v>
      </c>
      <c r="M72" s="39"/>
      <c r="O72" s="38" t="s">
        <v>10</v>
      </c>
      <c r="P72" s="90"/>
      <c r="R72" t="str">
        <f t="shared" si="7"/>
        <v>Same</v>
      </c>
      <c r="S72" s="38"/>
    </row>
    <row r="73" spans="2:19" ht="30" x14ac:dyDescent="0.25">
      <c r="C73" s="6" t="str">
        <f>_xlfn.CONCAT($C$67,".6")</f>
        <v>Q33.6</v>
      </c>
      <c r="F73" s="62" t="s">
        <v>103</v>
      </c>
      <c r="G73" s="14" t="s">
        <v>31</v>
      </c>
      <c r="H73" s="36" t="s">
        <v>41</v>
      </c>
      <c r="I73" s="75" t="s">
        <v>104</v>
      </c>
      <c r="L73" s="38" t="s">
        <v>10</v>
      </c>
      <c r="M73" s="39"/>
      <c r="O73" s="38" t="s">
        <v>10</v>
      </c>
      <c r="P73" s="90"/>
      <c r="R73" t="str">
        <f t="shared" si="7"/>
        <v>Same</v>
      </c>
      <c r="S73" s="38"/>
    </row>
    <row r="74" spans="2:19" ht="30" x14ac:dyDescent="0.25">
      <c r="C74" s="6" t="str">
        <f>_xlfn.CONCAT($C$67,".7")</f>
        <v>Q33.7</v>
      </c>
      <c r="F74" s="62" t="s">
        <v>105</v>
      </c>
      <c r="G74" s="14" t="s">
        <v>31</v>
      </c>
      <c r="H74" s="36" t="s">
        <v>41</v>
      </c>
      <c r="I74" s="74" t="s">
        <v>151</v>
      </c>
      <c r="L74" s="38" t="s">
        <v>10</v>
      </c>
      <c r="M74" s="39" t="s">
        <v>210</v>
      </c>
      <c r="O74" s="38" t="s">
        <v>10</v>
      </c>
      <c r="P74" s="90"/>
      <c r="R74" t="str">
        <f t="shared" si="7"/>
        <v>Same</v>
      </c>
      <c r="S74" s="38"/>
    </row>
    <row r="75" spans="2:19"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235</v>
      </c>
    </row>
    <row r="76" spans="2:19" ht="33.75" x14ac:dyDescent="0.25">
      <c r="B76" s="14">
        <v>1</v>
      </c>
      <c r="C76" s="6" t="str">
        <f>TEXT(SUM(B$9:B76),"Q#")</f>
        <v>Q34</v>
      </c>
      <c r="F76" s="7" t="s">
        <v>108</v>
      </c>
      <c r="G76" s="14" t="s">
        <v>31</v>
      </c>
      <c r="H76" s="36" t="s">
        <v>62</v>
      </c>
      <c r="I76" s="68" t="s">
        <v>109</v>
      </c>
      <c r="J76" s="14" t="s">
        <v>42</v>
      </c>
      <c r="L76" s="15"/>
      <c r="M76" s="69"/>
      <c r="O76" s="92"/>
      <c r="P76" s="93"/>
    </row>
    <row r="77" spans="2:19" x14ac:dyDescent="0.25">
      <c r="C77" s="6" t="str">
        <f>_xlfn.CONCAT($C$76,".1")</f>
        <v>Q34.1</v>
      </c>
      <c r="F77" s="62" t="s">
        <v>110</v>
      </c>
      <c r="G77" s="14" t="s">
        <v>31</v>
      </c>
      <c r="H77" s="36" t="s">
        <v>41</v>
      </c>
      <c r="I77" s="131" t="s">
        <v>153</v>
      </c>
      <c r="L77" s="38" t="s">
        <v>6</v>
      </c>
      <c r="M77" s="39"/>
      <c r="O77" s="38" t="s">
        <v>6</v>
      </c>
      <c r="P77" s="90"/>
      <c r="R77" t="str">
        <f t="shared" ref="R77:R81" si="8">IF(L77=O77,"Same","Diff")</f>
        <v>Same</v>
      </c>
      <c r="S77" s="143" t="s">
        <v>237</v>
      </c>
    </row>
    <row r="78" spans="2:19" ht="30" x14ac:dyDescent="0.25">
      <c r="C78" s="6" t="str">
        <f>_xlfn.CONCAT($C$76,".2")</f>
        <v>Q34.2</v>
      </c>
      <c r="F78" s="106" t="s">
        <v>196</v>
      </c>
      <c r="G78" s="14" t="s">
        <v>31</v>
      </c>
      <c r="H78" s="36" t="s">
        <v>41</v>
      </c>
      <c r="I78" s="132"/>
      <c r="L78" s="38" t="s">
        <v>10</v>
      </c>
      <c r="M78" s="39"/>
      <c r="O78" s="38" t="s">
        <v>10</v>
      </c>
      <c r="P78" s="90"/>
      <c r="R78" t="str">
        <f t="shared" si="8"/>
        <v>Same</v>
      </c>
      <c r="S78" s="38"/>
    </row>
    <row r="79" spans="2:19" ht="30" x14ac:dyDescent="0.25">
      <c r="C79" s="6" t="str">
        <f>_xlfn.CONCAT($C$76,".3")</f>
        <v>Q34.3</v>
      </c>
      <c r="F79" s="62" t="s">
        <v>111</v>
      </c>
      <c r="G79" s="14" t="s">
        <v>31</v>
      </c>
      <c r="H79" s="36" t="s">
        <v>41</v>
      </c>
      <c r="I79" s="132"/>
      <c r="L79" s="38" t="s">
        <v>10</v>
      </c>
      <c r="M79" s="39"/>
      <c r="O79" s="38" t="s">
        <v>10</v>
      </c>
      <c r="P79" s="90"/>
      <c r="R79" t="str">
        <f t="shared" si="8"/>
        <v>Same</v>
      </c>
      <c r="S79" s="38"/>
    </row>
    <row r="80" spans="2:19"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235</v>
      </c>
    </row>
    <row r="81" spans="2:19"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235</v>
      </c>
    </row>
    <row r="82" spans="2:19" ht="30" x14ac:dyDescent="0.25">
      <c r="B82" s="24">
        <v>1</v>
      </c>
      <c r="C82" s="56" t="str">
        <f>TEXT(SUM(B$7:B82),"Q#")</f>
        <v>Q36</v>
      </c>
      <c r="D82" s="55"/>
      <c r="E82" s="55"/>
      <c r="F82" s="57" t="s">
        <v>115</v>
      </c>
      <c r="G82" s="55" t="s">
        <v>31</v>
      </c>
      <c r="H82" s="58" t="s">
        <v>62</v>
      </c>
      <c r="I82" s="59"/>
      <c r="J82" s="55" t="s">
        <v>42</v>
      </c>
      <c r="K82" s="55"/>
      <c r="L82" s="60"/>
      <c r="M82" s="61"/>
      <c r="O82" s="60"/>
      <c r="P82" s="61"/>
    </row>
    <row r="83" spans="2:19" x14ac:dyDescent="0.25">
      <c r="C83" s="6" t="str">
        <f>_xlfn.CONCAT($C$82,".1")</f>
        <v>Q36.1</v>
      </c>
      <c r="F83" s="62" t="s">
        <v>116</v>
      </c>
      <c r="G83" s="14" t="s">
        <v>31</v>
      </c>
      <c r="H83" s="36" t="s">
        <v>41</v>
      </c>
      <c r="I83" s="70" t="s">
        <v>117</v>
      </c>
      <c r="L83" s="38" t="s">
        <v>6</v>
      </c>
      <c r="M83" s="39"/>
      <c r="O83" s="38" t="s">
        <v>6</v>
      </c>
      <c r="P83" s="90"/>
      <c r="R83" t="str">
        <f t="shared" ref="R83:R91" si="9">IF(L83=O83,"Same","Diff")</f>
        <v>Same</v>
      </c>
      <c r="S83" s="38"/>
    </row>
    <row r="84" spans="2:19" x14ac:dyDescent="0.25">
      <c r="C84" s="6" t="str">
        <f>_xlfn.CONCAT($C$82,".2")</f>
        <v>Q36.2</v>
      </c>
      <c r="F84" s="62" t="s">
        <v>118</v>
      </c>
      <c r="G84" s="14" t="s">
        <v>31</v>
      </c>
      <c r="H84" s="36" t="s">
        <v>41</v>
      </c>
      <c r="I84" s="70" t="s">
        <v>119</v>
      </c>
      <c r="L84" s="38" t="s">
        <v>10</v>
      </c>
      <c r="M84" s="39"/>
      <c r="O84" s="38" t="s">
        <v>10</v>
      </c>
      <c r="P84" s="90"/>
      <c r="R84" t="str">
        <f t="shared" si="9"/>
        <v>Same</v>
      </c>
      <c r="S84" s="38"/>
    </row>
    <row r="85" spans="2:19" x14ac:dyDescent="0.25">
      <c r="C85" s="6" t="str">
        <f>_xlfn.CONCAT($C$82,".3")</f>
        <v>Q36.3</v>
      </c>
      <c r="F85" s="62" t="s">
        <v>120</v>
      </c>
      <c r="G85" s="14" t="s">
        <v>31</v>
      </c>
      <c r="H85" s="36" t="s">
        <v>41</v>
      </c>
      <c r="I85" s="70" t="s">
        <v>121</v>
      </c>
      <c r="L85" s="38" t="s">
        <v>10</v>
      </c>
      <c r="M85" s="39"/>
      <c r="O85" s="38" t="s">
        <v>10</v>
      </c>
      <c r="P85" s="90"/>
      <c r="R85" t="str">
        <f t="shared" si="9"/>
        <v>Same</v>
      </c>
      <c r="S85" s="38"/>
    </row>
    <row r="86" spans="2:19" ht="78.75" x14ac:dyDescent="0.25">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row>
    <row r="87" spans="2:19" ht="63.75" x14ac:dyDescent="0.25">
      <c r="C87" s="6" t="str">
        <f>_xlfn.CONCAT($C$82,".5")</f>
        <v>Q36.5</v>
      </c>
      <c r="F87" s="62" t="s">
        <v>122</v>
      </c>
      <c r="G87" s="14" t="s">
        <v>31</v>
      </c>
      <c r="H87" s="36" t="s">
        <v>41</v>
      </c>
      <c r="I87" s="75" t="s">
        <v>123</v>
      </c>
      <c r="J87" s="14" t="s">
        <v>31</v>
      </c>
      <c r="K87" s="14" t="s">
        <v>31</v>
      </c>
      <c r="L87" s="38" t="s">
        <v>6</v>
      </c>
      <c r="M87" s="39" t="s">
        <v>211</v>
      </c>
      <c r="N87" t="s">
        <v>31</v>
      </c>
      <c r="O87" s="38" t="s">
        <v>6</v>
      </c>
      <c r="P87" s="90"/>
      <c r="Q87" t="s">
        <v>31</v>
      </c>
      <c r="R87" t="str">
        <f t="shared" si="9"/>
        <v>Same</v>
      </c>
      <c r="S87" s="38"/>
    </row>
    <row r="88" spans="2:19"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235</v>
      </c>
    </row>
    <row r="89" spans="2:19" ht="56.25" x14ac:dyDescent="0.25">
      <c r="B89" s="24">
        <v>1</v>
      </c>
      <c r="C89" s="53" t="str">
        <f>TEXT(SUM(B$7:B89),"Q#")</f>
        <v>Q37</v>
      </c>
      <c r="D89" s="24"/>
      <c r="E89" s="24"/>
      <c r="F89" s="113" t="s">
        <v>197</v>
      </c>
      <c r="G89" s="24" t="s">
        <v>31</v>
      </c>
      <c r="H89" s="26" t="s">
        <v>107</v>
      </c>
      <c r="I89" s="78" t="s">
        <v>155</v>
      </c>
      <c r="J89" s="24" t="s">
        <v>42</v>
      </c>
      <c r="K89" s="24"/>
      <c r="L89" s="27" t="s">
        <v>212</v>
      </c>
      <c r="M89" s="28" t="s">
        <v>213</v>
      </c>
      <c r="O89" s="27" t="s">
        <v>212</v>
      </c>
      <c r="P89" s="65"/>
      <c r="R89" t="str">
        <f t="shared" si="9"/>
        <v>Same</v>
      </c>
      <c r="S89" s="143" t="s">
        <v>241</v>
      </c>
    </row>
    <row r="90" spans="2:19"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30" x14ac:dyDescent="0.25">
      <c r="B91" s="24">
        <v>1</v>
      </c>
      <c r="C91" s="53" t="str">
        <f>TEXT(SUM(B$7:B91),"Q#")</f>
        <v>Q39</v>
      </c>
      <c r="D91" s="24"/>
      <c r="E91" s="24"/>
      <c r="F91" s="25" t="s">
        <v>129</v>
      </c>
      <c r="G91" s="24" t="s">
        <v>31</v>
      </c>
      <c r="H91" s="26" t="s">
        <v>125</v>
      </c>
      <c r="I91" s="54" t="s">
        <v>130</v>
      </c>
      <c r="J91" s="24" t="s">
        <v>42</v>
      </c>
      <c r="K91" s="24"/>
      <c r="L91" s="27" t="s">
        <v>214</v>
      </c>
      <c r="M91" s="28" t="s">
        <v>31</v>
      </c>
      <c r="O91" s="27" t="s">
        <v>214</v>
      </c>
      <c r="P91" s="65"/>
      <c r="R91" t="str">
        <f t="shared" si="9"/>
        <v>Same</v>
      </c>
      <c r="S91" s="143" t="s">
        <v>243</v>
      </c>
    </row>
    <row r="92" spans="2:19" x14ac:dyDescent="0.25">
      <c r="B92" s="17"/>
      <c r="C92" s="18" t="s">
        <v>131</v>
      </c>
      <c r="D92" s="17"/>
      <c r="E92" s="17"/>
      <c r="F92" s="19"/>
      <c r="G92" s="17" t="s">
        <v>31</v>
      </c>
      <c r="H92" s="20"/>
      <c r="I92" s="21"/>
      <c r="J92" s="17"/>
      <c r="K92" s="17"/>
      <c r="L92" s="22"/>
      <c r="M92" s="23"/>
      <c r="O92" s="22"/>
      <c r="P92" s="80"/>
    </row>
    <row r="93" spans="2:19" ht="36" x14ac:dyDescent="0.25">
      <c r="B93">
        <v>1</v>
      </c>
      <c r="C93" s="53" t="str">
        <f>TEXT(SUM(B$7:B93),"Q#")</f>
        <v>Q40</v>
      </c>
      <c r="D93" s="24"/>
      <c r="E93" s="24"/>
      <c r="F93" s="25" t="s">
        <v>132</v>
      </c>
      <c r="G93" s="24"/>
      <c r="H93" s="26" t="s">
        <v>133</v>
      </c>
      <c r="I93" s="71" t="s">
        <v>134</v>
      </c>
      <c r="J93" s="24" t="s">
        <v>42</v>
      </c>
      <c r="K93" s="24"/>
      <c r="L93" s="27" t="s">
        <v>13</v>
      </c>
      <c r="M93" s="72"/>
      <c r="O93" s="64"/>
      <c r="P93" s="123"/>
      <c r="R93" t="str">
        <f t="shared" ref="R93:R97" si="10">IF(L93=O93,"Same","Diff")</f>
        <v>Diff</v>
      </c>
      <c r="S93" s="38"/>
    </row>
    <row r="94" spans="2:19" ht="45" x14ac:dyDescent="0.25">
      <c r="B94">
        <v>1</v>
      </c>
      <c r="C94" s="53" t="str">
        <f>TEXT(SUM(B$7:B94),"Q#")</f>
        <v>Q41</v>
      </c>
      <c r="D94" s="24"/>
      <c r="E94" s="24"/>
      <c r="F94" s="25" t="s">
        <v>135</v>
      </c>
      <c r="G94" s="24"/>
      <c r="H94" s="26" t="s">
        <v>133</v>
      </c>
      <c r="I94" s="71" t="s">
        <v>136</v>
      </c>
      <c r="J94" s="24" t="s">
        <v>42</v>
      </c>
      <c r="K94" s="24"/>
      <c r="L94" s="27" t="s">
        <v>26</v>
      </c>
      <c r="M94" s="72"/>
      <c r="O94" s="64"/>
      <c r="P94" s="123"/>
      <c r="R94" t="str">
        <f t="shared" si="10"/>
        <v>Diff</v>
      </c>
      <c r="S94" s="38"/>
    </row>
    <row r="95" spans="2:19" ht="36" x14ac:dyDescent="0.25">
      <c r="B95">
        <v>1</v>
      </c>
      <c r="C95" s="53" t="str">
        <f>TEXT(SUM(B$7:B95),"Q#")</f>
        <v>Q42</v>
      </c>
      <c r="D95" s="24"/>
      <c r="E95" s="24"/>
      <c r="F95" s="25" t="s">
        <v>137</v>
      </c>
      <c r="G95" s="24"/>
      <c r="H95" s="26" t="s">
        <v>133</v>
      </c>
      <c r="I95" s="71" t="s">
        <v>138</v>
      </c>
      <c r="J95" s="24" t="s">
        <v>42</v>
      </c>
      <c r="K95" s="24"/>
      <c r="L95" s="27" t="s">
        <v>21</v>
      </c>
      <c r="M95" s="72"/>
      <c r="O95" s="64"/>
      <c r="P95" s="124"/>
      <c r="R95" t="str">
        <f t="shared" si="10"/>
        <v>Diff</v>
      </c>
      <c r="S95" s="38"/>
    </row>
    <row r="96" spans="2:19" ht="30" x14ac:dyDescent="0.25">
      <c r="B96">
        <v>1</v>
      </c>
      <c r="C96" s="53" t="str">
        <f>TEXT(SUM(B$7:B96),"Q#")</f>
        <v>Q43</v>
      </c>
      <c r="D96" s="24"/>
      <c r="E96" s="24"/>
      <c r="F96" s="25" t="s">
        <v>139</v>
      </c>
      <c r="G96" s="24"/>
      <c r="H96" s="26" t="s">
        <v>133</v>
      </c>
      <c r="I96" s="71" t="s">
        <v>140</v>
      </c>
      <c r="J96" s="24" t="s">
        <v>42</v>
      </c>
      <c r="K96" s="24"/>
      <c r="L96" s="27" t="s">
        <v>21</v>
      </c>
      <c r="M96" s="72"/>
      <c r="O96" s="64"/>
      <c r="P96" s="125"/>
      <c r="R96" t="str">
        <f t="shared" si="10"/>
        <v>Diff</v>
      </c>
      <c r="S96" s="38"/>
    </row>
    <row r="97" spans="2:19" ht="36" x14ac:dyDescent="0.25">
      <c r="B97">
        <v>1</v>
      </c>
      <c r="C97" s="53" t="str">
        <f>TEXT(SUM(B$7:B97),"Q#")</f>
        <v>Q44</v>
      </c>
      <c r="D97" s="24"/>
      <c r="E97" s="24"/>
      <c r="F97" s="25" t="s">
        <v>141</v>
      </c>
      <c r="G97" s="24"/>
      <c r="H97" s="26" t="s">
        <v>133</v>
      </c>
      <c r="I97" s="71" t="s">
        <v>142</v>
      </c>
      <c r="J97" s="24" t="s">
        <v>42</v>
      </c>
      <c r="K97" s="24"/>
      <c r="L97" s="27" t="s">
        <v>9</v>
      </c>
      <c r="M97" s="72"/>
      <c r="O97" s="64"/>
      <c r="P97" s="123"/>
      <c r="R97" t="str">
        <f t="shared" si="10"/>
        <v>Diff</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746A37A3-E2B3-44C2-B406-3D5261738EB8}"/>
    <hyperlink ref="I84" r:id="rId2" xr:uid="{402342A9-3FF4-41BC-B89A-613488A6F8DF}"/>
    <hyperlink ref="I85" r:id="rId3" xr:uid="{0C8CE34B-C7ED-4AF8-B7A5-29818341060A}"/>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0">
        <x14:dataValidation type="list" allowBlank="1" showErrorMessage="1" xr:uid="{4A99A780-2453-4A72-A502-F954EF8EEFD8}">
          <x14:formula1>
            <xm:f>Control!$M$11:$M$13</xm:f>
          </x14:formula1>
          <xm:sqref>L61</xm:sqref>
        </x14:dataValidation>
        <x14:dataValidation type="list" allowBlank="1" showErrorMessage="1" xr:uid="{86D4A70B-8549-4A62-BB9B-8688AB1B0FA0}">
          <x14:formula1>
            <xm:f>Control!$L$11:$L$13</xm:f>
          </x14:formula1>
          <xm:sqref>L9</xm:sqref>
        </x14:dataValidation>
        <x14:dataValidation type="list" allowBlank="1" showErrorMessage="1" xr:uid="{ABAD95C5-EBBC-4CC7-8F77-D10BC0A1ACF4}">
          <x14:formula1>
            <xm:f>Control!$G$11:$G$14</xm:f>
          </x14:formula1>
          <xm:sqref>L50</xm:sqref>
        </x14:dataValidation>
        <x14:dataValidation type="list" allowBlank="1" showErrorMessage="1" xr:uid="{B9A42851-163A-42CE-A809-4628F4904A85}">
          <x14:formula1>
            <xm:f>Control!$B$11:$B$12</xm:f>
          </x14:formula1>
          <xm:sqref>L24:L26 L29:L32 L14:L18 L63:L64 L68:L74 L77:L79 L83:L87 L90 L7 L34:L35 L54:L60 L38:L47</xm:sqref>
        </x14:dataValidation>
        <x14:dataValidation type="list" allowBlank="1" showInputMessage="1" prompt="Type in free text or select &quot;n/a&quot; from dropdown-list" xr:uid="{485CEFF7-2853-4FE5-9E2A-1A007ADBA9C8}">
          <x14:formula1>
            <xm:f>Control!$E$13</xm:f>
          </x14:formula1>
          <xm:sqref>L89 L91 O89 O91</xm:sqref>
        </x14:dataValidation>
        <x14:dataValidation type="list" allowBlank="1" showErrorMessage="1" xr:uid="{3BD607DD-277E-48E1-A63D-E6D159395D7F}">
          <x14:formula1>
            <xm:f>Control!$D$11:$D$13</xm:f>
          </x14:formula1>
          <xm:sqref>L20:L22</xm:sqref>
        </x14:dataValidation>
        <x14:dataValidation type="list" allowBlank="1" showInputMessage="1" prompt="Type in integer value or select &quot;n/a&quot; from dropdown-list" xr:uid="{FDC52267-732E-4032-B5A2-7E8D83E8E38C}">
          <x14:formula1>
            <xm:f>Control!$E$13</xm:f>
          </x14:formula1>
          <xm:sqref>L27 L65</xm:sqref>
        </x14:dataValidation>
        <x14:dataValidation type="list" allowBlank="1" showInputMessage="1" showErrorMessage="1" prompt="Integer - Make sure you enter an integer value?" xr:uid="{1153D161-79C1-4611-9C7E-E333F7ED6A5B}">
          <x14:formula1>
            <xm:f>Control!$J$11:$J$15</xm:f>
          </x14:formula1>
          <xm:sqref>L93:L97</xm:sqref>
        </x14:dataValidation>
        <x14:dataValidation type="list" allowBlank="1" showErrorMessage="1" xr:uid="{D066EF23-9E9C-423F-A5B6-1ADB835146D3}">
          <x14:formula1>
            <xm:f>Control!$I$11:$I$13</xm:f>
          </x14:formula1>
          <xm:sqref>L10</xm:sqref>
        </x14:dataValidation>
        <x14:dataValidation type="list" allowBlank="1" showInputMessage="1" prompt="Type in free text or select &quot;No&quot; from dropdown-list" xr:uid="{3230E17B-04A7-4436-9C2F-B8586242F313}">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2022-10-28T09:04:41Z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