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16" documentId="13_ncr:1_{3D241276-2ACC-466E-A02D-2C14D0C02021}" xr6:coauthVersionLast="47" xr6:coauthVersionMax="47" xr10:uidLastSave="{EBEBF945-F89F-4D8D-90A2-AED221D0F0BC}"/>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<sst xmlns="http://schemas.openxmlformats.org/spreadsheetml/2006/main" count="497" uniqueCount="210">
  <si>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</si>
  <si>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</si>
  <si>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</si>
  <si>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</si>
  <si>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</si>
  <si>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</si>
  <si>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</si>
  <si>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</si>
  <si>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</si>
  <si>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</si>
  <si>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</si>
  <si>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</si>
  <si>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</si>
  <si>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</si>
  <si>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</si>
  <si>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</si>
  <si>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</si>
  <si>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</si>
  <si>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</si>
  <si>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</si>
  <si>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</si>
  <si>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</si>
  <si>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</si>
  <si>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</si>
  <si>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</si>
  <si>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</si>
  <si>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</si>
  <si>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</si>
  <si>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</si>
  <si>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</si>
  <si>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</si>
  <si>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</si>
  <si>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</si>
  <si>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</si>
  <si>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</si>
  <si>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</si>
  <si>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</si>
  <si>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</si>
  <si>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</si>
  <si>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</si>
  <si>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</si>
  <si>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</si>
  <si>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</si>
  <si>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</si>
  <si>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</si>
  <si>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</si>
  <si>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</si>
  <si>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</si>
  <si>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</si>
  <si>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</si>
  <si>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</si>
  <si>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</si>
  <si>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</si>
  <si>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</si>
  <si>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</si>
  <si>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</si>
  <si>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</si>
  <si>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</si>
  <si>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</si>
  <si>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</si>
  <si>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</si>
  <si>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</si>
  <si>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</si>
  <si>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</si>
  <si>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</si>
  <si>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</si>
  <si>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</si>
  <si>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</si>
  <si>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</si>
  <si>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</si>
  <si>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</si>
  <si>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</si>
  <si>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</si>
  <si>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</si>
  <si>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</si>
  <si>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</si>
  <si>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</si>
  <si>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</si>
  <si>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</si>
  <si>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</si>
  <si>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</si>
  <si>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</si>
  <si>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</si>
  <si>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</si>
  <si>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</si>
  <si>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</si>
  <si>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</si>
  <si>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</si>
  <si>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</si>
  <si>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</si>
  <si>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</si>
  <si>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</si>
  <si>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</si>
  <si>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</si>
  <si>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</si>
  <si>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</si>
  <si>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</si>
  <si>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</si>
  <si>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</si>
  <si>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</si>
  <si>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</si>
  <si>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</si>
  <si>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</si>
  <si>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</si>
  <si>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</si>
  <si>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</si>
  <si>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</si>
  <si>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</si>
  <si>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</si>
  <si>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</si>
  <si>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</si>
  <si>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</si>
  <si>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</si>
  <si>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</si>
  <si>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</si>
  <si>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</si>
  <si>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</si>
  <si>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</si>
  <si>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</si>
  <si>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</si>
  <si>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</si>
  <si>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</si>
  <si>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</si>
  <si>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</si>
  <si>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</si>
  <si>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</si>
  <si>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</si>
  <si>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</si>
  <si>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</si>
  <si>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</si>
  <si>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</si>
  <si>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</si>
  <si>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</si>
  <si>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</si>
  <si>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</si>
  <si>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</si>
  <si>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</si>
  <si>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</si>
  <si>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</si>
  <si>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</si>
  <si>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</si>
  <si>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</si>
  <si>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</si>
  <si>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</si>
  <si>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</si>
  <si>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</si>
  <si>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</si>
  <si>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</si>
  <si>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</si>
  <si>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</si>
  <si>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</si>
  <si>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</si>
  <si>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</si>
  <si>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</si>
  <si>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</si>
  <si>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</si>
  <si>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</si>
  <si>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</si>
  <si>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</si>
  <si>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</si>
  <si>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</si>
  <si>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</si>
  <si>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</si>
  <si>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</si>
  <si>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</si>
  <si>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</si>
  <si>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</si>
  <si>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</si>
  <si>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</si>
  <si>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</si>
  <si>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</si>
  <si>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</si>
  <si>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</si>
  <si>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</si>
  <si>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</si>
  <si>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</si>
  <si>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</si>
  <si>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</si>
  <si>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</si>
  <si>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</si>
  <si>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</si>
  <si>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</si>
  <si>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</si>
  <si>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</si>
  <si>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</si>
  <si>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</si>
  <si>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</si>
  <si>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</si>
  <si>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</si>
  <si>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</si>
  <si>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</si>
  <si>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</si>
  <si>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</si>
  <si>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</si>
  <si>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</si>
  <si>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</si>
  <si>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</si>
  <si>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</si>
  <si>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</si>
  <si>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</si>
  <si>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Movement, models, and metabolism: Individual-based energy budget
models as next-generation extensions for predicting animal movement
outcomes across scales</t>
  </si>
  <si>
    <t>SA</t>
  </si>
  <si>
    <t>1991-2019</t>
  </si>
  <si>
    <t>excluded reviews</t>
  </si>
  <si>
    <t>This is not clear from the text but only by counting the articles in table 1</t>
  </si>
  <si>
    <t>The paper in sections 2 - 5 is mainly about integrating energetics into mechanisms to improve the models.</t>
  </si>
  <si>
    <t>At the same time the used components of the models are compared.</t>
  </si>
  <si>
    <t>Fig 1. if we unerstand the understanding of movement as general theory development. I think for ecology it is fair to say that its interpreted that way.</t>
  </si>
  <si>
    <t>Last section</t>
  </si>
  <si>
    <t>Q33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</si>
</sst>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M97" sqref="M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199</v>
      </c>
      <c r="H2" s="151" t="s">
        <v>164</v>
      </c>
      <c r="I2" s="151"/>
      <c r="J2" s="151"/>
      <c r="L2" s="152" t="s">
        <v>200</v>
      </c>
      <c r="M2" s="148"/>
      <c r="N2" s="9"/>
    </row>
    <row r="3" spans="1:14" x14ac:dyDescent="0.25">
      <c r="A3" s="9"/>
      <c r="C3" s="10"/>
      <c r="F3" s="11"/>
      <c r="H3" s="151"/>
      <c r="I3" s="151"/>
      <c r="J3" s="151"/>
      <c r="L3" s="147" t="s">
        <v>201</v>
      </c>
      <c r="M3" s="148"/>
      <c r="N3" s="9"/>
    </row>
    <row r="4" spans="1:14" ht="30.75" customHeight="1" x14ac:dyDescent="0.25">
      <c r="A4" s="9"/>
      <c r="C4" s="10"/>
      <c r="F4" s="11"/>
      <c r="L4" s="149" t="s">
        <v>209</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153" t="s">
        <v>143</v>
      </c>
      <c r="M9" s="76" t="s">
        <v>31</v>
      </c>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194</v>
      </c>
      <c r="G15" s="18"/>
      <c r="H15" s="41" t="s">
        <v>41</v>
      </c>
      <c r="I15" s="108"/>
      <c r="J15" s="18"/>
      <c r="L15" s="43" t="s">
        <v>6</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166</v>
      </c>
      <c r="N17" s="9"/>
    </row>
    <row r="18" spans="1:14" ht="30" customHeight="1" outlineLevel="1" x14ac:dyDescent="0.25">
      <c r="A18" s="9"/>
      <c r="B18" s="18"/>
      <c r="C18" s="119" t="str">
        <f>_xlfn.CONCAT($C$13,".5")</f>
        <v>Q3.5</v>
      </c>
      <c r="F18" s="116" t="s">
        <v>165</v>
      </c>
      <c r="G18" s="18"/>
      <c r="H18" s="41" t="s">
        <v>41</v>
      </c>
      <c r="I18" s="108"/>
      <c r="J18" s="18"/>
      <c r="L18" s="43" t="s">
        <v>10</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x14ac:dyDescent="0.25">
      <c r="A21" s="9"/>
      <c r="B21" s="28">
        <v>1</v>
      </c>
      <c r="C21" s="120" t="str">
        <f>TEXT(SUM(B$7:B21),"Q#")</f>
        <v>Q5</v>
      </c>
      <c r="D21" s="28"/>
      <c r="E21" s="28"/>
      <c r="F21" s="61" t="s">
        <v>53</v>
      </c>
      <c r="G21" s="28" t="s">
        <v>31</v>
      </c>
      <c r="H21" s="30" t="s">
        <v>51</v>
      </c>
      <c r="I21" s="60" t="s">
        <v>190</v>
      </c>
      <c r="J21" s="28" t="s">
        <v>42</v>
      </c>
      <c r="K21" s="28"/>
      <c r="L21" s="31" t="s">
        <v>6</v>
      </c>
      <c r="M21" s="32"/>
      <c r="N21" s="9"/>
    </row>
    <row r="22" spans="1:14" ht="30" customHeight="1" outlineLevel="1" x14ac:dyDescent="0.25">
      <c r="A22" s="9"/>
      <c r="B22" s="18">
        <v>1</v>
      </c>
      <c r="C22" s="10" t="str">
        <f>TEXT(SUM(B$7:B22),"Q#")</f>
        <v>Q6</v>
      </c>
      <c r="F22" s="11" t="s">
        <v>54</v>
      </c>
      <c r="G22" s="18" t="s">
        <v>31</v>
      </c>
      <c r="H22" s="41" t="s">
        <v>51</v>
      </c>
      <c r="I22" s="42" t="s">
        <v>189</v>
      </c>
      <c r="J22" s="18" t="s">
        <v>42</v>
      </c>
      <c r="L22" s="45" t="s">
        <v>10</v>
      </c>
      <c r="M22" s="44"/>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191</v>
      </c>
      <c r="G27" s="28" t="s">
        <v>31</v>
      </c>
      <c r="H27" s="30" t="s">
        <v>61</v>
      </c>
      <c r="I27" s="60"/>
      <c r="J27" s="28" t="s">
        <v>48</v>
      </c>
      <c r="K27" s="28"/>
      <c r="L27" s="31">
        <v>1</v>
      </c>
      <c r="M27" s="32"/>
      <c r="N27" s="9"/>
    </row>
    <row r="28" spans="1:14" ht="30" customHeight="1" outlineLevel="1" x14ac:dyDescent="0.25">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25">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195</v>
      </c>
      <c r="J45" s="34" t="s">
        <v>42</v>
      </c>
      <c r="K45" s="28"/>
      <c r="L45" s="74" t="s">
        <v>6</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6</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202</v>
      </c>
      <c r="M48" s="40"/>
      <c r="N48" s="9"/>
    </row>
    <row r="49" spans="1:14" ht="30" customHeight="1" outlineLevel="1" x14ac:dyDescent="0.25">
      <c r="A49" s="9"/>
      <c r="B49" s="34">
        <v>1</v>
      </c>
      <c r="C49" s="114" t="str">
        <f>TEXT(SUM(B$7:B49),"Q#")</f>
        <v>Q25</v>
      </c>
      <c r="D49" s="34"/>
      <c r="E49" s="34"/>
      <c r="F49" s="77" t="s">
        <v>179</v>
      </c>
      <c r="G49" s="34" t="s">
        <v>31</v>
      </c>
      <c r="H49" s="80" t="s">
        <v>85</v>
      </c>
      <c r="I49" s="78" t="s">
        <v>173</v>
      </c>
      <c r="J49" s="34" t="s">
        <v>42</v>
      </c>
      <c r="K49" s="34"/>
      <c r="L49" s="31" t="s">
        <v>203</v>
      </c>
      <c r="M49" s="40"/>
      <c r="N49" s="9"/>
    </row>
    <row r="50" spans="1:14" ht="45" customHeight="1" outlineLevel="1" x14ac:dyDescent="0.25">
      <c r="A50" s="9"/>
      <c r="B50" s="18">
        <v>1</v>
      </c>
      <c r="C50" s="119" t="str">
        <f>TEXT(SUM(B$7:B50),"Q#")</f>
        <v>Q26</v>
      </c>
      <c r="F50" s="116" t="s">
        <v>174</v>
      </c>
      <c r="G50" s="18" t="s">
        <v>31</v>
      </c>
      <c r="H50" s="126" t="s">
        <v>180</v>
      </c>
      <c r="I50" s="42" t="s">
        <v>181</v>
      </c>
      <c r="J50" s="18" t="s">
        <v>48</v>
      </c>
      <c r="L50" s="43" t="s">
        <v>18</v>
      </c>
      <c r="M50" s="44" t="s">
        <v>175</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6</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5">
      <c r="A61" s="9"/>
      <c r="B61" s="18">
        <v>1</v>
      </c>
      <c r="C61" s="119" t="str">
        <f>TEXT(SUM(B$7:B61),"Q#")</f>
        <v>Q29</v>
      </c>
      <c r="F61" s="11" t="s">
        <v>183</v>
      </c>
      <c r="G61" s="18" t="s">
        <v>31</v>
      </c>
      <c r="H61" s="129" t="s">
        <v>184</v>
      </c>
      <c r="I61" s="42" t="s">
        <v>90</v>
      </c>
      <c r="J61" s="18" t="s">
        <v>42</v>
      </c>
      <c r="L61" s="43" t="s">
        <v>186</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176</v>
      </c>
      <c r="G63" s="28" t="s">
        <v>31</v>
      </c>
      <c r="H63" s="30" t="s">
        <v>57</v>
      </c>
      <c r="I63" s="60" t="s">
        <v>182</v>
      </c>
      <c r="J63" s="28" t="s">
        <v>48</v>
      </c>
      <c r="K63" s="28"/>
      <c r="L63" s="31" t="s">
        <v>6</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87</v>
      </c>
      <c r="M65" s="32" t="s">
        <v>204</v>
      </c>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t="s">
        <v>205</v>
      </c>
      <c r="N68" s="9"/>
    </row>
    <row r="69" spans="1:14" ht="30" customHeight="1" outlineLevel="1" x14ac:dyDescent="0.25">
      <c r="A69" s="9"/>
      <c r="C69" s="94" t="str">
        <f>_xlfn.CONCAT($C$67,".2")</f>
        <v>Q33.2</v>
      </c>
      <c r="F69" s="86" t="s">
        <v>100</v>
      </c>
      <c r="G69" s="18" t="s">
        <v>31</v>
      </c>
      <c r="H69" s="41" t="s">
        <v>41</v>
      </c>
      <c r="I69" s="96" t="s">
        <v>148</v>
      </c>
      <c r="L69" s="43" t="s">
        <v>6</v>
      </c>
      <c r="M69" s="44" t="s">
        <v>206</v>
      </c>
      <c r="N69" s="9"/>
    </row>
    <row r="70" spans="1:14" ht="30" customHeight="1" outlineLevel="1" x14ac:dyDescent="0.25">
      <c r="A70" s="9"/>
      <c r="C70" s="94" t="str">
        <f>_xlfn.CONCAT($C$67,".3")</f>
        <v>Q33.3</v>
      </c>
      <c r="F70" s="86" t="s">
        <v>101</v>
      </c>
      <c r="G70" s="18" t="s">
        <v>31</v>
      </c>
      <c r="H70" s="41" t="s">
        <v>41</v>
      </c>
      <c r="I70" s="96" t="s">
        <v>149</v>
      </c>
      <c r="L70" s="43" t="s">
        <v>6</v>
      </c>
      <c r="M70" s="44" t="s">
        <v>207</v>
      </c>
      <c r="N70" s="9"/>
    </row>
    <row r="71" spans="1:14" ht="30" customHeight="1" outlineLevel="1" x14ac:dyDescent="0.25">
      <c r="A71" s="9"/>
      <c r="C71" s="119" t="str">
        <f>_xlfn.CONCAT($C$67,".4")</f>
        <v>Q33.4</v>
      </c>
      <c r="F71" s="140" t="s">
        <v>198</v>
      </c>
      <c r="G71" s="18" t="s">
        <v>31</v>
      </c>
      <c r="H71" s="41" t="s">
        <v>41</v>
      </c>
      <c r="I71" s="96" t="s">
        <v>148</v>
      </c>
      <c r="L71" s="43" t="s">
        <v>6</v>
      </c>
      <c r="M71" s="44" t="s">
        <v>208</v>
      </c>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10</v>
      </c>
      <c r="M73" s="44"/>
      <c r="N73" s="9"/>
    </row>
    <row r="74" spans="1:14" ht="30" customHeight="1" outlineLevel="1" x14ac:dyDescent="0.25">
      <c r="A74" s="9"/>
      <c r="C74" s="94" t="str">
        <f>_xlfn.CONCAT($C$67,".7")</f>
        <v>Q33.7</v>
      </c>
      <c r="F74" s="86" t="s">
        <v>105</v>
      </c>
      <c r="G74" s="18" t="s">
        <v>31</v>
      </c>
      <c r="H74" s="41" t="s">
        <v>41</v>
      </c>
      <c r="I74" s="96" t="s">
        <v>151</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153</v>
      </c>
      <c r="L77" s="43" t="s">
        <v>6</v>
      </c>
      <c r="M77" s="44"/>
      <c r="N77" s="9"/>
    </row>
    <row r="78" spans="1:14" ht="45" customHeight="1" outlineLevel="1" x14ac:dyDescent="0.25">
      <c r="A78" s="9"/>
      <c r="C78" s="10" t="str">
        <f>_xlfn.CONCAT($C$76,".2")</f>
        <v>Q34.2</v>
      </c>
      <c r="F78" s="132" t="s">
        <v>196</v>
      </c>
      <c r="G78" s="18" t="s">
        <v>31</v>
      </c>
      <c r="H78" s="41" t="s">
        <v>41</v>
      </c>
      <c r="I78" s="146"/>
      <c r="L78" s="43" t="s">
        <v>10</v>
      </c>
      <c r="M78" s="44"/>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177</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21</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13</v>
      </c>
      <c r="M94" s="91"/>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13</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26</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2022-08-31T06:54:28Z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