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Default Extension="gif" ContentType="image/gif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00" yWindow="140" windowWidth="14100" windowHeight="14720"/>
  </bookViews>
  <sheets>
    <sheet name="All" sheetId="1" r:id="rId1"/>
    <sheet name="Burlington NJ" sheetId="2" r:id="rId2"/>
    <sheet name="China" sheetId="4" r:id="rId3"/>
    <sheet name="China summary" sheetId="3" r:id="rId4"/>
  </sheets>
  <definedNames>
    <definedName name="_xlnm._FilterDatabase" localSheetId="0" hidden="1">All!$B$1:$G$3293</definedName>
    <definedName name="EXCEL_POP01A_10PK">All!$B$1:$G$3293</definedName>
    <definedName name="_xlnm.Print_Area" localSheetId="0">All!$I$6:$L$52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53" i="1"/>
  <c r="G3"/>
  <c r="L53"/>
  <c r="K52"/>
  <c r="L52"/>
  <c r="K51"/>
  <c r="L51"/>
  <c r="K48"/>
  <c r="J48"/>
  <c r="I48"/>
  <c r="K47"/>
  <c r="J47"/>
  <c r="I47"/>
  <c r="K46"/>
  <c r="J46"/>
  <c r="I46"/>
  <c r="K45"/>
  <c r="J45"/>
  <c r="I45"/>
  <c r="K44"/>
  <c r="J44"/>
  <c r="I44"/>
  <c r="K43"/>
  <c r="J43"/>
  <c r="I43"/>
  <c r="I40"/>
  <c r="J40"/>
  <c r="K40"/>
  <c r="I41"/>
  <c r="J41"/>
  <c r="K41"/>
  <c r="I42"/>
  <c r="J42"/>
  <c r="K42"/>
  <c r="I35"/>
  <c r="J35"/>
  <c r="K35"/>
  <c r="I36"/>
  <c r="J36"/>
  <c r="K36"/>
  <c r="I37"/>
  <c r="J37"/>
  <c r="K37"/>
  <c r="I38"/>
  <c r="J38"/>
  <c r="K38"/>
  <c r="I39"/>
  <c r="J39"/>
  <c r="K39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K27"/>
  <c r="I27"/>
  <c r="J27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K10"/>
  <c r="J10"/>
  <c r="I10"/>
  <c r="K49"/>
  <c r="L49"/>
  <c r="K8"/>
  <c r="L8"/>
  <c r="K9"/>
  <c r="L9"/>
  <c r="K54"/>
  <c r="L54"/>
  <c r="K50"/>
  <c r="L50"/>
  <c r="K56"/>
  <c r="L56"/>
  <c r="K57"/>
  <c r="L57"/>
  <c r="K7"/>
  <c r="K3"/>
  <c r="K4"/>
  <c r="I3"/>
  <c r="H3"/>
  <c r="L7"/>
  <c r="K1"/>
  <c r="K5"/>
  <c r="L48"/>
  <c r="L47"/>
  <c r="L46"/>
  <c r="L45"/>
  <c r="L44"/>
  <c r="L43"/>
  <c r="L40"/>
  <c r="L41"/>
  <c r="L42"/>
  <c r="L35"/>
  <c r="L36"/>
  <c r="L37"/>
  <c r="L38"/>
  <c r="L39"/>
  <c r="L28"/>
  <c r="L29"/>
  <c r="L30"/>
  <c r="L31"/>
  <c r="L32"/>
  <c r="L33"/>
  <c r="L34"/>
  <c r="L27"/>
  <c r="L11"/>
  <c r="L12"/>
  <c r="L13"/>
  <c r="L14"/>
  <c r="L15"/>
  <c r="L16"/>
  <c r="L17"/>
  <c r="L18"/>
  <c r="L19"/>
  <c r="L20"/>
  <c r="L21"/>
  <c r="L22"/>
  <c r="L23"/>
  <c r="L24"/>
  <c r="L25"/>
  <c r="L26"/>
  <c r="L10"/>
  <c r="I109" i="4"/>
  <c r="I108"/>
  <c r="E1"/>
  <c r="J109"/>
  <c r="J108"/>
  <c r="I192"/>
  <c r="J192"/>
  <c r="I191"/>
  <c r="J191"/>
  <c r="I190"/>
  <c r="J190"/>
  <c r="I189"/>
  <c r="J189"/>
  <c r="I188"/>
  <c r="J188"/>
  <c r="C15" i="3"/>
  <c r="C16"/>
  <c r="C17"/>
  <c r="C18"/>
  <c r="C19"/>
  <c r="C20"/>
  <c r="C21"/>
  <c r="C14"/>
  <c r="C3"/>
  <c r="C4"/>
  <c r="C5"/>
  <c r="C6"/>
  <c r="C7"/>
  <c r="C8"/>
  <c r="C9"/>
  <c r="C10"/>
  <c r="C2"/>
  <c r="C44"/>
  <c r="C45"/>
  <c r="C46"/>
  <c r="C47"/>
  <c r="C48"/>
  <c r="C49"/>
  <c r="C43"/>
  <c r="C27"/>
  <c r="C28"/>
  <c r="C29"/>
  <c r="C30"/>
  <c r="C31"/>
  <c r="C32"/>
  <c r="C33"/>
  <c r="C34"/>
  <c r="C35"/>
  <c r="C36"/>
  <c r="C37"/>
  <c r="C38"/>
  <c r="C39"/>
  <c r="C40"/>
  <c r="C26"/>
  <c r="B1"/>
  <c r="E1"/>
  <c r="D40"/>
  <c r="E3"/>
  <c r="E2"/>
  <c r="D27"/>
  <c r="D28"/>
  <c r="D29"/>
  <c r="D30"/>
  <c r="D31"/>
  <c r="D32"/>
  <c r="D33"/>
  <c r="D34"/>
  <c r="D35"/>
  <c r="D36"/>
  <c r="D37"/>
  <c r="D38"/>
  <c r="D39"/>
  <c r="D15"/>
  <c r="D16"/>
  <c r="D17"/>
  <c r="D18"/>
  <c r="D19"/>
  <c r="D20"/>
  <c r="D21"/>
  <c r="D3"/>
  <c r="D4"/>
  <c r="D5"/>
  <c r="D6"/>
  <c r="D7"/>
  <c r="D8"/>
  <c r="D9"/>
  <c r="D10"/>
  <c r="D44"/>
  <c r="D45"/>
  <c r="D46"/>
  <c r="D47"/>
  <c r="D48"/>
  <c r="D49"/>
  <c r="D43"/>
  <c r="D26"/>
  <c r="D14"/>
  <c r="D2"/>
</calcChain>
</file>

<file path=xl/sharedStrings.xml><?xml version="1.0" encoding="utf-8"?>
<sst xmlns="http://schemas.openxmlformats.org/spreadsheetml/2006/main" count="1720" uniqueCount="950">
  <si>
    <t>Tripura</t>
    <phoneticPr fontId="4" type="noConversion"/>
  </si>
  <si>
    <t>Uttar Pradesh</t>
    <phoneticPr fontId="4" type="noConversion"/>
  </si>
  <si>
    <t>Uttarakhand</t>
    <phoneticPr fontId="4" type="noConversion"/>
  </si>
  <si>
    <t>West Bengal</t>
    <phoneticPr fontId="4" type="noConversion"/>
  </si>
  <si>
    <t>Andaman and Nicobar Islands</t>
    <phoneticPr fontId="4" type="noConversion"/>
  </si>
  <si>
    <t>Chandigarh</t>
    <phoneticPr fontId="4" type="noConversion"/>
  </si>
  <si>
    <t>Dadra and Nagar Haveli</t>
    <phoneticPr fontId="4" type="noConversion"/>
  </si>
  <si>
    <t>Dama and Diu</t>
    <phoneticPr fontId="4" type="noConversion"/>
  </si>
  <si>
    <t>Lakshadweep</t>
    <phoneticPr fontId="4" type="noConversion"/>
  </si>
  <si>
    <t>National Capital Territory of Delhi</t>
    <phoneticPr fontId="4" type="noConversion"/>
  </si>
  <si>
    <t>Puducherry</t>
    <phoneticPr fontId="4" type="noConversion"/>
  </si>
  <si>
    <t>Krasnoyarsk Krai</t>
  </si>
  <si>
    <t>Kiribati</t>
  </si>
  <si>
    <t>United States Virgin Islands (U.S.)</t>
  </si>
  <si>
    <t>2011 census result</t>
  </si>
  <si>
    <t>Tonga</t>
  </si>
  <si>
    <t>Federated States of Micronesia</t>
  </si>
  <si>
    <t>Jersey (UK)</t>
  </si>
  <si>
    <t>Seychelles</t>
  </si>
  <si>
    <t>Antigua and Barbuda</t>
  </si>
  <si>
    <t>Isle of Man (UK)</t>
  </si>
  <si>
    <t>Ceuta (Spain)</t>
  </si>
  <si>
    <t>WEST</t>
    <phoneticPr fontId="4" type="noConversion"/>
  </si>
  <si>
    <t>FUZ</t>
    <phoneticPr fontId="4" type="noConversion"/>
  </si>
  <si>
    <t>Guangxi</t>
    <phoneticPr fontId="4" type="noConversion"/>
  </si>
  <si>
    <t>FUZ</t>
    <phoneticPr fontId="4" type="noConversion"/>
  </si>
  <si>
    <t>SIC</t>
    <phoneticPr fontId="4" type="noConversion"/>
  </si>
  <si>
    <t>YUN</t>
    <phoneticPr fontId="4" type="noConversion"/>
  </si>
  <si>
    <t>Qinghai</t>
    <phoneticPr fontId="4" type="noConversion"/>
  </si>
  <si>
    <t>Xining</t>
    <phoneticPr fontId="4" type="noConversion"/>
  </si>
  <si>
    <t>Haidong</t>
    <phoneticPr fontId="4" type="noConversion"/>
  </si>
  <si>
    <t>Haixi</t>
    <phoneticPr fontId="4" type="noConversion"/>
  </si>
  <si>
    <t>Haibei</t>
    <phoneticPr fontId="4" type="noConversion"/>
  </si>
  <si>
    <t>Hainan</t>
    <phoneticPr fontId="4" type="noConversion"/>
  </si>
  <si>
    <t>Huangnan</t>
    <phoneticPr fontId="4" type="noConversion"/>
  </si>
  <si>
    <t>Yushu</t>
    <phoneticPr fontId="4" type="noConversion"/>
  </si>
  <si>
    <t>Golog</t>
    <phoneticPr fontId="4" type="noConversion"/>
  </si>
  <si>
    <t>CAW</t>
    <phoneticPr fontId="4" type="noConversion"/>
  </si>
  <si>
    <t>CAS</t>
    <phoneticPr fontId="4" type="noConversion"/>
  </si>
  <si>
    <t>GXH</t>
    <phoneticPr fontId="4" type="noConversion"/>
  </si>
  <si>
    <t>Dandong</t>
    <phoneticPr fontId="4" type="noConversion"/>
  </si>
  <si>
    <t>Transnistria[Note 17]</t>
  </si>
  <si>
    <t>SHD</t>
    <phoneticPr fontId="4" type="noConversion"/>
  </si>
  <si>
    <t>Shandong</t>
    <phoneticPr fontId="4" type="noConversion"/>
  </si>
  <si>
    <t>JSU</t>
    <phoneticPr fontId="4" type="noConversion"/>
  </si>
  <si>
    <t>Jiangsu</t>
    <phoneticPr fontId="4" type="noConversion"/>
  </si>
  <si>
    <t>Zhejiang</t>
    <phoneticPr fontId="4" type="noConversion"/>
  </si>
  <si>
    <t>HEZ</t>
    <phoneticPr fontId="4" type="noConversion"/>
  </si>
  <si>
    <t>Heze</t>
    <phoneticPr fontId="4" type="noConversion"/>
  </si>
  <si>
    <t>YCG</t>
    <phoneticPr fontId="4" type="noConversion"/>
  </si>
  <si>
    <t>Yancheng</t>
    <phoneticPr fontId="4" type="noConversion"/>
  </si>
  <si>
    <t>ANH</t>
    <phoneticPr fontId="4" type="noConversion"/>
  </si>
  <si>
    <t>Anhui</t>
    <phoneticPr fontId="4" type="noConversion"/>
  </si>
  <si>
    <t>Henan</t>
    <phoneticPr fontId="4" type="noConversion"/>
  </si>
  <si>
    <t>ZHZ</t>
    <phoneticPr fontId="4" type="noConversion"/>
  </si>
  <si>
    <t>Zhongzhong</t>
    <phoneticPr fontId="4" type="noConversion"/>
  </si>
  <si>
    <t>Russia</t>
    <phoneticPr fontId="4" type="noConversion"/>
  </si>
  <si>
    <t>Andhra Pradesh</t>
    <phoneticPr fontId="4" type="noConversion"/>
  </si>
  <si>
    <t>India</t>
    <phoneticPr fontId="4" type="noConversion"/>
  </si>
  <si>
    <t>Arunachal Pradesh</t>
    <phoneticPr fontId="4" type="noConversion"/>
  </si>
  <si>
    <t>Assam</t>
    <phoneticPr fontId="4" type="noConversion"/>
  </si>
  <si>
    <t>Bihar</t>
    <phoneticPr fontId="4" type="noConversion"/>
  </si>
  <si>
    <t>Chhattisgarh</t>
    <phoneticPr fontId="4" type="noConversion"/>
  </si>
  <si>
    <t>Goa</t>
    <phoneticPr fontId="4" type="noConversion"/>
  </si>
  <si>
    <t>Gujarat</t>
    <phoneticPr fontId="4" type="noConversion"/>
  </si>
  <si>
    <t>Haryana</t>
    <phoneticPr fontId="4" type="noConversion"/>
  </si>
  <si>
    <t>Himachal Pradesh</t>
    <phoneticPr fontId="4" type="noConversion"/>
  </si>
  <si>
    <t>Jammu and Kashmir</t>
    <phoneticPr fontId="4" type="noConversion"/>
  </si>
  <si>
    <t>Jharkhand</t>
    <phoneticPr fontId="4" type="noConversion"/>
  </si>
  <si>
    <t>Karnataka</t>
    <phoneticPr fontId="4" type="noConversion"/>
  </si>
  <si>
    <t>Kerala</t>
    <phoneticPr fontId="4" type="noConversion"/>
  </si>
  <si>
    <t>Madhya Pradesh</t>
    <phoneticPr fontId="4" type="noConversion"/>
  </si>
  <si>
    <t>Maharashtra</t>
    <phoneticPr fontId="4" type="noConversion"/>
  </si>
  <si>
    <t>Manipur</t>
    <phoneticPr fontId="4" type="noConversion"/>
  </si>
  <si>
    <t>Meghalaya</t>
    <phoneticPr fontId="4" type="noConversion"/>
  </si>
  <si>
    <t>Mizoram</t>
    <phoneticPr fontId="4" type="noConversion"/>
  </si>
  <si>
    <t>Nagaland</t>
    <phoneticPr fontId="4" type="noConversion"/>
  </si>
  <si>
    <t>Odisha</t>
    <phoneticPr fontId="4" type="noConversion"/>
  </si>
  <si>
    <t>Punjab</t>
    <phoneticPr fontId="4" type="noConversion"/>
  </si>
  <si>
    <t>Rajasthan</t>
    <phoneticPr fontId="4" type="noConversion"/>
  </si>
  <si>
    <t>Sikkim</t>
    <phoneticPr fontId="4" type="noConversion"/>
  </si>
  <si>
    <t>Tamil Nadu</t>
    <phoneticPr fontId="4" type="noConversion"/>
  </si>
  <si>
    <t>Talangana</t>
    <phoneticPr fontId="4" type="noConversion"/>
  </si>
  <si>
    <t>Qatar</t>
  </si>
  <si>
    <t>Botswana</t>
  </si>
  <si>
    <t>Macedonia</t>
  </si>
  <si>
    <t>Slovenia</t>
  </si>
  <si>
    <t>Latvia</t>
  </si>
  <si>
    <t>Mecklenburg-Vorpommern</t>
  </si>
  <si>
    <t>North Rhine-Westphalia</t>
  </si>
  <si>
    <t>Rhineland-Palatinate</t>
  </si>
  <si>
    <t>Saarland</t>
  </si>
  <si>
    <t>Saxony</t>
  </si>
  <si>
    <t>Tula Oblast</t>
  </si>
  <si>
    <t>Belgorod Oblast</t>
  </si>
  <si>
    <t>Khanty–Mansi Autonomous Okrug</t>
  </si>
  <si>
    <t>Udmurt Republic</t>
  </si>
  <si>
    <t>Vladimir Oblast</t>
  </si>
  <si>
    <t>Penza Oblast</t>
  </si>
  <si>
    <t>Tver Oblast</t>
  </si>
  <si>
    <t>Khabarovsk Krai</t>
  </si>
  <si>
    <t>Kirov Oblast</t>
  </si>
  <si>
    <t>Tyumen Oblast1</t>
  </si>
  <si>
    <t>Ulyanovsk Oblast</t>
  </si>
  <si>
    <t>Bryansk Oblast</t>
  </si>
  <si>
    <t>Yaroslavl Oblast</t>
  </si>
  <si>
    <t>Chechen Republic</t>
  </si>
  <si>
    <t>Chuvash Republic</t>
  </si>
  <si>
    <t>Vologda Oblast</t>
  </si>
  <si>
    <t>Arkhangelsk Oblast2</t>
  </si>
  <si>
    <t>Lipetsk Oblast</t>
  </si>
  <si>
    <t>Ryazan Oblast</t>
  </si>
  <si>
    <t>Kursk Oblast</t>
  </si>
  <si>
    <t>Zabaykalsky Krai</t>
  </si>
  <si>
    <t>Tambov Oblast</t>
  </si>
  <si>
    <t>Ivanovo Oblast</t>
  </si>
  <si>
    <t>Tomsk Oblast</t>
  </si>
  <si>
    <t>CKO</t>
  </si>
  <si>
    <t>MGL</t>
    <phoneticPr fontId="4" type="noConversion"/>
  </si>
  <si>
    <t>Flag of Sint Eustatius.svg Sint Eustatius (Netherlands)</t>
  </si>
  <si>
    <t>ZHZ</t>
    <phoneticPr fontId="4" type="noConversion"/>
  </si>
  <si>
    <t>HEN</t>
    <phoneticPr fontId="4" type="noConversion"/>
  </si>
  <si>
    <t>YCG</t>
    <phoneticPr fontId="4" type="noConversion"/>
  </si>
  <si>
    <t>Shanxi</t>
    <phoneticPr fontId="4" type="noConversion"/>
  </si>
  <si>
    <t>SHN</t>
    <phoneticPr fontId="4" type="noConversion"/>
  </si>
  <si>
    <t>Zhuhai</t>
    <phoneticPr fontId="4" type="noConversion"/>
  </si>
  <si>
    <t>ZHI</t>
    <phoneticPr fontId="4" type="noConversion"/>
  </si>
  <si>
    <t>NORTH</t>
    <phoneticPr fontId="4" type="noConversion"/>
  </si>
  <si>
    <t>Hebei</t>
    <phoneticPr fontId="4" type="noConversion"/>
  </si>
  <si>
    <t>Beitian</t>
    <phoneticPr fontId="4" type="noConversion"/>
  </si>
  <si>
    <t>HEB</t>
    <phoneticPr fontId="4" type="noConversion"/>
  </si>
  <si>
    <t>Liaoning</t>
    <phoneticPr fontId="4" type="noConversion"/>
  </si>
  <si>
    <t>LNG</t>
    <phoneticPr fontId="4" type="noConversion"/>
  </si>
  <si>
    <t>Manchuria</t>
    <phoneticPr fontId="4" type="noConversion"/>
  </si>
  <si>
    <t>MAN</t>
    <phoneticPr fontId="4" type="noConversion"/>
  </si>
  <si>
    <t>West Korea</t>
    <phoneticPr fontId="4" type="noConversion"/>
  </si>
  <si>
    <t>WKO</t>
    <phoneticPr fontId="4" type="noConversion"/>
  </si>
  <si>
    <t>Central Korea</t>
    <phoneticPr fontId="4" type="noConversion"/>
  </si>
  <si>
    <t>CKO</t>
    <phoneticPr fontId="4" type="noConversion"/>
  </si>
  <si>
    <t>ZHI</t>
    <phoneticPr fontId="4" type="noConversion"/>
  </si>
  <si>
    <t xml:space="preserve"> Extremadura</t>
  </si>
  <si>
    <t>Guizhou</t>
    <phoneticPr fontId="4" type="noConversion"/>
  </si>
  <si>
    <t>GZH</t>
    <phoneticPr fontId="4" type="noConversion"/>
  </si>
  <si>
    <t>SOUTH</t>
    <phoneticPr fontId="4" type="noConversion"/>
  </si>
  <si>
    <t>Zhongnan</t>
    <phoneticPr fontId="4" type="noConversion"/>
  </si>
  <si>
    <t>ZHN</t>
    <phoneticPr fontId="4" type="noConversion"/>
  </si>
  <si>
    <t>GNH</t>
  </si>
  <si>
    <t>Guanghai</t>
    <phoneticPr fontId="4" type="noConversion"/>
  </si>
  <si>
    <t>GNH</t>
    <phoneticPr fontId="4" type="noConversion"/>
  </si>
  <si>
    <t>Guangzhou</t>
    <phoneticPr fontId="4" type="noConversion"/>
  </si>
  <si>
    <t>GZH</t>
    <phoneticPr fontId="4" type="noConversion"/>
  </si>
  <si>
    <t>MGL</t>
    <phoneticPr fontId="4" type="noConversion"/>
  </si>
  <si>
    <t>Guizhou</t>
    <phoneticPr fontId="4" type="noConversion"/>
  </si>
  <si>
    <t>Bijie</t>
    <phoneticPr fontId="4" type="noConversion"/>
  </si>
  <si>
    <t>Zunyi</t>
    <phoneticPr fontId="4" type="noConversion"/>
  </si>
  <si>
    <t>Tongren</t>
    <phoneticPr fontId="4" type="noConversion"/>
  </si>
  <si>
    <t>Liupanshui</t>
    <phoneticPr fontId="4" type="noConversion"/>
  </si>
  <si>
    <t>Anshun</t>
    <phoneticPr fontId="4" type="noConversion"/>
  </si>
  <si>
    <t>Guiyang</t>
    <phoneticPr fontId="4" type="noConversion"/>
  </si>
  <si>
    <t>Qianxi'nan</t>
    <phoneticPr fontId="4" type="noConversion"/>
  </si>
  <si>
    <t>Qiannan</t>
    <phoneticPr fontId="4" type="noConversion"/>
  </si>
  <si>
    <t>Qiandongnan</t>
    <phoneticPr fontId="4" type="noConversion"/>
  </si>
  <si>
    <t>Heilongjiang</t>
    <phoneticPr fontId="4" type="noConversion"/>
  </si>
  <si>
    <t>Shaanxi</t>
    <phoneticPr fontId="4" type="noConversion"/>
  </si>
  <si>
    <t>Capital</t>
    <phoneticPr fontId="4" type="noConversion"/>
  </si>
  <si>
    <t>CAW</t>
  </si>
  <si>
    <t>CAS</t>
  </si>
  <si>
    <t>CAW</t>
    <phoneticPr fontId="4" type="noConversion"/>
  </si>
  <si>
    <t>CAS</t>
    <phoneticPr fontId="4" type="noConversion"/>
  </si>
  <si>
    <t>Federal city of Saint Petersburg</t>
  </si>
  <si>
    <t>Sverdlovsk Oblast</t>
  </si>
  <si>
    <t>Rostov Oblast</t>
  </si>
  <si>
    <t>Republic of Bashkortostan</t>
  </si>
  <si>
    <t>Republic of Tatarstan</t>
  </si>
  <si>
    <t>Chelyabinsk Oblast</t>
  </si>
  <si>
    <t>Nizhny Novgorod Oblast</t>
  </si>
  <si>
    <t>Samara Oblast</t>
  </si>
  <si>
    <t>Republic of Dagestan</t>
  </si>
  <si>
    <t>Andorra</t>
  </si>
  <si>
    <t>Dominica</t>
  </si>
  <si>
    <t>Guernsey (UK)</t>
  </si>
  <si>
    <t>Bermuda (UK)</t>
  </si>
  <si>
    <t>Marshall Islands</t>
  </si>
  <si>
    <t>Saint Kitts and Nevis</t>
  </si>
  <si>
    <t>Greenland (Denmark)</t>
  </si>
  <si>
    <t>Cayman Islands (UK)</t>
  </si>
  <si>
    <t>American Samoa (U.S.)</t>
  </si>
  <si>
    <t>Monaco</t>
  </si>
  <si>
    <t>Flag of Saint-Martin (fictional).svg Saint-Martin (France)</t>
  </si>
  <si>
    <t>Chinese Autonomous West</t>
    <phoneticPr fontId="4" type="noConversion"/>
  </si>
  <si>
    <t>CAW</t>
    <phoneticPr fontId="4" type="noConversion"/>
  </si>
  <si>
    <t>Mongolia</t>
    <phoneticPr fontId="4" type="noConversion"/>
  </si>
  <si>
    <t>Ganxiahai</t>
    <phoneticPr fontId="4" type="noConversion"/>
  </si>
  <si>
    <t>GXH</t>
    <phoneticPr fontId="4" type="noConversion"/>
  </si>
  <si>
    <t>Sichuan</t>
    <phoneticPr fontId="4" type="noConversion"/>
  </si>
  <si>
    <t>SIC</t>
    <phoneticPr fontId="4" type="noConversion"/>
  </si>
  <si>
    <t>Yunnan</t>
    <phoneticPr fontId="4" type="noConversion"/>
  </si>
  <si>
    <t>YUN</t>
    <phoneticPr fontId="4" type="noConversion"/>
  </si>
  <si>
    <t>Chinese Autonomous South</t>
    <phoneticPr fontId="4" type="noConversion"/>
  </si>
  <si>
    <t>CAS</t>
    <phoneticPr fontId="4" type="noConversion"/>
  </si>
  <si>
    <t>+/- percent</t>
    <phoneticPr fontId="4" type="noConversion"/>
  </si>
  <si>
    <t>Karachay–Cherkess Republic</t>
  </si>
  <si>
    <t>Republic of Adygea</t>
  </si>
  <si>
    <t>Republic of Ingushetia</t>
  </si>
  <si>
    <t>Kamchatka Krai</t>
  </si>
  <si>
    <t>Tuva Republic</t>
  </si>
  <si>
    <t>Republic of Kalmykia</t>
  </si>
  <si>
    <t>Altai Republic</t>
  </si>
  <si>
    <t>Jewish Autonomous Oblast</t>
  </si>
  <si>
    <t>WKO</t>
    <phoneticPr fontId="4" type="noConversion"/>
  </si>
  <si>
    <t>Nenets Autonomous Okrug</t>
  </si>
  <si>
    <t>Rank</t>
    <phoneticPr fontId="4" type="noConversion"/>
  </si>
  <si>
    <t>Population (2010)</t>
    <phoneticPr fontId="4" type="noConversion"/>
  </si>
  <si>
    <t>Dalian</t>
    <phoneticPr fontId="4" type="noConversion"/>
  </si>
  <si>
    <t>Benxi</t>
    <phoneticPr fontId="4" type="noConversion"/>
  </si>
  <si>
    <t>Chaoyang</t>
    <phoneticPr fontId="4" type="noConversion"/>
  </si>
  <si>
    <t>2013 census result</t>
  </si>
  <si>
    <t>Zimbabwe</t>
  </si>
  <si>
    <t>2012 Census Result</t>
  </si>
  <si>
    <t>South Sudan</t>
  </si>
  <si>
    <t>Hebi</t>
    <phoneticPr fontId="4" type="noConversion"/>
  </si>
  <si>
    <t>Jiaozuo</t>
    <phoneticPr fontId="4" type="noConversion"/>
  </si>
  <si>
    <t>Kaifeng</t>
    <phoneticPr fontId="4" type="noConversion"/>
  </si>
  <si>
    <t>Luohe</t>
    <phoneticPr fontId="4" type="noConversion"/>
  </si>
  <si>
    <t>Luoyang</t>
    <phoneticPr fontId="4" type="noConversion"/>
  </si>
  <si>
    <t>Nanyang</t>
    <phoneticPr fontId="4" type="noConversion"/>
  </si>
  <si>
    <t>Pingdingshan</t>
    <phoneticPr fontId="4" type="noConversion"/>
  </si>
  <si>
    <t>Puyang</t>
    <phoneticPr fontId="4" type="noConversion"/>
  </si>
  <si>
    <t>Sanmenxia</t>
    <phoneticPr fontId="4" type="noConversion"/>
  </si>
  <si>
    <t>Shangqiu</t>
    <phoneticPr fontId="4" type="noConversion"/>
  </si>
  <si>
    <t>Xinxiang</t>
    <phoneticPr fontId="4" type="noConversion"/>
  </si>
  <si>
    <t>Xinyang</t>
    <phoneticPr fontId="4" type="noConversion"/>
  </si>
  <si>
    <t>Xuchang</t>
    <phoneticPr fontId="4" type="noConversion"/>
  </si>
  <si>
    <t>Zhoukou</t>
    <phoneticPr fontId="4" type="noConversion"/>
  </si>
  <si>
    <t>HEN</t>
    <phoneticPr fontId="4" type="noConversion"/>
  </si>
  <si>
    <t>Voronezh Oblast</t>
  </si>
  <si>
    <t>Orenburg Oblast</t>
  </si>
  <si>
    <t>Omsk Oblast</t>
  </si>
  <si>
    <t>Primorsky Krai</t>
  </si>
  <si>
    <t>Leningrad Oblast</t>
  </si>
  <si>
    <t>Changsha</t>
    <phoneticPr fontId="4" type="noConversion"/>
  </si>
  <si>
    <t>Changde</t>
    <phoneticPr fontId="4" type="noConversion"/>
  </si>
  <si>
    <t>Chenzhou</t>
    <phoneticPr fontId="4" type="noConversion"/>
  </si>
  <si>
    <t>Hengyang</t>
    <phoneticPr fontId="4" type="noConversion"/>
  </si>
  <si>
    <t>Huaihua</t>
    <phoneticPr fontId="4" type="noConversion"/>
  </si>
  <si>
    <t>Loudi</t>
    <phoneticPr fontId="4" type="noConversion"/>
  </si>
  <si>
    <t>Shaoyang</t>
    <phoneticPr fontId="4" type="noConversion"/>
  </si>
  <si>
    <t>Xiangtan</t>
    <phoneticPr fontId="4" type="noConversion"/>
  </si>
  <si>
    <t>Yiyang</t>
    <phoneticPr fontId="4" type="noConversion"/>
  </si>
  <si>
    <t>Yongzhou</t>
    <phoneticPr fontId="4" type="noConversion"/>
  </si>
  <si>
    <t>Yueyang</t>
    <phoneticPr fontId="4" type="noConversion"/>
  </si>
  <si>
    <t>Zhangjiajie</t>
    <phoneticPr fontId="4" type="noConversion"/>
  </si>
  <si>
    <t>Zhuzhou</t>
    <phoneticPr fontId="4" type="noConversion"/>
  </si>
  <si>
    <t>Region</t>
  </si>
  <si>
    <t>Population (2011)</t>
  </si>
  <si>
    <t xml:space="preserve"> Andalusia</t>
  </si>
  <si>
    <t xml:space="preserve"> Catalonia</t>
  </si>
  <si>
    <t xml:space="preserve"> Madrid</t>
  </si>
  <si>
    <t xml:space="preserve"> Valencian Community</t>
  </si>
  <si>
    <t xml:space="preserve"> Galicia</t>
  </si>
  <si>
    <t xml:space="preserve"> Castile and León</t>
  </si>
  <si>
    <t xml:space="preserve"> Basque Country</t>
  </si>
  <si>
    <t xml:space="preserve"> Castile-La Mancha</t>
  </si>
  <si>
    <t xml:space="preserve"> Canary Islands</t>
  </si>
  <si>
    <t xml:space="preserve"> Murcia</t>
  </si>
  <si>
    <t xml:space="preserve"> Aragon</t>
  </si>
  <si>
    <t>Final 2011 census result</t>
  </si>
  <si>
    <t>Lesotho</t>
  </si>
  <si>
    <t>Estonia</t>
  </si>
  <si>
    <t>Mauritius</t>
  </si>
  <si>
    <t>East Timor</t>
  </si>
  <si>
    <t>Swaziland</t>
  </si>
  <si>
    <t>Djibouti</t>
  </si>
  <si>
    <t>Fiji</t>
  </si>
  <si>
    <t>Cyprus[Note 15]</t>
  </si>
  <si>
    <t>The Gambia</t>
  </si>
  <si>
    <t>Guinea-Bissau</t>
  </si>
  <si>
    <t>Kosovo[Note 14]</t>
  </si>
  <si>
    <t>Gabon</t>
  </si>
  <si>
    <t>Baise</t>
    <phoneticPr fontId="4" type="noConversion"/>
  </si>
  <si>
    <t>Hechi</t>
    <phoneticPr fontId="4" type="noConversion"/>
  </si>
  <si>
    <t>Liuzhou</t>
    <phoneticPr fontId="4" type="noConversion"/>
  </si>
  <si>
    <t>OCE</t>
    <phoneticPr fontId="4" type="noConversion"/>
  </si>
  <si>
    <t>Official annual estimate</t>
  </si>
  <si>
    <t>Comoros</t>
  </si>
  <si>
    <t>Bhutan</t>
  </si>
  <si>
    <t>Guyana</t>
  </si>
  <si>
    <t>Montenegro</t>
  </si>
  <si>
    <t>Solomon Islands</t>
  </si>
  <si>
    <t>Luxembourg</t>
  </si>
  <si>
    <t>New Caledonia (France)</t>
  </si>
  <si>
    <t>Grenada</t>
  </si>
  <si>
    <t>Lebanon</t>
  </si>
  <si>
    <t>Switzerland</t>
  </si>
  <si>
    <t xml:space="preserve"> Balearic Islands</t>
  </si>
  <si>
    <t xml:space="preserve"> Asturias</t>
  </si>
  <si>
    <t xml:space="preserve"> Navarre</t>
  </si>
  <si>
    <t xml:space="preserve"> Cantabria</t>
  </si>
  <si>
    <t xml:space="preserve"> La Rioja</t>
  </si>
  <si>
    <t xml:space="preserve"> Ceuta</t>
  </si>
  <si>
    <t xml:space="preserve"> Melilla</t>
  </si>
  <si>
    <t>Total</t>
  </si>
  <si>
    <t xml:space="preserve"> Spain</t>
  </si>
  <si>
    <t>Baden-Württemberg</t>
  </si>
  <si>
    <t>Bavaria</t>
  </si>
  <si>
    <t>Berlin</t>
  </si>
  <si>
    <t>Brandenburg</t>
  </si>
  <si>
    <t>Bremen</t>
  </si>
  <si>
    <t>Hamburg</t>
  </si>
  <si>
    <t>Hesse</t>
  </si>
  <si>
    <t>Lower Saxony</t>
  </si>
  <si>
    <t>Harbors</t>
    <phoneticPr fontId="4" type="noConversion"/>
  </si>
  <si>
    <t>HAR</t>
    <phoneticPr fontId="4" type="noConversion"/>
  </si>
  <si>
    <t>Guangdong</t>
    <phoneticPr fontId="4" type="noConversion"/>
  </si>
  <si>
    <t>GDG</t>
    <phoneticPr fontId="4" type="noConversion"/>
  </si>
  <si>
    <t>Fujian</t>
    <phoneticPr fontId="4" type="noConversion"/>
  </si>
  <si>
    <t>FUJ</t>
    <phoneticPr fontId="4" type="noConversion"/>
  </si>
  <si>
    <t>Fuzhou</t>
    <phoneticPr fontId="4" type="noConversion"/>
  </si>
  <si>
    <t>FUZ</t>
    <phoneticPr fontId="4" type="noConversion"/>
  </si>
  <si>
    <t>Hunan</t>
    <phoneticPr fontId="4" type="noConversion"/>
  </si>
  <si>
    <t>HNN</t>
    <phoneticPr fontId="4" type="noConversion"/>
  </si>
  <si>
    <t>Hubei</t>
    <phoneticPr fontId="4" type="noConversion"/>
  </si>
  <si>
    <t>HUB</t>
    <phoneticPr fontId="4" type="noConversion"/>
  </si>
  <si>
    <t>HGG</t>
  </si>
  <si>
    <t>Huanggang</t>
    <phoneticPr fontId="4" type="noConversion"/>
  </si>
  <si>
    <t>Huanggang</t>
    <phoneticPr fontId="4" type="noConversion"/>
  </si>
  <si>
    <t>HGG</t>
    <phoneticPr fontId="4" type="noConversion"/>
  </si>
  <si>
    <t>EAST</t>
    <phoneticPr fontId="4" type="noConversion"/>
  </si>
  <si>
    <t>Wenzhou</t>
    <phoneticPr fontId="4" type="noConversion"/>
  </si>
  <si>
    <t>WZH</t>
    <phoneticPr fontId="4" type="noConversion"/>
  </si>
  <si>
    <t>Shanghai</t>
    <phoneticPr fontId="4" type="noConversion"/>
  </si>
  <si>
    <t>SHG</t>
    <phoneticPr fontId="4" type="noConversion"/>
  </si>
  <si>
    <t>ZHJ</t>
    <phoneticPr fontId="4" type="noConversion"/>
  </si>
  <si>
    <t>Preliminary 2011 census result</t>
  </si>
  <si>
    <t>Martinique (France)</t>
  </si>
  <si>
    <t>The Bahamas</t>
  </si>
  <si>
    <t>Belize</t>
  </si>
  <si>
    <t>Maldives</t>
  </si>
  <si>
    <t>Iceland</t>
  </si>
  <si>
    <t>Anuhi</t>
    <phoneticPr fontId="4" type="noConversion"/>
  </si>
  <si>
    <t>Zhengzhou</t>
    <phoneticPr fontId="4" type="noConversion"/>
  </si>
  <si>
    <t>Anyang</t>
    <phoneticPr fontId="4" type="noConversion"/>
  </si>
  <si>
    <t>Jingzhou</t>
    <phoneticPr fontId="4" type="noConversion"/>
  </si>
  <si>
    <t>Shiyan</t>
    <phoneticPr fontId="4" type="noConversion"/>
  </si>
  <si>
    <t>Suizhou</t>
    <phoneticPr fontId="4" type="noConversion"/>
  </si>
  <si>
    <t>Xiangyang</t>
    <phoneticPr fontId="4" type="noConversion"/>
  </si>
  <si>
    <t>Xianning</t>
    <phoneticPr fontId="4" type="noConversion"/>
  </si>
  <si>
    <t>Xiaogan</t>
    <phoneticPr fontId="4" type="noConversion"/>
  </si>
  <si>
    <t>Yichang</t>
    <phoneticPr fontId="4" type="noConversion"/>
  </si>
  <si>
    <t>East Korea</t>
    <phoneticPr fontId="4" type="noConversion"/>
  </si>
  <si>
    <t>EKO</t>
    <phoneticPr fontId="4" type="noConversion"/>
  </si>
  <si>
    <t>BET</t>
    <phoneticPr fontId="4" type="noConversion"/>
  </si>
  <si>
    <t>Shennongjia</t>
    <phoneticPr fontId="4" type="noConversion"/>
  </si>
  <si>
    <t>-----</t>
    <phoneticPr fontId="4" type="noConversion"/>
  </si>
  <si>
    <t>Gansu</t>
    <phoneticPr fontId="4" type="noConversion"/>
  </si>
  <si>
    <t>Inner Mongolia</t>
    <phoneticPr fontId="4" type="noConversion"/>
  </si>
  <si>
    <t>Xinjiang</t>
    <phoneticPr fontId="4" type="noConversion"/>
  </si>
  <si>
    <t>Beijing</t>
    <phoneticPr fontId="4" type="noConversion"/>
  </si>
  <si>
    <t>Hainan</t>
    <phoneticPr fontId="4" type="noConversion"/>
  </si>
  <si>
    <t>Hong Kong</t>
    <phoneticPr fontId="4" type="noConversion"/>
  </si>
  <si>
    <t>Ningxia</t>
    <phoneticPr fontId="4" type="noConversion"/>
  </si>
  <si>
    <t>Qinghai</t>
    <phoneticPr fontId="4" type="noConversion"/>
  </si>
  <si>
    <t>Tibet</t>
    <phoneticPr fontId="4" type="noConversion"/>
  </si>
  <si>
    <t>Macau</t>
    <phoneticPr fontId="4" type="noConversion"/>
  </si>
  <si>
    <t>Aruba (Netherlands)</t>
  </si>
  <si>
    <t>Venezuela</t>
  </si>
  <si>
    <t>Nepal</t>
  </si>
  <si>
    <t>Ghana</t>
  </si>
  <si>
    <t>Afghanistan</t>
  </si>
  <si>
    <t>2013-2014</t>
  </si>
  <si>
    <t>Yemen</t>
  </si>
  <si>
    <t>Mozambique</t>
  </si>
  <si>
    <t>Annual official projection</t>
  </si>
  <si>
    <t>Melilla (Spain)</t>
  </si>
  <si>
    <t>Xingtai</t>
    <phoneticPr fontId="4" type="noConversion"/>
  </si>
  <si>
    <t>Zhangjiakou</t>
    <phoneticPr fontId="4" type="noConversion"/>
  </si>
  <si>
    <t>Enshi</t>
    <phoneticPr fontId="4" type="noConversion"/>
  </si>
  <si>
    <t>Tianmen</t>
    <phoneticPr fontId="4" type="noConversion"/>
  </si>
  <si>
    <t>Qianjiang</t>
    <phoneticPr fontId="4" type="noConversion"/>
  </si>
  <si>
    <t>Xiantao</t>
    <phoneticPr fontId="4" type="noConversion"/>
  </si>
  <si>
    <t>GUZ</t>
    <phoneticPr fontId="4" type="noConversion"/>
  </si>
  <si>
    <t>Netherlands</t>
  </si>
  <si>
    <t>Qingyuan</t>
  </si>
  <si>
    <t>Shaoguan</t>
  </si>
  <si>
    <t>Heyuan</t>
  </si>
  <si>
    <t>Meizhou</t>
  </si>
  <si>
    <t>North Korea</t>
  </si>
  <si>
    <t>Angola</t>
  </si>
  <si>
    <t>Semi annual official estimate</t>
  </si>
  <si>
    <t>South Korea</t>
    <phoneticPr fontId="4" type="noConversion"/>
  </si>
  <si>
    <t>Seoul</t>
    <phoneticPr fontId="4" type="noConversion"/>
  </si>
  <si>
    <t>Busan</t>
    <phoneticPr fontId="4" type="noConversion"/>
  </si>
  <si>
    <t>Daegu</t>
    <phoneticPr fontId="4" type="noConversion"/>
  </si>
  <si>
    <t>Incheon</t>
    <phoneticPr fontId="4" type="noConversion"/>
  </si>
  <si>
    <t>Gwangju</t>
    <phoneticPr fontId="4" type="noConversion"/>
  </si>
  <si>
    <t>Deajon</t>
    <phoneticPr fontId="4" type="noConversion"/>
  </si>
  <si>
    <t>Ulsan</t>
    <phoneticPr fontId="4" type="noConversion"/>
  </si>
  <si>
    <t>Sejong</t>
    <phoneticPr fontId="4" type="noConversion"/>
  </si>
  <si>
    <t>Gyeonggi</t>
    <phoneticPr fontId="4" type="noConversion"/>
  </si>
  <si>
    <t>Gangwon</t>
    <phoneticPr fontId="4" type="noConversion"/>
  </si>
  <si>
    <t>N. Chungcheong</t>
    <phoneticPr fontId="4" type="noConversion"/>
  </si>
  <si>
    <t>S. Chungcheong</t>
    <phoneticPr fontId="4" type="noConversion"/>
  </si>
  <si>
    <t>N. Jeolia</t>
    <phoneticPr fontId="4" type="noConversion"/>
  </si>
  <si>
    <t>S. Jeolia</t>
    <phoneticPr fontId="4" type="noConversion"/>
  </si>
  <si>
    <t>N. Gyeongsang</t>
    <phoneticPr fontId="4" type="noConversion"/>
  </si>
  <si>
    <t>S. Gyeongsang</t>
    <phoneticPr fontId="4" type="noConversion"/>
  </si>
  <si>
    <t>Zhaoqing</t>
  </si>
  <si>
    <t>Tunisia</t>
  </si>
  <si>
    <t>Haiti</t>
  </si>
  <si>
    <t>Foshan</t>
  </si>
  <si>
    <t>Guangzhou</t>
  </si>
  <si>
    <t>Dongguan</t>
  </si>
  <si>
    <t>Huizhou</t>
  </si>
  <si>
    <t>Shanwei</t>
  </si>
  <si>
    <t>Jieyang</t>
  </si>
  <si>
    <t>Shantou</t>
  </si>
  <si>
    <t>Zhanjiang</t>
  </si>
  <si>
    <t>Maoming</t>
  </si>
  <si>
    <t>Yangjiang</t>
  </si>
  <si>
    <t>Jiangmen</t>
  </si>
  <si>
    <t>Norfolk Island (Australia)</t>
  </si>
  <si>
    <t>San Marino</t>
  </si>
  <si>
    <t>Kaluga Oblast</t>
  </si>
  <si>
    <t>Astrakhan Oblast</t>
  </si>
  <si>
    <t>Smolensk Oblast</t>
  </si>
  <si>
    <t>Republic of Buryatia</t>
  </si>
  <si>
    <t>Sakha Republic</t>
  </si>
  <si>
    <t>Kaliningrad Oblast</t>
  </si>
  <si>
    <t>Kurgan Oblast</t>
  </si>
  <si>
    <t>Turks and Caicos Islands (UK)</t>
  </si>
  <si>
    <t>Åland Islands (Finland)</t>
  </si>
  <si>
    <t>British Virgin Islands (UK)</t>
  </si>
  <si>
    <t>Shaanxi</t>
    <phoneticPr fontId="4" type="noConversion"/>
  </si>
  <si>
    <t>SHX</t>
    <phoneticPr fontId="4" type="noConversion"/>
  </si>
  <si>
    <t>Chongqing</t>
    <phoneticPr fontId="4" type="noConversion"/>
  </si>
  <si>
    <t>CGQ</t>
    <phoneticPr fontId="4" type="noConversion"/>
  </si>
  <si>
    <t>Komi Republic</t>
  </si>
  <si>
    <t>Kabardino-Balkar Republic</t>
  </si>
  <si>
    <t>Republic of Mordovia</t>
  </si>
  <si>
    <t>Amur Oblast</t>
  </si>
  <si>
    <t>Murmansk Oblast</t>
  </si>
  <si>
    <t>Oryol Oblast</t>
  </si>
  <si>
    <t>Pskov Oblast</t>
  </si>
  <si>
    <t>Kostroma Oblast</t>
  </si>
  <si>
    <t>Republic of Karelia</t>
  </si>
  <si>
    <t>Shenyang</t>
    <phoneticPr fontId="4" type="noConversion"/>
  </si>
  <si>
    <t>Chad</t>
  </si>
  <si>
    <t>Senegal</t>
  </si>
  <si>
    <t>Czech Republic</t>
  </si>
  <si>
    <t>Stavropol Krai</t>
  </si>
  <si>
    <t>Kemerovo Oblast</t>
  </si>
  <si>
    <t>Novosibirsk Oblast</t>
  </si>
  <si>
    <t>Perm Krai</t>
  </si>
  <si>
    <t>Volgograd Oblast</t>
  </si>
  <si>
    <t>Saratov Oblast</t>
  </si>
  <si>
    <t>Irkutsk Oblast</t>
  </si>
  <si>
    <t>Svalbard and Jan Mayen (Norway)</t>
  </si>
  <si>
    <t>Zhumadian</t>
    <phoneticPr fontId="4" type="noConversion"/>
  </si>
  <si>
    <t>Jiyuan</t>
    <phoneticPr fontId="4" type="noConversion"/>
  </si>
  <si>
    <t>Altai Krai</t>
  </si>
  <si>
    <t>Moldova[Note 13]</t>
  </si>
  <si>
    <t>Puerto Rico (U.S.)</t>
  </si>
  <si>
    <t>Somaliland (Somalia)</t>
  </si>
  <si>
    <t>Uruguay</t>
  </si>
  <si>
    <t>Kuwait</t>
  </si>
  <si>
    <t>Mongolia</t>
  </si>
  <si>
    <t>Armenia</t>
  </si>
  <si>
    <t>Lithuania</t>
  </si>
  <si>
    <t>Albania</t>
  </si>
  <si>
    <t>Jamaica</t>
  </si>
  <si>
    <t>Namibia</t>
  </si>
  <si>
    <t>Trinidad and Tobago</t>
  </si>
  <si>
    <t>Republic of Khakassia</t>
  </si>
  <si>
    <t>Malawi</t>
  </si>
  <si>
    <t>Guatemala</t>
  </si>
  <si>
    <t>Ecuador</t>
  </si>
  <si>
    <t>Zambia</t>
  </si>
  <si>
    <t>Cambodia</t>
  </si>
  <si>
    <t>Bolivia</t>
  </si>
  <si>
    <t>Rwanda</t>
  </si>
  <si>
    <t>Belgium</t>
  </si>
  <si>
    <t>Cuba</t>
  </si>
  <si>
    <t>Niue</t>
  </si>
  <si>
    <t>Tokelau (NZ)</t>
  </si>
  <si>
    <t>Greece</t>
  </si>
  <si>
    <t>Somalia[Note 10]</t>
  </si>
  <si>
    <t>Guinea</t>
  </si>
  <si>
    <t>Faroe Islands (Denmark)</t>
  </si>
  <si>
    <t>Sint Maarten (Netherlands)</t>
  </si>
  <si>
    <t>Liechtenstein</t>
  </si>
  <si>
    <t>Denmark</t>
  </si>
  <si>
    <t>Finland</t>
  </si>
  <si>
    <t>Singapore</t>
  </si>
  <si>
    <t>Slovakia</t>
  </si>
  <si>
    <t>Eritrea</t>
  </si>
  <si>
    <t>Norway</t>
  </si>
  <si>
    <t>Central African Republic</t>
  </si>
  <si>
    <t>Costa Rica</t>
  </si>
  <si>
    <t>Turkmenistan</t>
  </si>
  <si>
    <t>Preliminary 2012 census result</t>
  </si>
  <si>
    <t>Palestine</t>
  </si>
  <si>
    <t>Republic of the Congo</t>
  </si>
  <si>
    <t>Ireland</t>
  </si>
  <si>
    <t>New Zealand</t>
  </si>
  <si>
    <t>Liberia</t>
  </si>
  <si>
    <t>Croatia</t>
  </si>
  <si>
    <t>Oman</t>
  </si>
  <si>
    <t>Georgia[Note 12]</t>
  </si>
  <si>
    <t>Mauritania</t>
  </si>
  <si>
    <t>Baltica</t>
    <phoneticPr fontId="4" type="noConversion"/>
  </si>
  <si>
    <t>OCE</t>
    <phoneticPr fontId="4" type="noConversion"/>
  </si>
  <si>
    <t>Oceania</t>
    <phoneticPr fontId="4" type="noConversion"/>
  </si>
  <si>
    <t>BAL</t>
    <phoneticPr fontId="4" type="noConversion"/>
  </si>
  <si>
    <t>BAL</t>
    <phoneticPr fontId="4" type="noConversion"/>
  </si>
  <si>
    <t>BAL</t>
    <phoneticPr fontId="4" type="noConversion"/>
  </si>
  <si>
    <t>Suihua</t>
    <phoneticPr fontId="4" type="noConversion"/>
  </si>
  <si>
    <t>Nanjing</t>
    <phoneticPr fontId="4" type="noConversion"/>
  </si>
  <si>
    <t>Changzhou</t>
    <phoneticPr fontId="4" type="noConversion"/>
  </si>
  <si>
    <t>Huai'an</t>
    <phoneticPr fontId="4" type="noConversion"/>
  </si>
  <si>
    <t>Lianyungang</t>
    <phoneticPr fontId="4" type="noConversion"/>
  </si>
  <si>
    <t>Nantong</t>
    <phoneticPr fontId="4" type="noConversion"/>
  </si>
  <si>
    <t>Suqian</t>
    <phoneticPr fontId="4" type="noConversion"/>
  </si>
  <si>
    <t>Suzhou</t>
    <phoneticPr fontId="4" type="noConversion"/>
  </si>
  <si>
    <t>Taizhou</t>
    <phoneticPr fontId="4" type="noConversion"/>
  </si>
  <si>
    <t>Wuxi</t>
    <phoneticPr fontId="4" type="noConversion"/>
  </si>
  <si>
    <t>Xuzhou</t>
    <phoneticPr fontId="4" type="noConversion"/>
  </si>
  <si>
    <t>Yangzhou</t>
    <phoneticPr fontId="4" type="noConversion"/>
  </si>
  <si>
    <t>Zhenjiang</t>
    <phoneticPr fontId="4" type="noConversion"/>
  </si>
  <si>
    <t>GXH</t>
  </si>
  <si>
    <t>Hegang</t>
    <phoneticPr fontId="4" type="noConversion"/>
  </si>
  <si>
    <t>Barbados</t>
  </si>
  <si>
    <t>French Polynesia (France)</t>
  </si>
  <si>
    <t>2012 census result</t>
  </si>
  <si>
    <t>Samoa</t>
  </si>
  <si>
    <t>Suriname</t>
  </si>
  <si>
    <t>HAR</t>
  </si>
  <si>
    <t>Saxony-Anhalt</t>
  </si>
  <si>
    <t>Schleswig-Holstein</t>
  </si>
  <si>
    <t>Thuringia</t>
  </si>
  <si>
    <t>Federal city of Moscow</t>
  </si>
  <si>
    <t>Moscow Oblast</t>
  </si>
  <si>
    <t>Krasnodar Krai</t>
  </si>
  <si>
    <t>Per country</t>
    <phoneticPr fontId="4" type="noConversion"/>
  </si>
  <si>
    <t>IRQ</t>
    <phoneticPr fontId="4" type="noConversion"/>
  </si>
  <si>
    <t>Iraq</t>
    <phoneticPr fontId="4" type="noConversion"/>
  </si>
  <si>
    <t>CAN</t>
    <phoneticPr fontId="4" type="noConversion"/>
  </si>
  <si>
    <t>UGA</t>
    <phoneticPr fontId="4" type="noConversion"/>
  </si>
  <si>
    <t>Canada</t>
    <phoneticPr fontId="4" type="noConversion"/>
  </si>
  <si>
    <t>Yamalo-Nenets Autonomous Okrug</t>
  </si>
  <si>
    <t>Sakhalin Oblast</t>
  </si>
  <si>
    <t>Guilin</t>
    <phoneticPr fontId="4" type="noConversion"/>
  </si>
  <si>
    <t>Hezhou</t>
    <phoneticPr fontId="4" type="noConversion"/>
  </si>
  <si>
    <t>Chongzuo</t>
    <phoneticPr fontId="4" type="noConversion"/>
  </si>
  <si>
    <t>Nanning</t>
    <phoneticPr fontId="4" type="noConversion"/>
  </si>
  <si>
    <t>Magadan Oblast</t>
  </si>
  <si>
    <t>Chukotka Autonomous Okrug</t>
  </si>
  <si>
    <t>Fangchenggang</t>
    <phoneticPr fontId="4" type="noConversion"/>
  </si>
  <si>
    <t>Qinzhou</t>
    <phoneticPr fontId="4" type="noConversion"/>
  </si>
  <si>
    <t>Beihai</t>
    <phoneticPr fontId="4" type="noConversion"/>
  </si>
  <si>
    <t>Division</t>
    <phoneticPr fontId="4" type="noConversion"/>
  </si>
  <si>
    <t>Northern Mariana Islands (U.S.)</t>
  </si>
  <si>
    <t>South Ossetia[Note 20]</t>
  </si>
  <si>
    <t>Western Sahara[Note 16]</t>
  </si>
  <si>
    <t>Malta</t>
  </si>
  <si>
    <t>Guadeloupe (France)</t>
  </si>
  <si>
    <t>Brunei</t>
  </si>
  <si>
    <t>Yingkou</t>
    <phoneticPr fontId="4" type="noConversion"/>
  </si>
  <si>
    <t>Guangxi</t>
    <phoneticPr fontId="4" type="noConversion"/>
  </si>
  <si>
    <t>Jiangxi</t>
    <phoneticPr fontId="4" type="noConversion"/>
  </si>
  <si>
    <t>Langfang</t>
    <phoneticPr fontId="4" type="noConversion"/>
  </si>
  <si>
    <t>Qinhuangdao</t>
    <phoneticPr fontId="4" type="noConversion"/>
  </si>
  <si>
    <t>Tangshan</t>
    <phoneticPr fontId="4" type="noConversion"/>
  </si>
  <si>
    <t>S Hwanghae</t>
    <phoneticPr fontId="4" type="noConversion"/>
  </si>
  <si>
    <t>GDG</t>
    <phoneticPr fontId="4" type="noConversion"/>
  </si>
  <si>
    <t>Yunfu</t>
    <phoneticPr fontId="4" type="noConversion"/>
  </si>
  <si>
    <t>Fushun</t>
    <phoneticPr fontId="4" type="noConversion"/>
  </si>
  <si>
    <t>Fuxin</t>
    <phoneticPr fontId="4" type="noConversion"/>
  </si>
  <si>
    <t>Huludao</t>
    <phoneticPr fontId="4" type="noConversion"/>
  </si>
  <si>
    <t>Jinzhou</t>
    <phoneticPr fontId="4" type="noConversion"/>
  </si>
  <si>
    <t>Liaoyang</t>
    <phoneticPr fontId="4" type="noConversion"/>
  </si>
  <si>
    <t>Uganda</t>
    <phoneticPr fontId="4" type="noConversion"/>
  </si>
  <si>
    <t>Macau (China)</t>
  </si>
  <si>
    <t>Countries found</t>
    <phoneticPr fontId="4" type="noConversion"/>
  </si>
  <si>
    <t>Tianjin</t>
    <phoneticPr fontId="4" type="noConversion"/>
  </si>
  <si>
    <t>Laibin</t>
    <phoneticPr fontId="4" type="noConversion"/>
  </si>
  <si>
    <t>Guigang</t>
    <phoneticPr fontId="4" type="noConversion"/>
  </si>
  <si>
    <t>Wuzhou</t>
    <phoneticPr fontId="4" type="noConversion"/>
  </si>
  <si>
    <t>Yulin</t>
    <phoneticPr fontId="4" type="noConversion"/>
  </si>
  <si>
    <t>Cape Verde</t>
  </si>
  <si>
    <t>Population</t>
    <phoneticPr fontId="4" type="noConversion"/>
  </si>
  <si>
    <t>%diff</t>
    <phoneticPr fontId="4" type="noConversion"/>
  </si>
  <si>
    <t>Northern Cyprus[Note 18]</t>
  </si>
  <si>
    <t>Wuhan</t>
    <phoneticPr fontId="4" type="noConversion"/>
  </si>
  <si>
    <t>Ezhou</t>
    <phoneticPr fontId="4" type="noConversion"/>
  </si>
  <si>
    <t>Huangshi</t>
    <phoneticPr fontId="4" type="noConversion"/>
  </si>
  <si>
    <t>Jingmen</t>
    <phoneticPr fontId="4" type="noConversion"/>
  </si>
  <si>
    <t>Panjin</t>
    <phoneticPr fontId="4" type="noConversion"/>
  </si>
  <si>
    <t>Tieling</t>
    <phoneticPr fontId="4" type="noConversion"/>
  </si>
  <si>
    <t>Annual official estimate</t>
  </si>
  <si>
    <t>Democratic Republic of the Congo</t>
  </si>
  <si>
    <t>France[Note 5]</t>
  </si>
  <si>
    <t>Thailand</t>
  </si>
  <si>
    <t>Official annual projection</t>
  </si>
  <si>
    <t>United Kingdom</t>
  </si>
  <si>
    <t>Italy</t>
  </si>
  <si>
    <t>South Africa</t>
  </si>
  <si>
    <t>Myanmar</t>
  </si>
  <si>
    <t>Tanzania</t>
  </si>
  <si>
    <t>South Korea</t>
  </si>
  <si>
    <t>Colombia</t>
  </si>
  <si>
    <t>Spain</t>
  </si>
  <si>
    <t>Kenya</t>
  </si>
  <si>
    <t>Argentina</t>
  </si>
  <si>
    <t>Ukraine[Note 6]</t>
  </si>
  <si>
    <t>Algeria</t>
  </si>
  <si>
    <t>Poland</t>
  </si>
  <si>
    <t>Sudan</t>
  </si>
  <si>
    <t>Iraq</t>
  </si>
  <si>
    <t>Canada</t>
  </si>
  <si>
    <t>Uganda</t>
  </si>
  <si>
    <t>Jilin</t>
    <phoneticPr fontId="4" type="noConversion"/>
  </si>
  <si>
    <t>Malaysia</t>
  </si>
  <si>
    <t>Kazakhstan</t>
  </si>
  <si>
    <t>SIC</t>
  </si>
  <si>
    <t>Jinan</t>
    <phoneticPr fontId="4" type="noConversion"/>
  </si>
  <si>
    <t>Qingdao</t>
    <phoneticPr fontId="4" type="noConversion"/>
  </si>
  <si>
    <t>Binzhou</t>
    <phoneticPr fontId="4" type="noConversion"/>
  </si>
  <si>
    <t>Dezhou</t>
    <phoneticPr fontId="4" type="noConversion"/>
  </si>
  <si>
    <t>Dongying</t>
    <phoneticPr fontId="4" type="noConversion"/>
  </si>
  <si>
    <t>Jining</t>
    <phoneticPr fontId="4" type="noConversion"/>
  </si>
  <si>
    <t>Laiwu</t>
    <phoneticPr fontId="4" type="noConversion"/>
  </si>
  <si>
    <t>Liaocheng</t>
    <phoneticPr fontId="4" type="noConversion"/>
  </si>
  <si>
    <t>Linyi</t>
    <phoneticPr fontId="4" type="noConversion"/>
  </si>
  <si>
    <t>Rizhao</t>
    <phoneticPr fontId="4" type="noConversion"/>
  </si>
  <si>
    <t>Tai'an</t>
    <phoneticPr fontId="4" type="noConversion"/>
  </si>
  <si>
    <t>Jeju</t>
    <phoneticPr fontId="4" type="noConversion"/>
  </si>
  <si>
    <t>N Korea</t>
    <phoneticPr fontId="4" type="noConversion"/>
  </si>
  <si>
    <t>Pyongyang</t>
    <phoneticPr fontId="4" type="noConversion"/>
  </si>
  <si>
    <t>Rason</t>
    <phoneticPr fontId="4" type="noConversion"/>
  </si>
  <si>
    <t>S Pyongan</t>
    <phoneticPr fontId="4" type="noConversion"/>
  </si>
  <si>
    <t>N Pyongan</t>
    <phoneticPr fontId="4" type="noConversion"/>
  </si>
  <si>
    <t>Changang</t>
    <phoneticPr fontId="4" type="noConversion"/>
  </si>
  <si>
    <t>Chaozhou</t>
  </si>
  <si>
    <t>Shenzhen</t>
  </si>
  <si>
    <t>Zhuhai</t>
  </si>
  <si>
    <t>Zhongshan</t>
  </si>
  <si>
    <t>Official quarterly estimate</t>
  </si>
  <si>
    <t>Dominican Republic</t>
  </si>
  <si>
    <t>Portugal</t>
  </si>
  <si>
    <t>Hungary</t>
  </si>
  <si>
    <t>Burundi</t>
  </si>
  <si>
    <t>Christmas Island (Australia)</t>
  </si>
  <si>
    <t>Gibraltar (UK)</t>
  </si>
  <si>
    <t>Ivory Coast</t>
  </si>
  <si>
    <t>Preliminary 2014 Census Result</t>
  </si>
  <si>
    <t>Madagascar</t>
  </si>
  <si>
    <t>Sri Lanka</t>
  </si>
  <si>
    <t>Flag of Bonaire.svg Bonaire (Netherlands)</t>
  </si>
  <si>
    <t>Cook Islands</t>
  </si>
  <si>
    <t>Anguilla (UK)</t>
  </si>
  <si>
    <t>Wallis and Futuna (France)</t>
  </si>
  <si>
    <t>Tuvalu</t>
  </si>
  <si>
    <t>Nauru</t>
  </si>
  <si>
    <t>2010 census result</t>
  </si>
  <si>
    <t>Palau</t>
  </si>
  <si>
    <t>Republic of North Ossetia–Alania</t>
  </si>
  <si>
    <t>Mari El Republic</t>
  </si>
  <si>
    <t>MGL</t>
    <phoneticPr fontId="4" type="noConversion"/>
  </si>
  <si>
    <t>Montserrat (UK)</t>
  </si>
  <si>
    <t>Novgorod Oblast</t>
  </si>
  <si>
    <t>Chuxiong</t>
    <phoneticPr fontId="4" type="noConversion"/>
  </si>
  <si>
    <t>Honghe</t>
    <phoneticPr fontId="4" type="noConversion"/>
  </si>
  <si>
    <t>Hani &amp; Yi</t>
    <phoneticPr fontId="4" type="noConversion"/>
  </si>
  <si>
    <t>Wenshan</t>
    <phoneticPr fontId="4" type="noConversion"/>
  </si>
  <si>
    <t>Zhuang &amp; Miao</t>
    <phoneticPr fontId="4" type="noConversion"/>
  </si>
  <si>
    <t>Xishuangbanna</t>
    <phoneticPr fontId="4" type="noConversion"/>
  </si>
  <si>
    <t>Dai</t>
    <phoneticPr fontId="4" type="noConversion"/>
  </si>
  <si>
    <t>Sweden</t>
  </si>
  <si>
    <t>Azerbaijan</t>
  </si>
  <si>
    <t>Belarus</t>
  </si>
  <si>
    <t>Flag of Saba.svg Saba (Netherlands)</t>
  </si>
  <si>
    <t>Benin</t>
  </si>
  <si>
    <t>French Southern and Antarctic Lands (France)</t>
  </si>
  <si>
    <t>Pitcairn Islands (UK)</t>
  </si>
  <si>
    <t>Flag of the Midway Islands (local).svg Midway Atoll (U.S.)</t>
  </si>
  <si>
    <t>IRQ</t>
    <phoneticPr fontId="4" type="noConversion"/>
  </si>
  <si>
    <t>CAN</t>
    <phoneticPr fontId="4" type="noConversion"/>
  </si>
  <si>
    <t>UGA</t>
    <phoneticPr fontId="4" type="noConversion"/>
  </si>
  <si>
    <t>Per country</t>
    <phoneticPr fontId="4" type="noConversion"/>
  </si>
  <si>
    <t>Saint Barthélemy (France)</t>
  </si>
  <si>
    <t>Official Population Clock</t>
  </si>
  <si>
    <t>Flag of Saint Helena.svg Saint Helena, Ascension and Tristan da Cunha (UK)</t>
  </si>
  <si>
    <t>Falkland Islands (UK)</t>
  </si>
  <si>
    <t>Xiangxi</t>
    <phoneticPr fontId="4" type="noConversion"/>
  </si>
  <si>
    <t>Tujia &amp; Miao</t>
    <phoneticPr fontId="4" type="noConversion"/>
  </si>
  <si>
    <t>Vatican City</t>
  </si>
  <si>
    <t>Cocos (Keeling) Islands (Australia)</t>
  </si>
  <si>
    <t>Flag of Wake Island.svg Wake Island (U.S.)</t>
  </si>
  <si>
    <t>January, 2013</t>
  </si>
  <si>
    <t>Estimate</t>
  </si>
  <si>
    <t>Official population clock</t>
  </si>
  <si>
    <t>India</t>
  </si>
  <si>
    <t>United States[Note 3]</t>
  </si>
  <si>
    <t>Indonesia</t>
  </si>
  <si>
    <t>Official projection</t>
  </si>
  <si>
    <t>Brazil</t>
  </si>
  <si>
    <t>Pakistan</t>
  </si>
  <si>
    <t>Nigeria</t>
  </si>
  <si>
    <t>UN projection</t>
  </si>
  <si>
    <t>Bangladesh</t>
  </si>
  <si>
    <t>Russia[Note 4]</t>
  </si>
  <si>
    <t>Japan</t>
  </si>
  <si>
    <t>Equatorial Guinea</t>
  </si>
  <si>
    <t>Bahrain</t>
  </si>
  <si>
    <t>Qiqihar</t>
    <phoneticPr fontId="4" type="noConversion"/>
  </si>
  <si>
    <t>Mudanjiang</t>
    <phoneticPr fontId="4" type="noConversion"/>
  </si>
  <si>
    <t>Jiamusi</t>
    <phoneticPr fontId="4" type="noConversion"/>
  </si>
  <si>
    <t>Daqing</t>
    <phoneticPr fontId="4" type="noConversion"/>
  </si>
  <si>
    <t>Jixi</t>
    <phoneticPr fontId="4" type="noConversion"/>
  </si>
  <si>
    <t>Shuangyashan</t>
    <phoneticPr fontId="4" type="noConversion"/>
  </si>
  <si>
    <t>Puntland (Somalia)</t>
  </si>
  <si>
    <t>Bosnia and Herzegovina</t>
  </si>
  <si>
    <t>Preliminary 2013 census result</t>
  </si>
  <si>
    <t>Panama</t>
  </si>
  <si>
    <t>Abraham</t>
    <phoneticPr fontId="4" type="noConversion"/>
  </si>
  <si>
    <t>BAL</t>
    <phoneticPr fontId="4" type="noConversion"/>
  </si>
  <si>
    <t>WZH</t>
  </si>
  <si>
    <t>Hefei</t>
    <phoneticPr fontId="4" type="noConversion"/>
  </si>
  <si>
    <t>AYG</t>
  </si>
  <si>
    <t>Hangzhou</t>
    <phoneticPr fontId="4" type="noConversion"/>
  </si>
  <si>
    <t>Ningbo</t>
    <phoneticPr fontId="4" type="noConversion"/>
  </si>
  <si>
    <t>Huzhou</t>
    <phoneticPr fontId="4" type="noConversion"/>
  </si>
  <si>
    <t>Jiaxing</t>
    <phoneticPr fontId="4" type="noConversion"/>
  </si>
  <si>
    <t>Jinhua</t>
    <phoneticPr fontId="4" type="noConversion"/>
  </si>
  <si>
    <t>Lishui</t>
    <phoneticPr fontId="4" type="noConversion"/>
  </si>
  <si>
    <t>Quzhou</t>
    <phoneticPr fontId="4" type="noConversion"/>
  </si>
  <si>
    <t>Shaoxing</t>
    <phoneticPr fontId="4" type="noConversion"/>
  </si>
  <si>
    <t>Zhoushan</t>
    <phoneticPr fontId="4" type="noConversion"/>
  </si>
  <si>
    <t>Anqing</t>
    <phoneticPr fontId="4" type="noConversion"/>
  </si>
  <si>
    <t>Bengbu</t>
    <phoneticPr fontId="4" type="noConversion"/>
  </si>
  <si>
    <t>Bozhou</t>
    <phoneticPr fontId="4" type="noConversion"/>
  </si>
  <si>
    <t>Xuancheng</t>
    <phoneticPr fontId="4" type="noConversion"/>
  </si>
  <si>
    <t>Chizhou</t>
    <phoneticPr fontId="4" type="noConversion"/>
  </si>
  <si>
    <t>Chuzhou</t>
    <phoneticPr fontId="4" type="noConversion"/>
  </si>
  <si>
    <t>Fuyang</t>
    <phoneticPr fontId="4" type="noConversion"/>
  </si>
  <si>
    <t>Huaibei</t>
    <phoneticPr fontId="4" type="noConversion"/>
  </si>
  <si>
    <t>Huainan</t>
    <phoneticPr fontId="4" type="noConversion"/>
  </si>
  <si>
    <t>Huangshan</t>
    <phoneticPr fontId="4" type="noConversion"/>
  </si>
  <si>
    <t>Lu'an</t>
    <phoneticPr fontId="4" type="noConversion"/>
  </si>
  <si>
    <t>Ma'anshan</t>
    <phoneticPr fontId="4" type="noConversion"/>
  </si>
  <si>
    <t>Tongling</t>
    <phoneticPr fontId="4" type="noConversion"/>
  </si>
  <si>
    <t>Wuhu</t>
    <phoneticPr fontId="4" type="noConversion"/>
  </si>
  <si>
    <t>São Tomé and Príncipe</t>
  </si>
  <si>
    <t>Saint Lucia</t>
  </si>
  <si>
    <t>Abbreviation</t>
    <phoneticPr fontId="4" type="noConversion"/>
  </si>
  <si>
    <t>State</t>
    <phoneticPr fontId="4" type="noConversion"/>
  </si>
  <si>
    <t>Songyuan</t>
    <phoneticPr fontId="4" type="noConversion"/>
  </si>
  <si>
    <t>Tonghua</t>
    <phoneticPr fontId="4" type="noConversion"/>
  </si>
  <si>
    <t>Yanbian</t>
    <phoneticPr fontId="4" type="noConversion"/>
  </si>
  <si>
    <t>Korean</t>
    <phoneticPr fontId="4" type="noConversion"/>
  </si>
  <si>
    <t>Harbin</t>
    <phoneticPr fontId="4" type="noConversion"/>
  </si>
  <si>
    <t>Saint Pierre and Miquelon (France)</t>
  </si>
  <si>
    <t>-----</t>
    <phoneticPr fontId="4" type="noConversion"/>
  </si>
  <si>
    <t>Spain</t>
    <phoneticPr fontId="4" type="noConversion"/>
  </si>
  <si>
    <t>IBE</t>
  </si>
  <si>
    <t>IBE</t>
    <phoneticPr fontId="4" type="noConversion"/>
  </si>
  <si>
    <t>Iberica</t>
    <phoneticPr fontId="4" type="noConversion"/>
  </si>
  <si>
    <t>IBE</t>
    <phoneticPr fontId="4" type="noConversion"/>
  </si>
  <si>
    <t>OCE</t>
  </si>
  <si>
    <t>Ziyang</t>
    <phoneticPr fontId="4" type="noConversion"/>
  </si>
  <si>
    <t>Leshan</t>
    <phoneticPr fontId="4" type="noConversion"/>
  </si>
  <si>
    <t>Neijiang</t>
    <phoneticPr fontId="4" type="noConversion"/>
  </si>
  <si>
    <t>Garze</t>
    <phoneticPr fontId="4" type="noConversion"/>
  </si>
  <si>
    <t>Tibetian</t>
    <phoneticPr fontId="4" type="noConversion"/>
  </si>
  <si>
    <t>Guam (U.S.)</t>
  </si>
  <si>
    <t>Final 2010 census result</t>
  </si>
  <si>
    <t>Curaçao (Netherlands)</t>
  </si>
  <si>
    <t>Flag of Nagorno-Karabakh.svg Nagorno-Karabakh Republic</t>
  </si>
  <si>
    <t>Saint Vincent and the Grenadines</t>
  </si>
  <si>
    <t>Monthly official estimate</t>
  </si>
  <si>
    <t>Mexico</t>
  </si>
  <si>
    <t>Philippines</t>
  </si>
  <si>
    <t>Vanuatu</t>
  </si>
  <si>
    <t>Abkhazia[Note 19]</t>
  </si>
  <si>
    <t>Official census</t>
  </si>
  <si>
    <t>French Guiana (France)</t>
  </si>
  <si>
    <t>Mayotte (France)</t>
  </si>
  <si>
    <t>Shijiazhuang</t>
    <phoneticPr fontId="4" type="noConversion"/>
  </si>
  <si>
    <t>Baoding</t>
    <phoneticPr fontId="4" type="noConversion"/>
  </si>
  <si>
    <t>Cangzhou</t>
    <phoneticPr fontId="4" type="noConversion"/>
  </si>
  <si>
    <t>Chengde</t>
    <phoneticPr fontId="4" type="noConversion"/>
  </si>
  <si>
    <t>Handan</t>
    <phoneticPr fontId="4" type="noConversion"/>
  </si>
  <si>
    <t>Hengshui</t>
    <phoneticPr fontId="4" type="noConversion"/>
  </si>
  <si>
    <t>Official Projection</t>
  </si>
  <si>
    <t>Ethiopia</t>
  </si>
  <si>
    <t>Egypt</t>
  </si>
  <si>
    <t>Germany</t>
  </si>
  <si>
    <t>Official estimate</t>
  </si>
  <si>
    <t>Iran</t>
  </si>
  <si>
    <t>Turkey</t>
  </si>
  <si>
    <t>Weifang</t>
    <phoneticPr fontId="4" type="noConversion"/>
  </si>
  <si>
    <t>Weihai</t>
    <phoneticPr fontId="4" type="noConversion"/>
  </si>
  <si>
    <t>Yantai</t>
    <phoneticPr fontId="4" type="noConversion"/>
  </si>
  <si>
    <t>Zaozhuang</t>
    <phoneticPr fontId="4" type="noConversion"/>
  </si>
  <si>
    <t>Zibo</t>
    <phoneticPr fontId="4" type="noConversion"/>
  </si>
  <si>
    <t>Other places</t>
    <phoneticPr fontId="4" type="noConversion"/>
  </si>
  <si>
    <t>Macau</t>
    <phoneticPr fontId="4" type="noConversion"/>
  </si>
  <si>
    <t>HAR</t>
    <phoneticPr fontId="4" type="noConversion"/>
  </si>
  <si>
    <t>ZHZ</t>
    <phoneticPr fontId="4" type="noConversion"/>
  </si>
  <si>
    <t>ZHZ</t>
    <phoneticPr fontId="4" type="noConversion"/>
  </si>
  <si>
    <t>HGG</t>
    <phoneticPr fontId="4" type="noConversion"/>
  </si>
  <si>
    <t>CAW</t>
    <phoneticPr fontId="4" type="noConversion"/>
  </si>
  <si>
    <t>Vietnam</t>
  </si>
  <si>
    <t>Official Estimate</t>
  </si>
  <si>
    <t>Romania</t>
  </si>
  <si>
    <t>Australia</t>
  </si>
  <si>
    <t>Taiwan[Note 8]</t>
  </si>
  <si>
    <t>Syria</t>
  </si>
  <si>
    <t>Preliminary 2014 census result</t>
  </si>
  <si>
    <t>Morocco[Note 7]</t>
  </si>
  <si>
    <t>Saudi Arabia</t>
  </si>
  <si>
    <t>Peru</t>
  </si>
  <si>
    <t>Uzbekistan</t>
  </si>
  <si>
    <t>FUZ</t>
    <phoneticPr fontId="4" type="noConversion"/>
  </si>
  <si>
    <t>Fuzhou</t>
    <phoneticPr fontId="4" type="noConversion"/>
  </si>
  <si>
    <t>Tibetian &amp; Qiang</t>
    <phoneticPr fontId="4" type="noConversion"/>
  </si>
  <si>
    <t>Mianyang</t>
    <phoneticPr fontId="4" type="noConversion"/>
  </si>
  <si>
    <t>Guangyuan</t>
    <phoneticPr fontId="4" type="noConversion"/>
  </si>
  <si>
    <t>Nanchong</t>
    <phoneticPr fontId="4" type="noConversion"/>
  </si>
  <si>
    <t>Bazhong</t>
    <phoneticPr fontId="4" type="noConversion"/>
  </si>
  <si>
    <t>Dazhou</t>
    <phoneticPr fontId="4" type="noConversion"/>
  </si>
  <si>
    <t>Ya'an</t>
    <phoneticPr fontId="4" type="noConversion"/>
  </si>
  <si>
    <t>Deyang</t>
    <phoneticPr fontId="4" type="noConversion"/>
  </si>
  <si>
    <t>Suining</t>
    <phoneticPr fontId="4" type="noConversion"/>
  </si>
  <si>
    <t>Guang'an</t>
    <phoneticPr fontId="4" type="noConversion"/>
  </si>
  <si>
    <t>Meishan</t>
    <phoneticPr fontId="4" type="noConversion"/>
  </si>
  <si>
    <t>Chengdu</t>
    <phoneticPr fontId="4" type="noConversion"/>
  </si>
  <si>
    <t>Remainder</t>
    <phoneticPr fontId="4" type="noConversion"/>
  </si>
  <si>
    <t>Anshan</t>
    <phoneticPr fontId="4" type="noConversion"/>
  </si>
  <si>
    <t>N Hwanghae</t>
    <phoneticPr fontId="4" type="noConversion"/>
  </si>
  <si>
    <t>Kangwon</t>
    <phoneticPr fontId="4" type="noConversion"/>
  </si>
  <si>
    <t>S Hamgyong</t>
    <phoneticPr fontId="4" type="noConversion"/>
  </si>
  <si>
    <t>N Hamgyong</t>
    <phoneticPr fontId="4" type="noConversion"/>
  </si>
  <si>
    <t>Ryanggang</t>
    <phoneticPr fontId="4" type="noConversion"/>
  </si>
  <si>
    <t>Réunion (France)</t>
    <phoneticPr fontId="4" type="noConversion"/>
  </si>
  <si>
    <t>Lisu</t>
    <phoneticPr fontId="4" type="noConversion"/>
  </si>
  <si>
    <t>Deqen</t>
    <phoneticPr fontId="4" type="noConversion"/>
  </si>
  <si>
    <t>Dali</t>
    <phoneticPr fontId="4" type="noConversion"/>
  </si>
  <si>
    <t>Bai</t>
    <phoneticPr fontId="4" type="noConversion"/>
  </si>
  <si>
    <t>FRR</t>
    <phoneticPr fontId="4" type="noConversion"/>
  </si>
  <si>
    <t>RUS</t>
    <phoneticPr fontId="4" type="noConversion"/>
  </si>
  <si>
    <t>FRR</t>
    <phoneticPr fontId="4" type="noConversion"/>
  </si>
  <si>
    <t>CAU</t>
    <phoneticPr fontId="4" type="noConversion"/>
  </si>
  <si>
    <t>FRR</t>
    <phoneticPr fontId="4" type="noConversion"/>
  </si>
  <si>
    <t>FRR</t>
    <phoneticPr fontId="4" type="noConversion"/>
  </si>
  <si>
    <t>Official population clock[Note 9]</t>
  </si>
  <si>
    <t>Cameroon</t>
  </si>
  <si>
    <t>Zigong</t>
    <phoneticPr fontId="4" type="noConversion"/>
  </si>
  <si>
    <t>Yibin</t>
    <phoneticPr fontId="4" type="noConversion"/>
  </si>
  <si>
    <t>Luzhou</t>
    <phoneticPr fontId="4" type="noConversion"/>
  </si>
  <si>
    <t>Panzhihua</t>
    <phoneticPr fontId="4" type="noConversion"/>
  </si>
  <si>
    <t>Liangshan</t>
    <phoneticPr fontId="4" type="noConversion"/>
  </si>
  <si>
    <t>Yi</t>
    <phoneticPr fontId="4" type="noConversion"/>
  </si>
  <si>
    <t>Kunming</t>
    <phoneticPr fontId="4" type="noConversion"/>
  </si>
  <si>
    <t>Qujing</t>
    <phoneticPr fontId="4" type="noConversion"/>
  </si>
  <si>
    <t>Yuxi</t>
    <phoneticPr fontId="4" type="noConversion"/>
  </si>
  <si>
    <t>Baoshan</t>
    <phoneticPr fontId="4" type="noConversion"/>
  </si>
  <si>
    <t>Zhaotong</t>
    <phoneticPr fontId="4" type="noConversion"/>
  </si>
  <si>
    <t>Lijang</t>
    <phoneticPr fontId="4" type="noConversion"/>
  </si>
  <si>
    <t>Pu'er</t>
    <phoneticPr fontId="4" type="noConversion"/>
  </si>
  <si>
    <t>Lincang</t>
    <phoneticPr fontId="4" type="noConversion"/>
  </si>
  <si>
    <t>Dehong</t>
    <phoneticPr fontId="4" type="noConversion"/>
  </si>
  <si>
    <t>Dai &amp; Jingpo</t>
    <phoneticPr fontId="4" type="noConversion"/>
  </si>
  <si>
    <t>Nujiang</t>
    <phoneticPr fontId="4" type="noConversion"/>
  </si>
  <si>
    <t>Niger</t>
  </si>
  <si>
    <t>Burkina Faso</t>
  </si>
  <si>
    <t>Chile</t>
  </si>
  <si>
    <t>Mali</t>
  </si>
  <si>
    <t>Nanchang</t>
    <phoneticPr fontId="4" type="noConversion"/>
  </si>
  <si>
    <t>Ganzhou</t>
    <phoneticPr fontId="4" type="noConversion"/>
  </si>
  <si>
    <t>Ji'an</t>
    <phoneticPr fontId="4" type="noConversion"/>
  </si>
  <si>
    <t>Jingdezhen</t>
    <phoneticPr fontId="4" type="noConversion"/>
  </si>
  <si>
    <t>Jiujang</t>
    <phoneticPr fontId="4" type="noConversion"/>
  </si>
  <si>
    <t>Pingxiang</t>
    <phoneticPr fontId="4" type="noConversion"/>
  </si>
  <si>
    <t>Shangrao</t>
    <phoneticPr fontId="4" type="noConversion"/>
  </si>
  <si>
    <t>Xinyu</t>
    <phoneticPr fontId="4" type="noConversion"/>
  </si>
  <si>
    <t>Yingtan</t>
    <phoneticPr fontId="4" type="noConversion"/>
  </si>
  <si>
    <t>FUZ</t>
  </si>
  <si>
    <t>Ngawa</t>
    <phoneticPr fontId="4" type="noConversion"/>
  </si>
  <si>
    <t>Anyang</t>
    <phoneticPr fontId="4" type="noConversion"/>
  </si>
  <si>
    <t>AYG</t>
    <phoneticPr fontId="4" type="noConversion"/>
  </si>
  <si>
    <t>Quarterly official estimate</t>
  </si>
  <si>
    <t>United Arab Emirates</t>
  </si>
  <si>
    <t>Honduras</t>
  </si>
  <si>
    <t>Austria</t>
  </si>
  <si>
    <t>Quarterly provisional figure</t>
  </si>
  <si>
    <t>Israel</t>
  </si>
  <si>
    <t>Official monthly estimate</t>
  </si>
  <si>
    <t>Daxing'anling</t>
    <phoneticPr fontId="4" type="noConversion"/>
  </si>
  <si>
    <t>Total population</t>
    <phoneticPr fontId="4" type="noConversion"/>
  </si>
  <si>
    <t>Countries</t>
    <phoneticPr fontId="4" type="noConversion"/>
  </si>
  <si>
    <t>Sierra Leone</t>
  </si>
  <si>
    <t>El Salvador</t>
  </si>
  <si>
    <t>Libya</t>
  </si>
  <si>
    <t>Nicaragua</t>
  </si>
  <si>
    <t>Kyrgyzstan</t>
  </si>
  <si>
    <t>Tajikistan</t>
  </si>
  <si>
    <t>Jordan</t>
  </si>
  <si>
    <t>Papua New Guinea</t>
  </si>
  <si>
    <t>Togo</t>
  </si>
  <si>
    <t>Hong Kong (China)</t>
  </si>
  <si>
    <t>Bulgaria</t>
  </si>
  <si>
    <t>Serbia[Note 11]</t>
  </si>
  <si>
    <t>Paraguay</t>
  </si>
  <si>
    <t>Laos</t>
  </si>
  <si>
    <t>Total</t>
    <phoneticPr fontId="4" type="noConversion"/>
  </si>
  <si>
    <t>Rank</t>
  </si>
  <si>
    <t>Country (or dependent territory)</t>
  </si>
  <si>
    <t>Population</t>
  </si>
  <si>
    <t>Date</t>
  </si>
  <si>
    <t>population</t>
  </si>
  <si>
    <t>Source</t>
  </si>
  <si>
    <t>China[Note 2]</t>
  </si>
  <si>
    <t>SIB</t>
    <phoneticPr fontId="4" type="noConversion"/>
  </si>
  <si>
    <t>SIB</t>
    <phoneticPr fontId="4" type="noConversion"/>
  </si>
  <si>
    <t>SIB</t>
    <phoneticPr fontId="4" type="noConversion"/>
  </si>
  <si>
    <t>Siberia</t>
    <phoneticPr fontId="4" type="noConversion"/>
  </si>
  <si>
    <t>RUS</t>
  </si>
  <si>
    <t>RUS</t>
    <phoneticPr fontId="4" type="noConversion"/>
  </si>
  <si>
    <t>RUS</t>
    <phoneticPr fontId="4" type="noConversion"/>
  </si>
  <si>
    <t>RUS</t>
    <phoneticPr fontId="4" type="noConversion"/>
  </si>
  <si>
    <t>Russia</t>
    <phoneticPr fontId="4" type="noConversion"/>
  </si>
  <si>
    <t>CAU</t>
  </si>
  <si>
    <t>CAU</t>
    <phoneticPr fontId="4" type="noConversion"/>
  </si>
  <si>
    <t>FRR</t>
  </si>
  <si>
    <t>FRR</t>
    <phoneticPr fontId="4" type="noConversion"/>
  </si>
  <si>
    <t>Fed. Russian Republics</t>
    <phoneticPr fontId="4" type="noConversion"/>
  </si>
  <si>
    <t>Caucasia</t>
    <phoneticPr fontId="4" type="noConversion"/>
  </si>
  <si>
    <t>Yichun</t>
    <phoneticPr fontId="4" type="noConversion"/>
  </si>
  <si>
    <t>Qitaihe</t>
    <phoneticPr fontId="4" type="noConversion"/>
  </si>
  <si>
    <t>Heihe</t>
    <phoneticPr fontId="4" type="noConversion"/>
  </si>
  <si>
    <t>ABR</t>
    <phoneticPr fontId="4" type="noConversion"/>
  </si>
  <si>
    <t>N China Oilfields</t>
    <phoneticPr fontId="4" type="noConversion"/>
  </si>
  <si>
    <t>HNN</t>
    <phoneticPr fontId="4" type="noConversion"/>
  </si>
  <si>
    <t>Hunan</t>
    <phoneticPr fontId="4" type="noConversion"/>
  </si>
  <si>
    <t>Changchun</t>
    <phoneticPr fontId="4" type="noConversion"/>
  </si>
  <si>
    <t>Baicheng</t>
    <phoneticPr fontId="4" type="noConversion"/>
  </si>
  <si>
    <t>Baishan</t>
    <phoneticPr fontId="4" type="noConversion"/>
  </si>
  <si>
    <t>Liaoyuan</t>
    <phoneticPr fontId="4" type="noConversion"/>
  </si>
  <si>
    <t>Siping</t>
    <phoneticPr fontId="4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</si>
</sst>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6">
    <font>
      <sz val="10"/>
      <name val="MS Sans Serif"/>
      <family val="2"/>
    </font>
    <font>
      <sz val="10"/>
      <name val="Verdana"/>
    </font>
    <font>
      <b/>
      <sz val="10"/>
      <name val="MS Sans Serif"/>
      <family val="2"/>
    </font>
    <font>
      <sz val="10"/>
      <name val="MS Sans Serif"/>
      <family val="2"/>
    </font>
    <font>
      <sz val="8"/>
      <name val="Verdan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3"/>
      <color indexed="63"/>
      <name val="Verdana"/>
    </font>
    <font>
      <sz val="16"/>
      <color indexed="23"/>
      <name val="Calibri"/>
    </font>
    <font>
      <u/>
      <sz val="10"/>
      <color indexed="12"/>
      <name val="MS Sans Serif"/>
      <family val="2"/>
    </font>
    <font>
      <sz val="12"/>
      <name val="MS Sans Serif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48"/>
      </top>
      <bottom/>
      <diagonal/>
    </border>
    <border>
      <left/>
      <right style="medium">
        <color indexed="48"/>
      </right>
      <top/>
      <bottom/>
      <diagonal/>
    </border>
    <border>
      <left/>
      <right/>
      <top/>
      <bottom style="medium">
        <color indexed="48"/>
      </bottom>
      <diagonal/>
    </border>
    <border>
      <left/>
      <right style="medium">
        <color indexed="48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8" applyNumberFormat="0" applyAlignment="0" applyProtection="0"/>
    <xf numFmtId="0" fontId="9" fillId="21" borderId="9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8" applyNumberFormat="0" applyAlignment="0" applyProtection="0"/>
    <xf numFmtId="0" fontId="16" fillId="0" borderId="13" applyNumberFormat="0" applyFill="0" applyAlignment="0" applyProtection="0"/>
    <xf numFmtId="0" fontId="17" fillId="22" borderId="0" applyNumberFormat="0" applyBorder="0" applyAlignment="0" applyProtection="0"/>
    <xf numFmtId="0" fontId="3" fillId="23" borderId="14" applyNumberFormat="0" applyFont="0" applyAlignment="0" applyProtection="0"/>
    <xf numFmtId="0" fontId="18" fillId="20" borderId="15" applyNumberFormat="0" applyAlignment="0" applyProtection="0"/>
    <xf numFmtId="0" fontId="19" fillId="0" borderId="0" applyNumberFormat="0" applyFill="0" applyBorder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3" fontId="0" fillId="0" borderId="0" xfId="0" applyNumberFormat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0" fontId="3" fillId="0" borderId="0" xfId="0" applyNumberFormat="1" applyFont="1" applyFill="1"/>
    <xf numFmtId="0" fontId="2" fillId="0" borderId="1" xfId="0" applyFont="1" applyFill="1" applyBorder="1"/>
    <xf numFmtId="0" fontId="2" fillId="0" borderId="2" xfId="0" applyFont="1" applyFill="1" applyBorder="1"/>
    <xf numFmtId="164" fontId="2" fillId="0" borderId="3" xfId="0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3" fontId="3" fillId="0" borderId="5" xfId="0" applyNumberFormat="1" applyFont="1" applyFill="1" applyBorder="1"/>
    <xf numFmtId="164" fontId="3" fillId="0" borderId="6" xfId="0" applyNumberFormat="1" applyFont="1" applyFill="1" applyBorder="1"/>
    <xf numFmtId="0" fontId="2" fillId="0" borderId="0" xfId="0" applyFont="1" applyFill="1" applyBorder="1"/>
    <xf numFmtId="49" fontId="0" fillId="0" borderId="0" xfId="0" applyNumberFormat="1"/>
    <xf numFmtId="15" fontId="0" fillId="0" borderId="0" xfId="0" applyNumberFormat="1"/>
    <xf numFmtId="17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3" fillId="0" borderId="0" xfId="0" applyNumberFormat="1" applyFont="1" applyFill="1"/>
    <xf numFmtId="49" fontId="0" fillId="0" borderId="0" xfId="0" applyNumberFormat="1"/>
    <xf numFmtId="0" fontId="0" fillId="0" borderId="5" xfId="0" applyBorder="1"/>
    <xf numFmtId="49" fontId="0" fillId="24" borderId="5" xfId="0" applyNumberFormat="1" applyFill="1" applyBorder="1"/>
    <xf numFmtId="49" fontId="0" fillId="25" borderId="5" xfId="0" applyNumberFormat="1" applyFill="1" applyBorder="1"/>
    <xf numFmtId="49" fontId="0" fillId="27" borderId="5" xfId="0" applyNumberFormat="1" applyFill="1" applyBorder="1"/>
    <xf numFmtId="49" fontId="0" fillId="26" borderId="5" xfId="0" applyNumberFormat="1" applyFill="1" applyBorder="1"/>
    <xf numFmtId="0" fontId="0" fillId="0" borderId="17" xfId="0" applyBorder="1"/>
    <xf numFmtId="0" fontId="0" fillId="0" borderId="18" xfId="0" applyBorder="1"/>
    <xf numFmtId="3" fontId="0" fillId="0" borderId="18" xfId="0" applyNumberFormat="1" applyBorder="1"/>
    <xf numFmtId="49" fontId="0" fillId="26" borderId="4" xfId="0" applyNumberFormat="1" applyFill="1" applyBorder="1"/>
    <xf numFmtId="0" fontId="0" fillId="0" borderId="0" xfId="0" applyFill="1" applyBorder="1"/>
    <xf numFmtId="0" fontId="0" fillId="0" borderId="0" xfId="0" applyAlignment="1">
      <alignment wrapText="1"/>
    </xf>
    <xf numFmtId="3" fontId="22" fillId="0" borderId="0" xfId="0" applyNumberFormat="1" applyFont="1" applyAlignment="1">
      <alignment horizontal="center" wrapText="1"/>
    </xf>
    <xf numFmtId="0" fontId="22" fillId="0" borderId="0" xfId="0" applyFont="1" applyAlignment="1">
      <alignment horizontal="center" wrapText="1"/>
    </xf>
    <xf numFmtId="3" fontId="22" fillId="0" borderId="19" xfId="0" applyNumberFormat="1" applyFont="1" applyBorder="1" applyAlignment="1">
      <alignment horizontal="center" wrapText="1"/>
    </xf>
    <xf numFmtId="0" fontId="23" fillId="0" borderId="20" xfId="0" applyFont="1" applyBorder="1" applyAlignment="1">
      <alignment horizontal="center" wrapText="1"/>
    </xf>
    <xf numFmtId="0" fontId="22" fillId="0" borderId="20" xfId="0" applyFont="1" applyBorder="1" applyAlignment="1">
      <alignment horizontal="center" wrapText="1"/>
    </xf>
    <xf numFmtId="3" fontId="22" fillId="0" borderId="21" xfId="0" applyNumberFormat="1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0" fontId="1" fillId="0" borderId="0" xfId="0" applyFont="1" applyAlignment="1">
      <alignment horizontal="left" vertical="top" wrapText="1"/>
    </xf>
    <xf numFmtId="10" fontId="0" fillId="0" borderId="0" xfId="0" applyNumberFormat="1"/>
    <xf numFmtId="0" fontId="24" fillId="0" borderId="23" xfId="42" applyBorder="1" applyAlignment="1" applyProtection="1">
      <alignment wrapText="1"/>
    </xf>
    <xf numFmtId="3" fontId="22" fillId="0" borderId="23" xfId="0" applyNumberFormat="1" applyFont="1" applyBorder="1" applyAlignment="1">
      <alignment horizontal="center" wrapText="1"/>
    </xf>
    <xf numFmtId="0" fontId="22" fillId="0" borderId="23" xfId="0" applyFont="1" applyBorder="1" applyAlignment="1">
      <alignment wrapText="1"/>
    </xf>
    <xf numFmtId="0" fontId="25" fillId="0" borderId="5" xfId="0" applyFont="1" applyBorder="1"/>
    <xf numFmtId="3" fontId="25" fillId="0" borderId="5" xfId="0" applyNumberFormat="1" applyFont="1" applyBorder="1"/>
    <xf numFmtId="0" fontId="25" fillId="0" borderId="5" xfId="0" applyFont="1" applyBorder="1" applyAlignment="1">
      <alignment wrapText="1"/>
    </xf>
    <xf numFmtId="3" fontId="25" fillId="0" borderId="5" xfId="0" applyNumberFormat="1" applyFont="1" applyBorder="1" applyAlignment="1">
      <alignment wrapText="1"/>
    </xf>
    <xf numFmtId="49" fontId="0" fillId="0" borderId="0" xfId="0" applyNumberFormat="1"/>
    <xf numFmtId="49" fontId="0" fillId="0" borderId="0" xfId="0" applyNumberFormat="1"/>
    <xf numFmtId="3" fontId="0" fillId="0" borderId="0" xfId="0" applyNumberFormat="1"/>
    <xf numFmtId="49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quotePrefix="1" applyBorder="1"/>
    <xf numFmtId="0" fontId="0" fillId="26" borderId="4" xfId="0" applyFill="1" applyBorder="1"/>
    <xf numFmtId="3" fontId="0" fillId="0" borderId="5" xfId="0" applyNumberFormat="1" applyBorder="1"/>
    <xf numFmtId="164" fontId="0" fillId="0" borderId="6" xfId="0" applyNumberFormat="1" applyBorder="1"/>
    <xf numFmtId="0" fontId="0" fillId="27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0" borderId="4" xfId="0" applyBorder="1"/>
    <xf numFmtId="0" fontId="0" fillId="26" borderId="24" xfId="0" applyFill="1" applyBorder="1"/>
    <xf numFmtId="0" fontId="0" fillId="0" borderId="7" xfId="0" applyBorder="1"/>
    <xf numFmtId="164" fontId="0" fillId="0" borderId="25" xfId="0" applyNumberFormat="1" applyBorder="1"/>
    <xf numFmtId="3" fontId="0" fillId="0" borderId="0" xfId="0" applyNumberFormat="1"/>
    <xf numFmtId="3" fontId="0" fillId="0" borderId="0" xfId="0" applyNumberFormat="1"/>
    <xf numFmtId="164" fontId="3" fillId="0" borderId="0" xfId="0" applyNumberFormat="1" applyFont="1" applyFill="1"/>
    <xf numFmtId="3" fontId="0" fillId="0" borderId="0" xfId="0" applyNumberFormat="1"/>
    <xf numFmtId="49" fontId="0" fillId="0" borderId="0" xfId="0" applyNumberFormat="1"/>
    <xf numFmtId="49" fontId="0" fillId="0" borderId="0" xfId="0" applyNumberFormat="1"/>
    <xf numFmtId="3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3" fillId="0" borderId="0" xfId="0" applyNumberFormat="1" applyFont="1"/>
    <xf numFmtId="0" fontId="3" fillId="0" borderId="0" xfId="0" applyFont="1" applyFill="1" applyBorder="1"/>
    <xf numFmtId="164" fontId="3" fillId="0" borderId="0" xfId="0" applyNumberFormat="1" applyFont="1" applyFill="1" applyBorder="1"/>
    <xf numFmtId="49" fontId="0" fillId="0" borderId="0" xfId="0" applyNumberFormat="1"/>
    <xf numFmtId="0" fontId="0" fillId="0" borderId="0" xfId="0" applyFill="1" applyBorder="1" applyAlignment="1">
      <alignment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42" builtinId="8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6"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8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8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1155700</xdr:colOff>
      <xdr:row>44</xdr:row>
      <xdr:rowOff>0</xdr:rowOff>
    </xdr:from>
    <xdr:to>
      <xdr:col>5</xdr:col>
      <xdr:colOff>63500</xdr:colOff>
      <xdr:row>44</xdr:row>
      <xdr:rowOff>12700</xdr:rowOff>
    </xdr:to>
    <xdr:pic>
      <xdr:nvPicPr>
        <xdr:cNvPr id="1029" name="Picture 5" descr="http://www.experience-germany.com/assets/images/autogen/clear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87700" y="9245600"/>
          <a:ext cx="2171700" cy="127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520700</xdr:colOff>
      <xdr:row>44</xdr:row>
      <xdr:rowOff>0</xdr:rowOff>
    </xdr:from>
    <xdr:to>
      <xdr:col>23</xdr:col>
      <xdr:colOff>241300</xdr:colOff>
      <xdr:row>44</xdr:row>
      <xdr:rowOff>12700</xdr:rowOff>
    </xdr:to>
    <xdr:pic>
      <xdr:nvPicPr>
        <xdr:cNvPr id="1030" name="Picture 6" descr="http://www.experience-germany.com/assets/images/autogen/clear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28600" y="9245600"/>
          <a:ext cx="10896600" cy="12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experience-germany.com/html/saarland.html" TargetMode="External"/><Relationship Id="rId12" Type="http://schemas.openxmlformats.org/officeDocument/2006/relationships/hyperlink" Target="http://www.experience-germany.com/saxony.html" TargetMode="External"/><Relationship Id="rId13" Type="http://schemas.openxmlformats.org/officeDocument/2006/relationships/hyperlink" Target="http://www.experience-germany.com/html/saxony-anhalt.html" TargetMode="External"/><Relationship Id="rId14" Type="http://schemas.openxmlformats.org/officeDocument/2006/relationships/hyperlink" Target="http://www.experience-germany.com/schleswig-holstein.html" TargetMode="External"/><Relationship Id="rId15" Type="http://schemas.openxmlformats.org/officeDocument/2006/relationships/hyperlink" Target="http://www.experience-germany.com/thuringia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experience-germany.com/baden-wurttemberg.html" TargetMode="External"/><Relationship Id="rId2" Type="http://schemas.openxmlformats.org/officeDocument/2006/relationships/hyperlink" Target="http://www.experience-germany.com/bavaria.html" TargetMode="External"/><Relationship Id="rId3" Type="http://schemas.openxmlformats.org/officeDocument/2006/relationships/hyperlink" Target="http://www.experience-germany.com/berlin.html" TargetMode="External"/><Relationship Id="rId4" Type="http://schemas.openxmlformats.org/officeDocument/2006/relationships/hyperlink" Target="http://www.experience-germany.com/brandenburg.html" TargetMode="External"/><Relationship Id="rId5" Type="http://schemas.openxmlformats.org/officeDocument/2006/relationships/hyperlink" Target="http://www.experience-germany.com/html/hamburg.html" TargetMode="External"/><Relationship Id="rId6" Type="http://schemas.openxmlformats.org/officeDocument/2006/relationships/hyperlink" Target="http://www.experience-germany.com/hesse.html" TargetMode="External"/><Relationship Id="rId7" Type="http://schemas.openxmlformats.org/officeDocument/2006/relationships/hyperlink" Target="http://www.experience-germany.com/lower_saxony.html" TargetMode="External"/><Relationship Id="rId8" Type="http://schemas.openxmlformats.org/officeDocument/2006/relationships/hyperlink" Target="http://www.experience-germany.com/mecklenburg-vorpommern.html" TargetMode="External"/><Relationship Id="rId9" Type="http://schemas.openxmlformats.org/officeDocument/2006/relationships/hyperlink" Target="http://www.experience-germany.com/north_rhine-westphalia.html" TargetMode="External"/><Relationship Id="rId10" Type="http://schemas.openxmlformats.org/officeDocument/2006/relationships/hyperlink" Target="http://www.experience-germany.com/html/rhineland-palatin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3293"/>
  <sheetViews>
    <sheetView tabSelected="1" topLeftCell="A377" zoomScale="150" workbookViewId="0">
      <selection activeCell="B399" sqref="B399"/>
    </sheetView>
  </sheetViews>
  <sheetFormatPr baseColWidth="10" defaultColWidth="8.7109375" defaultRowHeight="13"/>
  <cols>
    <col min="1" max="1" width="8.7109375" style="14"/>
    <col min="2" max="2" width="12.5703125" style="32" customWidth="1"/>
    <col min="3" max="3" width="15" style="18" customWidth="1"/>
    <col min="4" max="4" width="13.140625" customWidth="1"/>
    <col min="5" max="5" width="6.42578125" customWidth="1"/>
    <col min="6" max="6" width="14.7109375" style="14" customWidth="1"/>
    <col min="7" max="7" width="14.7109375" customWidth="1"/>
    <col min="8" max="8" width="9.5703125" customWidth="1"/>
    <col min="9" max="9" width="10.28515625" style="2" customWidth="1"/>
    <col min="10" max="10" width="13.140625" style="2" customWidth="1"/>
    <col min="11" max="11" width="14.42578125" style="3" bestFit="1" customWidth="1"/>
    <col min="12" max="12" width="9.7109375" style="2" customWidth="1"/>
    <col min="13" max="13" width="9.28515625" bestFit="1" customWidth="1"/>
  </cols>
  <sheetData>
    <row r="1" spans="1:14">
      <c r="A1"/>
      <c r="F1" s="14" t="s">
        <v>899</v>
      </c>
      <c r="G1" s="1">
        <v>7270000000</v>
      </c>
      <c r="J1" s="2" t="s">
        <v>915</v>
      </c>
      <c r="K1" s="1">
        <f>SUM(K7:K52)</f>
        <v>1659056864</v>
      </c>
    </row>
    <row r="2" spans="1:14" ht="39">
      <c r="A2" t="s">
        <v>916</v>
      </c>
      <c r="B2" s="32" t="s">
        <v>917</v>
      </c>
      <c r="C2" s="18" t="s">
        <v>918</v>
      </c>
      <c r="D2" t="s">
        <v>919</v>
      </c>
      <c r="F2" s="14" t="s">
        <v>900</v>
      </c>
      <c r="G2">
        <v>200</v>
      </c>
      <c r="K2" s="5"/>
    </row>
    <row r="3" spans="1:14">
      <c r="A3" t="s">
        <v>920</v>
      </c>
      <c r="B3" s="32" t="s">
        <v>921</v>
      </c>
      <c r="F3" s="14" t="s">
        <v>542</v>
      </c>
      <c r="G3" s="17">
        <f>G1/G2</f>
        <v>36350000</v>
      </c>
      <c r="H3" s="19">
        <f>G3*0.95</f>
        <v>34532500</v>
      </c>
      <c r="I3" s="20">
        <f>G3*1.05</f>
        <v>38167500</v>
      </c>
      <c r="J3" s="2" t="s">
        <v>837</v>
      </c>
      <c r="K3" s="4">
        <f>G1-SUM(K$7:K$57)</f>
        <v>5472900143</v>
      </c>
    </row>
    <row r="4" spans="1:14">
      <c r="A4">
        <v>1</v>
      </c>
      <c r="B4" s="32" t="s">
        <v>922</v>
      </c>
      <c r="C4" s="19">
        <v>1371810000</v>
      </c>
      <c r="D4" s="15">
        <v>42247</v>
      </c>
      <c r="E4" t="s">
        <v>700</v>
      </c>
      <c r="J4" s="2" t="s">
        <v>688</v>
      </c>
      <c r="K4" s="4">
        <f>K3/($G$2-COUNT(K7:K52))</f>
        <v>35538312.616883114</v>
      </c>
      <c r="L4" s="3"/>
    </row>
    <row r="5" spans="1:14" ht="14" thickBot="1">
      <c r="A5">
        <v>2</v>
      </c>
      <c r="B5" s="32" t="s">
        <v>701</v>
      </c>
      <c r="C5" s="18">
        <v>1276420000</v>
      </c>
      <c r="D5" s="15">
        <v>42247</v>
      </c>
      <c r="E5" t="s">
        <v>700</v>
      </c>
      <c r="J5" s="2" t="s">
        <v>582</v>
      </c>
      <c r="K5" s="5">
        <f>COUNT(K7:K52)</f>
        <v>46</v>
      </c>
    </row>
    <row r="6" spans="1:14" ht="26">
      <c r="A6">
        <v>3</v>
      </c>
      <c r="B6" s="32" t="s">
        <v>702</v>
      </c>
      <c r="C6" s="18">
        <v>321726000</v>
      </c>
      <c r="D6" s="15">
        <v>42247</v>
      </c>
      <c r="E6" t="s">
        <v>700</v>
      </c>
      <c r="I6" s="6" t="s">
        <v>754</v>
      </c>
      <c r="J6" s="7" t="s">
        <v>755</v>
      </c>
      <c r="K6" s="7" t="s">
        <v>589</v>
      </c>
      <c r="L6" s="8" t="s">
        <v>590</v>
      </c>
      <c r="N6" s="13"/>
    </row>
    <row r="7" spans="1:14">
      <c r="A7">
        <v>4</v>
      </c>
      <c r="B7" s="32" t="s">
        <v>703</v>
      </c>
      <c r="C7" s="18">
        <v>255461700</v>
      </c>
      <c r="D7" s="15">
        <v>42186</v>
      </c>
      <c r="E7" t="s">
        <v>704</v>
      </c>
      <c r="I7" s="9" t="s">
        <v>543</v>
      </c>
      <c r="J7" s="10" t="s">
        <v>544</v>
      </c>
      <c r="K7" s="11">
        <f>SUMIF(F:F,I7,C:C)</f>
        <v>36004552</v>
      </c>
      <c r="L7" s="12">
        <f>($K7-$G$3)/$G$3</f>
        <v>-9.5033837689133416E-3</v>
      </c>
    </row>
    <row r="8" spans="1:14">
      <c r="A8">
        <v>5</v>
      </c>
      <c r="B8" s="32" t="s">
        <v>705</v>
      </c>
      <c r="C8" s="18">
        <v>204830000</v>
      </c>
      <c r="D8" s="15">
        <v>42247</v>
      </c>
      <c r="E8" t="s">
        <v>700</v>
      </c>
      <c r="I8" s="9" t="s">
        <v>545</v>
      </c>
      <c r="J8" s="10" t="s">
        <v>547</v>
      </c>
      <c r="K8" s="11">
        <f>SUMIF(F:F,I8,C:C)</f>
        <v>35749600</v>
      </c>
      <c r="L8" s="12">
        <f t="shared" ref="L8:L9" si="0">($K8-$G$3)/$G$3</f>
        <v>-1.6517193947730401E-2</v>
      </c>
    </row>
    <row r="9" spans="1:14">
      <c r="A9">
        <v>6</v>
      </c>
      <c r="B9" s="32" t="s">
        <v>706</v>
      </c>
      <c r="C9" s="18">
        <v>190777000</v>
      </c>
      <c r="D9" s="15">
        <v>42247</v>
      </c>
      <c r="E9" t="s">
        <v>700</v>
      </c>
      <c r="I9" s="9" t="s">
        <v>546</v>
      </c>
      <c r="J9" s="10" t="s">
        <v>580</v>
      </c>
      <c r="K9" s="11">
        <f>SUMIF(F:F,I9,C:C)</f>
        <v>34856813</v>
      </c>
      <c r="L9" s="12">
        <f t="shared" si="0"/>
        <v>-4.1078046767537825E-2</v>
      </c>
    </row>
    <row r="10" spans="1:14">
      <c r="A10">
        <v>7</v>
      </c>
      <c r="B10" s="32" t="s">
        <v>707</v>
      </c>
      <c r="C10" s="18">
        <v>182202000</v>
      </c>
      <c r="D10" s="15">
        <v>42186</v>
      </c>
      <c r="E10" t="s">
        <v>708</v>
      </c>
      <c r="I10" s="9" t="str">
        <f>'China summary'!B2</f>
        <v>CAW</v>
      </c>
      <c r="J10" s="10" t="str">
        <f>'China summary'!A2</f>
        <v>Chinese Autonomous West</v>
      </c>
      <c r="K10" s="11">
        <f>'China summary'!C2</f>
        <v>34853604</v>
      </c>
      <c r="L10" s="12">
        <f>'China summary'!D2</f>
        <v>-4.2933752274226793E-2</v>
      </c>
    </row>
    <row r="11" spans="1:14">
      <c r="A11">
        <v>8</v>
      </c>
      <c r="B11" s="32" t="s">
        <v>709</v>
      </c>
      <c r="C11" s="18">
        <v>158943000</v>
      </c>
      <c r="D11" s="15">
        <v>42247</v>
      </c>
      <c r="E11" t="s">
        <v>700</v>
      </c>
      <c r="I11" s="9" t="str">
        <f>'China summary'!B3</f>
        <v>MGL</v>
      </c>
      <c r="J11" s="10" t="str">
        <f>'China summary'!A3</f>
        <v>Mongolia</v>
      </c>
      <c r="K11" s="11">
        <f>'China summary'!C3</f>
        <v>37110868</v>
      </c>
      <c r="L11" s="12">
        <f>'China summary'!D3</f>
        <v>2.0502565447943714E-2</v>
      </c>
    </row>
    <row r="12" spans="1:14">
      <c r="A12">
        <v>9</v>
      </c>
      <c r="B12" s="32" t="s">
        <v>710</v>
      </c>
      <c r="C12" s="18">
        <v>146568930</v>
      </c>
      <c r="D12" s="15">
        <v>42247</v>
      </c>
      <c r="E12" t="s">
        <v>700</v>
      </c>
      <c r="I12" s="9" t="str">
        <f>'China summary'!B4</f>
        <v>GXH</v>
      </c>
      <c r="J12" s="10" t="str">
        <f>'China summary'!A4</f>
        <v>Ganxiahai</v>
      </c>
      <c r="K12" s="11">
        <f>'China summary'!C4</f>
        <v>36842741</v>
      </c>
      <c r="L12" s="12">
        <f>'China summary'!D4</f>
        <v>1.3374167790610368E-2</v>
      </c>
      <c r="M12" s="1"/>
    </row>
    <row r="13" spans="1:14">
      <c r="A13">
        <v>10</v>
      </c>
      <c r="B13" s="32" t="s">
        <v>711</v>
      </c>
      <c r="C13" s="18">
        <v>126865000</v>
      </c>
      <c r="D13" s="15">
        <v>42186</v>
      </c>
      <c r="E13" t="s">
        <v>779</v>
      </c>
      <c r="I13" s="9" t="str">
        <f>'China summary'!B5</f>
        <v>SIC</v>
      </c>
      <c r="J13" s="10" t="str">
        <f>'China summary'!A5</f>
        <v>Sichuan</v>
      </c>
      <c r="K13" s="11">
        <f>'China summary'!C5</f>
        <v>35473483</v>
      </c>
      <c r="L13" s="12">
        <f>'China summary'!D5</f>
        <v>-2.4709076354301043E-2</v>
      </c>
      <c r="M13" s="1"/>
    </row>
    <row r="14" spans="1:14">
      <c r="A14">
        <v>11</v>
      </c>
      <c r="B14" s="32" t="s">
        <v>780</v>
      </c>
      <c r="C14" s="18">
        <v>121740000</v>
      </c>
      <c r="D14" s="15">
        <v>42186</v>
      </c>
      <c r="E14" t="s">
        <v>704</v>
      </c>
      <c r="I14" s="9" t="str">
        <f>'China summary'!B6</f>
        <v>YUN</v>
      </c>
      <c r="J14" s="10" t="str">
        <f>'China summary'!A6</f>
        <v>Yunnan</v>
      </c>
      <c r="K14" s="11">
        <f>'China summary'!C6</f>
        <v>35807928</v>
      </c>
      <c r="L14" s="12">
        <f>'China summary'!D6</f>
        <v>-1.5138323557844509E-2</v>
      </c>
    </row>
    <row r="15" spans="1:14">
      <c r="A15">
        <v>12</v>
      </c>
      <c r="B15" s="32" t="s">
        <v>781</v>
      </c>
      <c r="C15" s="18">
        <v>101979400</v>
      </c>
      <c r="D15" s="15">
        <v>42247</v>
      </c>
      <c r="E15" t="s">
        <v>700</v>
      </c>
      <c r="I15" s="9" t="str">
        <f>'China summary'!B7</f>
        <v>CAS</v>
      </c>
      <c r="J15" s="10" t="str">
        <f>'China summary'!A7</f>
        <v>Chinese Autonomous South</v>
      </c>
      <c r="K15" s="11">
        <f>'China summary'!C7</f>
        <v>37205533</v>
      </c>
      <c r="L15" s="12">
        <f>'China summary'!D7</f>
        <v>2.2994778760460171E-2</v>
      </c>
    </row>
    <row r="16" spans="1:14">
      <c r="A16">
        <v>13</v>
      </c>
      <c r="B16" s="32" t="s">
        <v>812</v>
      </c>
      <c r="C16" s="18">
        <v>91812000</v>
      </c>
      <c r="D16" s="15">
        <v>42186</v>
      </c>
      <c r="E16" t="s">
        <v>793</v>
      </c>
      <c r="I16" s="9" t="str">
        <f>'China summary'!B8</f>
        <v>SHX</v>
      </c>
      <c r="J16" s="10" t="str">
        <f>'China summary'!A8</f>
        <v>Shaanxi</v>
      </c>
      <c r="K16" s="11">
        <f>'China summary'!C8</f>
        <v>37327378</v>
      </c>
      <c r="L16" s="12">
        <f>'China summary'!D8</f>
        <v>2.6183944663887189E-2</v>
      </c>
    </row>
    <row r="17" spans="1:12">
      <c r="A17">
        <v>14</v>
      </c>
      <c r="B17" s="32" t="s">
        <v>794</v>
      </c>
      <c r="C17" s="18">
        <v>90076012</v>
      </c>
      <c r="D17" s="15">
        <v>42186</v>
      </c>
      <c r="E17" t="s">
        <v>793</v>
      </c>
      <c r="I17" s="9" t="str">
        <f>'China summary'!B9</f>
        <v>CGQ</v>
      </c>
      <c r="J17" s="10" t="str">
        <f>'China summary'!A9</f>
        <v>Chongqing</v>
      </c>
      <c r="K17" s="11">
        <f>'China summary'!C9</f>
        <v>36918821</v>
      </c>
      <c r="L17" s="12">
        <f>'China summary'!D9</f>
        <v>1.5407344671163795E-2</v>
      </c>
    </row>
    <row r="18" spans="1:12">
      <c r="A18">
        <v>15</v>
      </c>
      <c r="B18" s="32" t="s">
        <v>795</v>
      </c>
      <c r="C18" s="18">
        <v>89406500</v>
      </c>
      <c r="D18" s="15">
        <v>42247</v>
      </c>
      <c r="E18" t="s">
        <v>700</v>
      </c>
      <c r="I18" s="9" t="str">
        <f>'China summary'!B10</f>
        <v>GZH</v>
      </c>
      <c r="J18" s="10" t="str">
        <f>'China summary'!A10</f>
        <v>Guizhou</v>
      </c>
      <c r="K18" s="11">
        <f>'China summary'!C10</f>
        <v>34943675</v>
      </c>
      <c r="L18" s="12">
        <f>'China summary'!D10</f>
        <v>-4.0245480762970694E-2</v>
      </c>
    </row>
    <row r="19" spans="1:12">
      <c r="A19">
        <v>16</v>
      </c>
      <c r="B19" s="32" t="s">
        <v>796</v>
      </c>
      <c r="C19" s="18">
        <v>81083600</v>
      </c>
      <c r="D19" s="15">
        <v>41912</v>
      </c>
      <c r="E19" t="s">
        <v>797</v>
      </c>
      <c r="I19" s="9" t="str">
        <f>'China summary'!B14</f>
        <v>ZHN</v>
      </c>
      <c r="J19" s="10" t="str">
        <f>'China summary'!A14</f>
        <v>Zhongnan</v>
      </c>
      <c r="K19" s="11">
        <f>'China summary'!C14</f>
        <v>34928329</v>
      </c>
      <c r="L19" s="12">
        <f>'China summary'!D14</f>
        <v>-4.0702519722601103E-2</v>
      </c>
    </row>
    <row r="20" spans="1:12">
      <c r="A20">
        <v>17</v>
      </c>
      <c r="B20" s="32" t="s">
        <v>798</v>
      </c>
      <c r="C20" s="18">
        <v>78601900</v>
      </c>
      <c r="D20" s="15">
        <v>42247</v>
      </c>
      <c r="E20" t="s">
        <v>700</v>
      </c>
      <c r="I20" s="9" t="str">
        <f>'China summary'!B15</f>
        <v>GNH</v>
      </c>
      <c r="J20" s="10" t="str">
        <f>'China summary'!A15</f>
        <v>Guanghai</v>
      </c>
      <c r="K20" s="11">
        <f>'China summary'!C15</f>
        <v>35294022</v>
      </c>
      <c r="L20" s="12">
        <f>'China summary'!D15</f>
        <v>-2.9919457748397164E-2</v>
      </c>
    </row>
    <row r="21" spans="1:12">
      <c r="A21">
        <v>18</v>
      </c>
      <c r="B21" s="32" t="s">
        <v>799</v>
      </c>
      <c r="C21" s="18">
        <v>77695904</v>
      </c>
      <c r="D21" s="15">
        <v>42004</v>
      </c>
      <c r="E21" t="s">
        <v>598</v>
      </c>
      <c r="I21" s="9" t="str">
        <f>'China summary'!B16</f>
        <v>GZH</v>
      </c>
      <c r="J21" s="10" t="str">
        <f>'China summary'!A16</f>
        <v>Guangzhou</v>
      </c>
      <c r="K21" s="11">
        <f>'China summary'!C16</f>
        <v>34943675</v>
      </c>
      <c r="L21" s="12">
        <f>'China summary'!D16</f>
        <v>-4.0245480762970694E-2</v>
      </c>
    </row>
    <row r="22" spans="1:12" ht="39">
      <c r="A22">
        <v>19</v>
      </c>
      <c r="B22" s="32" t="s">
        <v>599</v>
      </c>
      <c r="C22" s="18">
        <v>77267000</v>
      </c>
      <c r="D22" s="15">
        <v>42186</v>
      </c>
      <c r="E22" t="s">
        <v>708</v>
      </c>
      <c r="I22" s="9" t="str">
        <f>'China summary'!B17</f>
        <v>HAR</v>
      </c>
      <c r="J22" s="10" t="str">
        <f>'China summary'!A17</f>
        <v>Harbors</v>
      </c>
      <c r="K22" s="11">
        <f>'China summary'!C17</f>
        <v>35469790</v>
      </c>
      <c r="L22" s="12">
        <f>'China summary'!D17</f>
        <v>-2.4815765754463166E-2</v>
      </c>
    </row>
    <row r="23" spans="1:12">
      <c r="A23">
        <v>20</v>
      </c>
      <c r="B23" s="32" t="s">
        <v>600</v>
      </c>
      <c r="C23" s="18">
        <v>66186000</v>
      </c>
      <c r="D23" s="15">
        <v>42186</v>
      </c>
      <c r="E23" t="s">
        <v>779</v>
      </c>
      <c r="I23" s="9" t="str">
        <f>'China summary'!B18</f>
        <v>GDG</v>
      </c>
      <c r="J23" s="10" t="str">
        <f>'China summary'!A18</f>
        <v>Guangdong</v>
      </c>
      <c r="K23" s="11">
        <f>'China summary'!C18</f>
        <v>35106024</v>
      </c>
      <c r="L23" s="12">
        <f>'China summary'!D18</f>
        <v>-3.543483021603358E-2</v>
      </c>
    </row>
    <row r="24" spans="1:12">
      <c r="A24">
        <v>21</v>
      </c>
      <c r="B24" s="32" t="s">
        <v>601</v>
      </c>
      <c r="C24" s="18">
        <v>65104000</v>
      </c>
      <c r="D24" s="15">
        <v>42186</v>
      </c>
      <c r="E24" t="s">
        <v>602</v>
      </c>
      <c r="I24" s="9" t="str">
        <f>'China summary'!B19</f>
        <v>FUJ</v>
      </c>
      <c r="J24" s="10" t="str">
        <f>'China summary'!A19</f>
        <v>Fujian</v>
      </c>
      <c r="K24" s="11">
        <f>'China summary'!C19</f>
        <v>36894216</v>
      </c>
      <c r="L24" s="12">
        <f>'China summary'!D19</f>
        <v>1.4750713228328256E-2</v>
      </c>
    </row>
    <row r="25" spans="1:12">
      <c r="A25">
        <v>22</v>
      </c>
      <c r="B25" s="32" t="s">
        <v>603</v>
      </c>
      <c r="C25" s="18">
        <v>64800000</v>
      </c>
      <c r="D25" s="15">
        <v>42186</v>
      </c>
      <c r="E25" t="s">
        <v>793</v>
      </c>
      <c r="I25" s="9" t="str">
        <f>'China summary'!B20</f>
        <v>FUZ</v>
      </c>
      <c r="J25" s="10" t="str">
        <f>'China summary'!A20</f>
        <v>Fuzhou</v>
      </c>
      <c r="K25" s="11">
        <f>'China summary'!C20</f>
        <v>38070237</v>
      </c>
      <c r="L25" s="12">
        <f>'China summary'!D20</f>
        <v>4.5185875780074602E-2</v>
      </c>
    </row>
    <row r="26" spans="1:12">
      <c r="A26">
        <v>23</v>
      </c>
      <c r="B26" s="32" t="s">
        <v>604</v>
      </c>
      <c r="C26" s="18">
        <v>60753794</v>
      </c>
      <c r="D26" s="15">
        <v>42063</v>
      </c>
      <c r="E26" t="s">
        <v>779</v>
      </c>
      <c r="I26" s="9" t="str">
        <f>'China summary'!B21</f>
        <v>HNN</v>
      </c>
      <c r="J26" s="10" t="str">
        <f>'China summary'!A21</f>
        <v>Hunan</v>
      </c>
      <c r="K26" s="11">
        <f>'China summary'!C21</f>
        <v>35134260</v>
      </c>
      <c r="L26" s="12">
        <f>'China summary'!D21</f>
        <v>-3.4602692642452124E-2</v>
      </c>
    </row>
    <row r="27" spans="1:12">
      <c r="A27">
        <v>24</v>
      </c>
      <c r="B27" s="32" t="s">
        <v>605</v>
      </c>
      <c r="C27" s="18">
        <v>54956900</v>
      </c>
      <c r="D27" s="15">
        <v>42186</v>
      </c>
      <c r="E27" t="s">
        <v>598</v>
      </c>
      <c r="I27" s="2" t="str">
        <f>'China summary'!B26</f>
        <v>HUB</v>
      </c>
      <c r="J27" s="2" t="str">
        <f>'China summary'!A26</f>
        <v>Hubei</v>
      </c>
      <c r="K27" s="20">
        <f>'China summary'!C26</f>
        <v>35181614</v>
      </c>
      <c r="L27" s="74">
        <f>'China summary'!D26</f>
        <v>-3.3210130723394328E-2</v>
      </c>
    </row>
    <row r="28" spans="1:12">
      <c r="A28">
        <v>25</v>
      </c>
      <c r="B28" s="32" t="s">
        <v>606</v>
      </c>
      <c r="C28" s="18">
        <v>53897000</v>
      </c>
      <c r="D28" s="15">
        <v>42186</v>
      </c>
      <c r="E28" t="s">
        <v>708</v>
      </c>
      <c r="I28" s="2" t="str">
        <f>'China summary'!B27</f>
        <v>HGG</v>
      </c>
      <c r="J28" s="2" t="str">
        <f>'China summary'!A27</f>
        <v>Huanggang</v>
      </c>
      <c r="K28" s="20">
        <f>'China summary'!C27</f>
        <v>35043739</v>
      </c>
      <c r="L28" s="74">
        <f>'China summary'!D27</f>
        <v>-3.7275160621416566E-2</v>
      </c>
    </row>
    <row r="29" spans="1:12">
      <c r="A29">
        <v>26</v>
      </c>
      <c r="B29" s="32" t="s">
        <v>607</v>
      </c>
      <c r="C29" s="18">
        <v>53470000</v>
      </c>
      <c r="D29" s="15">
        <v>42186</v>
      </c>
      <c r="E29" t="s">
        <v>708</v>
      </c>
      <c r="I29" s="2" t="str">
        <f>'China summary'!B28</f>
        <v>WZH</v>
      </c>
      <c r="J29" s="2" t="str">
        <f>'China summary'!A28</f>
        <v>Wenzhou</v>
      </c>
      <c r="K29" s="20">
        <f>'China summary'!C28</f>
        <v>35343297</v>
      </c>
      <c r="L29" s="74">
        <f>'China summary'!D28</f>
        <v>-2.8483562243782744E-2</v>
      </c>
    </row>
    <row r="30" spans="1:12">
      <c r="A30">
        <v>27</v>
      </c>
      <c r="B30" s="32" t="s">
        <v>608</v>
      </c>
      <c r="C30" s="18">
        <v>51448183</v>
      </c>
      <c r="D30" s="15">
        <v>42186</v>
      </c>
      <c r="E30" t="s">
        <v>779</v>
      </c>
      <c r="F30" s="21"/>
      <c r="I30" s="2" t="str">
        <f>'China summary'!B29</f>
        <v>SHG</v>
      </c>
      <c r="J30" s="2" t="str">
        <f>'China summary'!A29</f>
        <v>Shanghai</v>
      </c>
      <c r="K30" s="20">
        <f>'China summary'!C29</f>
        <v>37986842</v>
      </c>
      <c r="L30" s="74">
        <f>'China summary'!D29</f>
        <v>4.3089709852690568E-2</v>
      </c>
    </row>
    <row r="31" spans="1:12">
      <c r="A31">
        <v>28</v>
      </c>
      <c r="B31" s="32" t="s">
        <v>609</v>
      </c>
      <c r="C31" s="18">
        <v>48284000</v>
      </c>
      <c r="D31" s="15">
        <v>42247</v>
      </c>
      <c r="E31" t="s">
        <v>700</v>
      </c>
      <c r="I31" s="2" t="str">
        <f>'China summary'!B30</f>
        <v>ZHJ</v>
      </c>
      <c r="J31" s="2" t="str">
        <f>'China summary'!A30</f>
        <v>Zhejiang</v>
      </c>
      <c r="K31" s="20">
        <f>'China summary'!C30</f>
        <v>35281600</v>
      </c>
      <c r="L31" s="74">
        <f>'China summary'!D30</f>
        <v>-3.0282073375357127E-2</v>
      </c>
    </row>
    <row r="32" spans="1:12">
      <c r="A32">
        <v>29</v>
      </c>
      <c r="B32" s="32" t="s">
        <v>610</v>
      </c>
      <c r="C32" s="18">
        <v>46439864</v>
      </c>
      <c r="D32" s="15">
        <v>42005</v>
      </c>
      <c r="E32" t="s">
        <v>797</v>
      </c>
      <c r="I32" s="2" t="str">
        <f>'China summary'!B31</f>
        <v>JSU</v>
      </c>
      <c r="J32" s="2" t="str">
        <f>'China summary'!A31</f>
        <v>Jiangsu</v>
      </c>
      <c r="K32" s="20">
        <f>'China summary'!C31</f>
        <v>36857553</v>
      </c>
      <c r="L32" s="74">
        <f>'China summary'!D31</f>
        <v>1.3770664590782791E-2</v>
      </c>
    </row>
    <row r="33" spans="1:12">
      <c r="A33">
        <v>30</v>
      </c>
      <c r="B33" s="32" t="s">
        <v>611</v>
      </c>
      <c r="C33" s="18">
        <v>46050000</v>
      </c>
      <c r="D33" s="15">
        <v>42186</v>
      </c>
      <c r="E33" t="s">
        <v>708</v>
      </c>
      <c r="I33" s="2" t="str">
        <f>'China summary'!B32</f>
        <v>ZHZ</v>
      </c>
      <c r="J33" s="2" t="str">
        <f>'China summary'!A32</f>
        <v>Zhongzhong</v>
      </c>
      <c r="K33" s="20">
        <f>'China summary'!C32</f>
        <v>35335984</v>
      </c>
      <c r="L33" s="74">
        <f>'China summary'!D32</f>
        <v>-2.8696413265299193E-2</v>
      </c>
    </row>
    <row r="34" spans="1:12">
      <c r="A34">
        <v>31</v>
      </c>
      <c r="B34" s="32" t="s">
        <v>612</v>
      </c>
      <c r="C34" s="18">
        <v>43131966</v>
      </c>
      <c r="D34" s="15">
        <v>42186</v>
      </c>
      <c r="E34" t="s">
        <v>602</v>
      </c>
      <c r="I34" s="2" t="str">
        <f>'China summary'!B33</f>
        <v>HEN</v>
      </c>
      <c r="J34" s="2" t="str">
        <f>'China summary'!A33</f>
        <v>Henan</v>
      </c>
      <c r="K34" s="20">
        <f>'China summary'!C33</f>
        <v>38141077</v>
      </c>
      <c r="L34" s="74">
        <f>'China summary'!D33</f>
        <v>4.6959266514681797E-2</v>
      </c>
    </row>
    <row r="35" spans="1:12">
      <c r="A35">
        <v>32</v>
      </c>
      <c r="B35" s="32" t="s">
        <v>613</v>
      </c>
      <c r="C35" s="18">
        <v>42823188</v>
      </c>
      <c r="D35" s="15">
        <v>42186</v>
      </c>
      <c r="E35" t="s">
        <v>779</v>
      </c>
      <c r="I35" s="2" t="str">
        <f>'China summary'!B34</f>
        <v>ANH</v>
      </c>
      <c r="J35" s="2" t="str">
        <f>'China summary'!A34</f>
        <v>Anhui</v>
      </c>
      <c r="K35" s="20">
        <f>'China summary'!C34</f>
        <v>36432427</v>
      </c>
      <c r="L35" s="74">
        <f>'China summary'!D34</f>
        <v>2.262462503527421E-3</v>
      </c>
    </row>
    <row r="36" spans="1:12">
      <c r="A36">
        <v>33</v>
      </c>
      <c r="B36" s="32" t="s">
        <v>614</v>
      </c>
      <c r="C36" s="18">
        <v>39500000</v>
      </c>
      <c r="D36" s="15">
        <v>42005</v>
      </c>
      <c r="E36" t="s">
        <v>602</v>
      </c>
      <c r="I36" s="2" t="str">
        <f>'China summary'!B35</f>
        <v>YCG</v>
      </c>
      <c r="J36" s="2" t="str">
        <f>'China summary'!A35</f>
        <v>Yancheng</v>
      </c>
      <c r="K36" s="20">
        <f>'China summary'!C35</f>
        <v>36717842</v>
      </c>
      <c r="L36" s="74">
        <f>'China summary'!D35</f>
        <v>1.00180724128613E-2</v>
      </c>
    </row>
    <row r="37" spans="1:12">
      <c r="A37">
        <v>34</v>
      </c>
      <c r="B37" s="32" t="s">
        <v>615</v>
      </c>
      <c r="C37" s="18">
        <v>38484000</v>
      </c>
      <c r="D37" s="15">
        <v>42004</v>
      </c>
      <c r="E37" t="s">
        <v>797</v>
      </c>
      <c r="I37" s="2" t="str">
        <f>'China summary'!B36</f>
        <v>SHN</v>
      </c>
      <c r="J37" s="2" t="str">
        <f>'China summary'!A36</f>
        <v>Shanxi</v>
      </c>
      <c r="K37" s="20">
        <f>'China summary'!C36</f>
        <v>35712111</v>
      </c>
      <c r="L37" s="74">
        <f>'China summary'!D36</f>
        <v>-1.7861979651664948E-2</v>
      </c>
    </row>
    <row r="38" spans="1:12">
      <c r="A38">
        <v>35</v>
      </c>
      <c r="B38" s="32" t="s">
        <v>616</v>
      </c>
      <c r="C38" s="18">
        <v>38435252</v>
      </c>
      <c r="D38" s="15">
        <v>42186</v>
      </c>
      <c r="E38" t="s">
        <v>602</v>
      </c>
      <c r="I38" s="2" t="str">
        <f>'China summary'!B37</f>
        <v>HEZ</v>
      </c>
      <c r="J38" s="2" t="str">
        <f>'China summary'!A37</f>
        <v>Heze</v>
      </c>
      <c r="K38" s="20">
        <f>'China summary'!C37</f>
        <v>35482200</v>
      </c>
      <c r="L38" s="74">
        <f>'China summary'!D37</f>
        <v>-2.4457333536251982E-2</v>
      </c>
    </row>
    <row r="39" spans="1:12">
      <c r="A39">
        <v>36</v>
      </c>
      <c r="B39" s="32" t="s">
        <v>617</v>
      </c>
      <c r="C39" s="18">
        <v>36004552</v>
      </c>
      <c r="D39" s="15">
        <v>41821</v>
      </c>
      <c r="E39" t="s">
        <v>602</v>
      </c>
      <c r="F39" s="14" t="s">
        <v>685</v>
      </c>
      <c r="I39" s="2" t="str">
        <f>'China summary'!B38</f>
        <v>SHD</v>
      </c>
      <c r="J39" s="2" t="str">
        <f>'China summary'!A38</f>
        <v>Shandong</v>
      </c>
      <c r="K39" s="20">
        <f>'China summary'!C38</f>
        <v>37572700</v>
      </c>
      <c r="L39" s="74">
        <f>'China summary'!D38</f>
        <v>3.2542244768142825E-2</v>
      </c>
    </row>
    <row r="40" spans="1:12">
      <c r="A40">
        <v>37</v>
      </c>
      <c r="B40" s="32" t="s">
        <v>618</v>
      </c>
      <c r="C40" s="18">
        <v>35749600</v>
      </c>
      <c r="D40" s="15">
        <v>42095</v>
      </c>
      <c r="E40" t="s">
        <v>797</v>
      </c>
      <c r="F40" s="14" t="s">
        <v>686</v>
      </c>
      <c r="I40" s="2" t="str">
        <f>'China summary'!B39</f>
        <v>ZHI</v>
      </c>
      <c r="J40" s="2" t="str">
        <f>'China summary'!A39</f>
        <v>Zhuhai</v>
      </c>
      <c r="K40" s="20">
        <f>'China summary'!C39</f>
        <v>35722514</v>
      </c>
      <c r="L40" s="74">
        <f>'China summary'!D39</f>
        <v>-1.7565561035261964E-2</v>
      </c>
    </row>
    <row r="41" spans="1:12">
      <c r="A41">
        <v>38</v>
      </c>
      <c r="B41" s="32" t="s">
        <v>619</v>
      </c>
      <c r="C41" s="18">
        <v>34856813</v>
      </c>
      <c r="D41" s="15">
        <v>41879</v>
      </c>
      <c r="E41" t="s">
        <v>818</v>
      </c>
      <c r="F41" s="14" t="s">
        <v>687</v>
      </c>
      <c r="I41" s="2" t="str">
        <f>'China summary'!B40</f>
        <v>AYG</v>
      </c>
      <c r="J41" s="2" t="str">
        <f>'China summary'!A40</f>
        <v>Anyang</v>
      </c>
      <c r="K41" s="20">
        <f>'China summary'!C40</f>
        <v>36667795</v>
      </c>
      <c r="L41" s="74">
        <f>'China summary'!D40</f>
        <v>8.6668696604199954E-3</v>
      </c>
    </row>
    <row r="42" spans="1:12" ht="26">
      <c r="A42">
        <v>39</v>
      </c>
      <c r="B42" s="32" t="s">
        <v>819</v>
      </c>
      <c r="C42" s="18">
        <v>33337529</v>
      </c>
      <c r="D42" s="15">
        <v>41883</v>
      </c>
      <c r="E42" t="s">
        <v>818</v>
      </c>
      <c r="I42" s="2" t="str">
        <f>'China summary'!B43</f>
        <v>HEB</v>
      </c>
      <c r="J42" s="2" t="str">
        <f>'China summary'!A43</f>
        <v>Hebei</v>
      </c>
      <c r="K42" s="20">
        <f>'China summary'!C43</f>
        <v>34662807</v>
      </c>
      <c r="L42" s="74">
        <f>'China summary'!D43</f>
        <v>-4.8674448090715791E-2</v>
      </c>
    </row>
    <row r="43" spans="1:12">
      <c r="A43">
        <v>40</v>
      </c>
      <c r="B43" s="32" t="s">
        <v>820</v>
      </c>
      <c r="C43" s="18">
        <v>31521418</v>
      </c>
      <c r="D43" s="15">
        <v>42186</v>
      </c>
      <c r="E43" t="s">
        <v>602</v>
      </c>
      <c r="I43" s="2" t="str">
        <f>'China summary'!B44</f>
        <v>BET</v>
      </c>
      <c r="J43" s="2" t="str">
        <f>'China summary'!A44</f>
        <v>Beitian</v>
      </c>
      <c r="K43" s="20">
        <f>'China summary'!C44</f>
        <v>36909431</v>
      </c>
      <c r="L43" s="74">
        <f>'China summary'!D44</f>
        <v>1.5156857877326801E-2</v>
      </c>
    </row>
    <row r="44" spans="1:12">
      <c r="A44">
        <v>41</v>
      </c>
      <c r="B44" s="32" t="s">
        <v>821</v>
      </c>
      <c r="C44" s="18">
        <v>31151643</v>
      </c>
      <c r="D44" s="15">
        <v>42186</v>
      </c>
      <c r="E44" t="s">
        <v>602</v>
      </c>
      <c r="I44" s="2" t="str">
        <f>'China summary'!B45</f>
        <v>LNG</v>
      </c>
      <c r="J44" s="2" t="str">
        <f>'China summary'!A45</f>
        <v>Liaoning</v>
      </c>
      <c r="K44" s="20">
        <f>'China summary'!C45</f>
        <v>37977164</v>
      </c>
      <c r="L44" s="74">
        <f>'China summary'!D45</f>
        <v>4.2845853365985939E-2</v>
      </c>
    </row>
    <row r="45" spans="1:12">
      <c r="A45">
        <v>42</v>
      </c>
      <c r="B45" s="32" t="s">
        <v>822</v>
      </c>
      <c r="C45" s="18">
        <v>31022500</v>
      </c>
      <c r="D45" s="15">
        <v>42005</v>
      </c>
      <c r="E45" t="s">
        <v>797</v>
      </c>
      <c r="I45" s="2" t="str">
        <f>'China summary'!B46</f>
        <v>MAN</v>
      </c>
      <c r="J45" s="2" t="str">
        <f>'China summary'!A46</f>
        <v>Manchuria</v>
      </c>
      <c r="K45" s="20">
        <f>'China summary'!C46</f>
        <v>36368537</v>
      </c>
      <c r="L45" s="74">
        <f>'China summary'!D46</f>
        <v>5.0969880916573577E-4</v>
      </c>
    </row>
    <row r="46" spans="1:12">
      <c r="A46">
        <v>43</v>
      </c>
      <c r="B46" s="32" t="s">
        <v>621</v>
      </c>
      <c r="C46" s="18">
        <v>30690800</v>
      </c>
      <c r="D46" s="15">
        <v>42247</v>
      </c>
      <c r="E46" t="s">
        <v>700</v>
      </c>
      <c r="I46" s="2" t="str">
        <f>'China summary'!B47</f>
        <v>WKO</v>
      </c>
      <c r="J46" s="2" t="str">
        <f>'China summary'!A47</f>
        <v>West Korea</v>
      </c>
      <c r="K46" s="20">
        <f>'China summary'!C47</f>
        <v>35938947</v>
      </c>
      <c r="L46" s="74">
        <f>'China summary'!D47</f>
        <v>-1.1437535996811481E-2</v>
      </c>
    </row>
    <row r="47" spans="1:12">
      <c r="A47">
        <v>44</v>
      </c>
      <c r="B47" s="32" t="s">
        <v>365</v>
      </c>
      <c r="C47" s="18">
        <v>30620404</v>
      </c>
      <c r="D47" s="15">
        <v>42186</v>
      </c>
      <c r="E47" t="s">
        <v>602</v>
      </c>
      <c r="I47" s="2" t="str">
        <f>'China summary'!B48</f>
        <v>CKO</v>
      </c>
      <c r="J47" s="2" t="str">
        <f>'China summary'!A48</f>
        <v>Central Korea</v>
      </c>
      <c r="K47" s="20">
        <f>'China summary'!C48</f>
        <v>37633953</v>
      </c>
      <c r="L47" s="74">
        <f>'China summary'!D48</f>
        <v>3.4116878447501914E-2</v>
      </c>
    </row>
    <row r="48" spans="1:12">
      <c r="A48">
        <v>45</v>
      </c>
      <c r="B48" s="32" t="s">
        <v>366</v>
      </c>
      <c r="C48" s="18">
        <v>28037904</v>
      </c>
      <c r="D48" s="15">
        <v>42186</v>
      </c>
      <c r="E48" t="s">
        <v>602</v>
      </c>
      <c r="I48" s="2" t="str">
        <f>'China summary'!B49</f>
        <v>EKO</v>
      </c>
      <c r="J48" s="2" t="str">
        <f>'China summary'!A49</f>
        <v>East Korea</v>
      </c>
      <c r="K48" s="20">
        <f>'China summary'!C49</f>
        <v>35241851</v>
      </c>
      <c r="L48" s="74">
        <f>'China summary'!D49</f>
        <v>-3.1444120230801724E-2</v>
      </c>
    </row>
    <row r="49" spans="1:12">
      <c r="A49">
        <v>46</v>
      </c>
      <c r="B49" s="32" t="s">
        <v>367</v>
      </c>
      <c r="C49" s="18">
        <v>27043093</v>
      </c>
      <c r="D49" s="15">
        <v>41821</v>
      </c>
      <c r="E49" t="s">
        <v>602</v>
      </c>
      <c r="I49" s="9" t="s">
        <v>923</v>
      </c>
      <c r="J49" s="10" t="s">
        <v>926</v>
      </c>
      <c r="K49" s="11">
        <f>SUMIF(F:F,I49,C:C)</f>
        <v>35526390</v>
      </c>
      <c r="L49" s="12">
        <f t="shared" ref="L49:L54" si="1">($K49-$G$3)/$G$3</f>
        <v>-2.2657771664374139E-2</v>
      </c>
    </row>
    <row r="50" spans="1:12">
      <c r="A50">
        <v>47</v>
      </c>
      <c r="B50" s="32" t="s">
        <v>368</v>
      </c>
      <c r="C50" s="18">
        <v>26023100</v>
      </c>
      <c r="D50" t="s">
        <v>369</v>
      </c>
      <c r="E50" t="s">
        <v>797</v>
      </c>
      <c r="I50" s="9" t="s">
        <v>725</v>
      </c>
      <c r="J50" s="10" t="s">
        <v>509</v>
      </c>
      <c r="K50" s="11">
        <f>SUMIF(F:F,I50,C:C)</f>
        <v>34697606</v>
      </c>
      <c r="L50" s="12">
        <f t="shared" si="1"/>
        <v>-4.5457881705639615E-2</v>
      </c>
    </row>
    <row r="51" spans="1:12">
      <c r="A51">
        <v>48</v>
      </c>
      <c r="B51" s="32" t="s">
        <v>370</v>
      </c>
      <c r="C51" s="18">
        <v>25956000</v>
      </c>
      <c r="D51" s="15">
        <v>41821</v>
      </c>
      <c r="E51" t="s">
        <v>797</v>
      </c>
      <c r="I51" s="9" t="s">
        <v>928</v>
      </c>
      <c r="J51" s="10" t="s">
        <v>931</v>
      </c>
      <c r="K51" s="11">
        <f>SUMIF(F:F,I51,C:C)</f>
        <v>35579562</v>
      </c>
      <c r="L51" s="12">
        <f t="shared" si="1"/>
        <v>-2.1194993122420909E-2</v>
      </c>
    </row>
    <row r="52" spans="1:12">
      <c r="A52">
        <v>49</v>
      </c>
      <c r="B52" s="32" t="s">
        <v>371</v>
      </c>
      <c r="C52" s="18">
        <v>25727911</v>
      </c>
      <c r="D52" s="15">
        <v>42186</v>
      </c>
      <c r="E52" t="s">
        <v>372</v>
      </c>
      <c r="I52" s="9" t="s">
        <v>935</v>
      </c>
      <c r="J52" s="10" t="s">
        <v>936</v>
      </c>
      <c r="K52" s="11">
        <f>SUMIF(F:F,I52,C:C)</f>
        <v>36105772</v>
      </c>
      <c r="L52" s="12">
        <f t="shared" si="1"/>
        <v>-6.7187895460797797E-3</v>
      </c>
    </row>
    <row r="53" spans="1:12">
      <c r="A53">
        <v>50</v>
      </c>
      <c r="B53" s="32" t="s">
        <v>386</v>
      </c>
      <c r="C53" s="18">
        <v>25155000</v>
      </c>
      <c r="D53" s="15">
        <v>42186</v>
      </c>
      <c r="E53" t="s">
        <v>708</v>
      </c>
      <c r="F53" s="21"/>
      <c r="I53" s="83" t="s">
        <v>933</v>
      </c>
      <c r="J53" s="83" t="s">
        <v>937</v>
      </c>
      <c r="K53" s="11">
        <f>SUMIF(F:F,I53,C:C)</f>
        <v>36644792</v>
      </c>
      <c r="L53" s="84">
        <f t="shared" si="1"/>
        <v>8.1098211829436044E-3</v>
      </c>
    </row>
    <row r="54" spans="1:12">
      <c r="A54">
        <v>51</v>
      </c>
      <c r="B54" s="32" t="s">
        <v>387</v>
      </c>
      <c r="C54" s="18">
        <v>24383301</v>
      </c>
      <c r="D54" s="15">
        <v>41775</v>
      </c>
      <c r="E54" t="s">
        <v>818</v>
      </c>
      <c r="I54" s="9" t="s">
        <v>941</v>
      </c>
      <c r="J54" s="10" t="s">
        <v>724</v>
      </c>
      <c r="K54" s="11">
        <f>SUMIF(F:F,I54,C:C)</f>
        <v>24753067</v>
      </c>
      <c r="L54" s="12">
        <f t="shared" si="1"/>
        <v>-0.31903529573590095</v>
      </c>
    </row>
    <row r="55" spans="1:12">
      <c r="A55">
        <v>52</v>
      </c>
      <c r="B55" s="32" t="s">
        <v>815</v>
      </c>
      <c r="C55" s="18">
        <v>23881500</v>
      </c>
      <c r="D55" s="15">
        <v>42247</v>
      </c>
      <c r="E55" t="s">
        <v>700</v>
      </c>
      <c r="F55" s="21" t="s">
        <v>510</v>
      </c>
    </row>
    <row r="56" spans="1:12">
      <c r="A56">
        <v>53</v>
      </c>
      <c r="B56" s="32" t="s">
        <v>816</v>
      </c>
      <c r="C56" s="18">
        <v>23461708</v>
      </c>
      <c r="D56" s="15">
        <v>42216</v>
      </c>
      <c r="E56" t="s">
        <v>779</v>
      </c>
      <c r="I56" s="9" t="s">
        <v>510</v>
      </c>
      <c r="J56" s="10" t="s">
        <v>511</v>
      </c>
      <c r="K56" s="11">
        <f>SUMIF(F:F,I56,C:C)</f>
        <v>38877049</v>
      </c>
      <c r="L56" s="12">
        <f>($K56-$G$3)/$G$3</f>
        <v>6.9519917469050896E-2</v>
      </c>
    </row>
    <row r="57" spans="1:12">
      <c r="A57">
        <v>54</v>
      </c>
      <c r="B57" s="32" t="s">
        <v>817</v>
      </c>
      <c r="C57" s="18">
        <v>23357745</v>
      </c>
      <c r="D57" s="15">
        <v>42247</v>
      </c>
      <c r="E57" t="s">
        <v>855</v>
      </c>
      <c r="I57" s="9" t="s">
        <v>765</v>
      </c>
      <c r="J57" s="10" t="s">
        <v>766</v>
      </c>
      <c r="K57" s="11">
        <f>SUMIF(F:F,I57,C:C)</f>
        <v>37768085</v>
      </c>
      <c r="L57" s="12">
        <f>($K57-$G$3)/$G$3</f>
        <v>3.9011966987620356E-2</v>
      </c>
    </row>
    <row r="58" spans="1:12">
      <c r="A58">
        <v>55</v>
      </c>
      <c r="B58" s="32" t="s">
        <v>856</v>
      </c>
      <c r="C58" s="18">
        <v>23344000</v>
      </c>
      <c r="D58" s="15">
        <v>42186</v>
      </c>
      <c r="E58" t="s">
        <v>708</v>
      </c>
      <c r="I58" s="9"/>
    </row>
    <row r="59" spans="1:12">
      <c r="A59">
        <v>56</v>
      </c>
      <c r="B59" s="32" t="s">
        <v>653</v>
      </c>
      <c r="C59" s="18">
        <v>22671331</v>
      </c>
      <c r="D59" s="15">
        <v>41774</v>
      </c>
      <c r="E59" t="s">
        <v>654</v>
      </c>
      <c r="I59" s="9"/>
    </row>
    <row r="60" spans="1:12">
      <c r="A60">
        <v>57</v>
      </c>
      <c r="B60" s="32" t="s">
        <v>655</v>
      </c>
      <c r="C60" s="18">
        <v>22434363</v>
      </c>
      <c r="D60" s="15">
        <v>41821</v>
      </c>
      <c r="E60" t="s">
        <v>598</v>
      </c>
      <c r="I60" s="9"/>
    </row>
    <row r="61" spans="1:12">
      <c r="A61">
        <v>58</v>
      </c>
      <c r="B61" s="32" t="s">
        <v>656</v>
      </c>
      <c r="C61" s="18">
        <v>20675000</v>
      </c>
      <c r="D61" s="15">
        <v>41821</v>
      </c>
      <c r="E61" t="s">
        <v>813</v>
      </c>
      <c r="I61" s="9"/>
    </row>
    <row r="62" spans="1:12">
      <c r="A62">
        <v>59</v>
      </c>
      <c r="B62" s="32" t="s">
        <v>814</v>
      </c>
      <c r="C62" s="18">
        <v>19942642</v>
      </c>
      <c r="D62" s="15">
        <v>41640</v>
      </c>
      <c r="E62" t="s">
        <v>598</v>
      </c>
      <c r="I62" s="9"/>
    </row>
    <row r="63" spans="1:12">
      <c r="A63">
        <v>60</v>
      </c>
      <c r="B63" s="32" t="s">
        <v>874</v>
      </c>
      <c r="C63" s="18">
        <v>19899000</v>
      </c>
      <c r="D63" s="15">
        <v>42186</v>
      </c>
      <c r="E63" t="s">
        <v>708</v>
      </c>
      <c r="I63" s="9"/>
    </row>
    <row r="64" spans="1:12">
      <c r="A64">
        <v>61</v>
      </c>
      <c r="B64" s="32" t="s">
        <v>875</v>
      </c>
      <c r="C64" s="18">
        <v>18450494</v>
      </c>
      <c r="D64" s="15">
        <v>42186</v>
      </c>
      <c r="E64" t="s">
        <v>797</v>
      </c>
      <c r="I64" s="9"/>
    </row>
    <row r="65" spans="1:9">
      <c r="A65">
        <v>62</v>
      </c>
      <c r="B65" s="32" t="s">
        <v>876</v>
      </c>
      <c r="C65" s="18">
        <v>18006407</v>
      </c>
      <c r="D65" s="15">
        <v>42186</v>
      </c>
      <c r="E65" t="s">
        <v>602</v>
      </c>
      <c r="I65" s="9"/>
    </row>
    <row r="66" spans="1:9">
      <c r="A66">
        <v>63</v>
      </c>
      <c r="B66" s="32" t="s">
        <v>877</v>
      </c>
      <c r="C66" s="18">
        <v>17600000</v>
      </c>
      <c r="D66" s="15">
        <v>42186</v>
      </c>
      <c r="E66" t="s">
        <v>708</v>
      </c>
      <c r="I66" s="9"/>
    </row>
    <row r="67" spans="1:9">
      <c r="A67">
        <v>64</v>
      </c>
      <c r="B67" s="32" t="s">
        <v>622</v>
      </c>
      <c r="C67" s="18">
        <v>17541200</v>
      </c>
      <c r="D67" s="15">
        <v>42186</v>
      </c>
      <c r="E67" t="s">
        <v>779</v>
      </c>
      <c r="I67" s="9"/>
    </row>
    <row r="68" spans="1:9">
      <c r="A68">
        <v>65</v>
      </c>
      <c r="B68" s="32" t="s">
        <v>381</v>
      </c>
      <c r="C68" s="18">
        <v>16917700</v>
      </c>
      <c r="D68" s="15">
        <v>42247</v>
      </c>
      <c r="E68" t="s">
        <v>690</v>
      </c>
      <c r="I68" s="9"/>
    </row>
    <row r="69" spans="1:9">
      <c r="A69">
        <v>66</v>
      </c>
      <c r="B69" s="32" t="s">
        <v>473</v>
      </c>
      <c r="C69" s="18">
        <v>16310431</v>
      </c>
      <c r="D69" s="15">
        <v>42186</v>
      </c>
      <c r="E69" t="s">
        <v>602</v>
      </c>
      <c r="I69" s="9"/>
    </row>
    <row r="70" spans="1:9">
      <c r="A70">
        <v>67</v>
      </c>
      <c r="B70" s="32" t="s">
        <v>474</v>
      </c>
      <c r="C70" s="18">
        <v>16176133</v>
      </c>
      <c r="D70" s="15">
        <v>42186</v>
      </c>
      <c r="E70" t="s">
        <v>797</v>
      </c>
      <c r="I70" s="9"/>
    </row>
    <row r="71" spans="1:9">
      <c r="A71">
        <v>68</v>
      </c>
      <c r="B71" s="32" t="s">
        <v>475</v>
      </c>
      <c r="C71" s="18">
        <v>16027500</v>
      </c>
      <c r="D71" s="15">
        <v>41821</v>
      </c>
      <c r="E71" t="s">
        <v>797</v>
      </c>
      <c r="I71" s="9"/>
    </row>
    <row r="72" spans="1:9">
      <c r="A72">
        <v>69</v>
      </c>
      <c r="B72" s="32" t="s">
        <v>476</v>
      </c>
      <c r="C72" s="18">
        <v>15473905</v>
      </c>
      <c r="D72" s="15">
        <v>42186</v>
      </c>
      <c r="E72" t="s">
        <v>602</v>
      </c>
      <c r="I72" s="9"/>
    </row>
    <row r="73" spans="1:9">
      <c r="A73">
        <v>70</v>
      </c>
      <c r="B73" s="32" t="s">
        <v>477</v>
      </c>
      <c r="C73" s="18">
        <v>15405157</v>
      </c>
      <c r="D73" s="15">
        <v>42186</v>
      </c>
      <c r="E73" t="s">
        <v>602</v>
      </c>
      <c r="I73" s="9"/>
    </row>
    <row r="74" spans="1:9">
      <c r="A74">
        <v>71</v>
      </c>
      <c r="B74" s="32" t="s">
        <v>446</v>
      </c>
      <c r="C74" s="18">
        <v>14037000</v>
      </c>
      <c r="D74" s="15">
        <v>42186</v>
      </c>
      <c r="E74" t="s">
        <v>708</v>
      </c>
      <c r="I74" s="9"/>
    </row>
    <row r="75" spans="1:9">
      <c r="A75">
        <v>72</v>
      </c>
      <c r="B75" s="32" t="s">
        <v>447</v>
      </c>
      <c r="C75" s="18">
        <v>13508715</v>
      </c>
      <c r="D75" s="15">
        <v>41597</v>
      </c>
      <c r="E75" t="s">
        <v>216</v>
      </c>
      <c r="I75" s="9"/>
    </row>
    <row r="76" spans="1:9">
      <c r="A76">
        <v>73</v>
      </c>
      <c r="B76" s="32" t="s">
        <v>217</v>
      </c>
      <c r="C76" s="18">
        <v>13061239</v>
      </c>
      <c r="D76" s="15">
        <v>41138</v>
      </c>
      <c r="E76" t="s">
        <v>218</v>
      </c>
      <c r="I76" s="9"/>
    </row>
    <row r="77" spans="1:9">
      <c r="A77">
        <v>74</v>
      </c>
      <c r="B77" s="32" t="s">
        <v>219</v>
      </c>
      <c r="C77" s="18">
        <v>11892934</v>
      </c>
      <c r="D77" s="15">
        <v>42186</v>
      </c>
      <c r="E77" t="s">
        <v>602</v>
      </c>
      <c r="I77" s="9"/>
    </row>
    <row r="78" spans="1:9">
      <c r="A78">
        <v>75</v>
      </c>
      <c r="B78" s="32" t="s">
        <v>478</v>
      </c>
      <c r="C78" s="18">
        <v>11410651</v>
      </c>
      <c r="D78" s="15">
        <v>42186</v>
      </c>
      <c r="E78" t="s">
        <v>704</v>
      </c>
      <c r="I78" s="9"/>
    </row>
    <row r="79" spans="1:9">
      <c r="A79">
        <v>76</v>
      </c>
      <c r="B79" s="32" t="s">
        <v>479</v>
      </c>
      <c r="C79" s="18">
        <v>11262564</v>
      </c>
      <c r="D79" s="15">
        <v>42186</v>
      </c>
      <c r="E79" t="s">
        <v>598</v>
      </c>
      <c r="I79" s="9"/>
    </row>
    <row r="80" spans="1:9">
      <c r="A80">
        <v>77</v>
      </c>
      <c r="B80" s="32" t="s">
        <v>480</v>
      </c>
      <c r="C80" s="18">
        <v>11248330</v>
      </c>
      <c r="D80" s="15">
        <v>42156</v>
      </c>
      <c r="E80" t="s">
        <v>779</v>
      </c>
      <c r="I80" s="9"/>
    </row>
    <row r="81" spans="1:9">
      <c r="A81">
        <v>78</v>
      </c>
      <c r="B81" s="32" t="s">
        <v>481</v>
      </c>
      <c r="C81" s="18">
        <v>11238317</v>
      </c>
      <c r="D81" s="15">
        <v>42004</v>
      </c>
      <c r="E81" t="s">
        <v>598</v>
      </c>
      <c r="I81" s="9"/>
    </row>
    <row r="82" spans="1:9">
      <c r="A82">
        <v>79</v>
      </c>
      <c r="B82" s="32" t="s">
        <v>407</v>
      </c>
      <c r="C82" s="18">
        <v>10982754</v>
      </c>
      <c r="D82" s="15">
        <v>41752</v>
      </c>
      <c r="E82" t="s">
        <v>818</v>
      </c>
      <c r="I82" s="9"/>
    </row>
    <row r="83" spans="1:9">
      <c r="A83">
        <v>80</v>
      </c>
      <c r="B83" s="32" t="s">
        <v>408</v>
      </c>
      <c r="C83" s="18">
        <v>10911819</v>
      </c>
      <c r="D83" s="15">
        <v>42186</v>
      </c>
      <c r="E83" t="s">
        <v>704</v>
      </c>
      <c r="I83" s="9"/>
    </row>
    <row r="84" spans="1:9">
      <c r="A84">
        <v>81</v>
      </c>
      <c r="B84" s="32" t="s">
        <v>484</v>
      </c>
      <c r="C84" s="18">
        <v>10846979</v>
      </c>
      <c r="D84" s="15">
        <v>42005</v>
      </c>
      <c r="E84" t="s">
        <v>797</v>
      </c>
      <c r="I84" s="9"/>
    </row>
    <row r="85" spans="1:9" ht="26">
      <c r="A85">
        <v>82</v>
      </c>
      <c r="B85" s="32" t="s">
        <v>485</v>
      </c>
      <c r="C85" s="18">
        <v>10787000</v>
      </c>
      <c r="D85" s="15">
        <v>42186</v>
      </c>
      <c r="E85" t="s">
        <v>708</v>
      </c>
      <c r="I85" s="9"/>
    </row>
    <row r="86" spans="1:9">
      <c r="A86">
        <v>83</v>
      </c>
      <c r="B86" s="32" t="s">
        <v>486</v>
      </c>
      <c r="C86" s="18">
        <v>10628972</v>
      </c>
      <c r="D86" s="15">
        <v>41731</v>
      </c>
      <c r="E86" t="s">
        <v>818</v>
      </c>
      <c r="I86" s="9"/>
    </row>
    <row r="87" spans="1:9">
      <c r="A87">
        <v>84</v>
      </c>
      <c r="B87" s="32" t="s">
        <v>448</v>
      </c>
      <c r="C87" s="18">
        <v>10537818</v>
      </c>
      <c r="D87" s="15">
        <v>42094</v>
      </c>
      <c r="E87" t="s">
        <v>646</v>
      </c>
      <c r="I87" s="9"/>
    </row>
    <row r="88" spans="1:9" ht="26">
      <c r="A88">
        <v>85</v>
      </c>
      <c r="B88" s="32" t="s">
        <v>647</v>
      </c>
      <c r="C88" s="18">
        <v>10528000</v>
      </c>
      <c r="D88" s="15">
        <v>42186</v>
      </c>
      <c r="E88" t="s">
        <v>708</v>
      </c>
      <c r="I88" s="9"/>
    </row>
    <row r="89" spans="1:9">
      <c r="A89">
        <v>86</v>
      </c>
      <c r="B89" s="32" t="s">
        <v>648</v>
      </c>
      <c r="C89" s="18">
        <v>10374822</v>
      </c>
      <c r="D89" s="15">
        <v>42004</v>
      </c>
      <c r="E89" t="s">
        <v>598</v>
      </c>
      <c r="F89" s="21" t="s">
        <v>764</v>
      </c>
      <c r="I89" s="9"/>
    </row>
    <row r="90" spans="1:9">
      <c r="A90">
        <v>87</v>
      </c>
      <c r="B90" s="32" t="s">
        <v>681</v>
      </c>
      <c r="C90" s="18">
        <v>10315244</v>
      </c>
      <c r="D90" s="15">
        <v>42186</v>
      </c>
      <c r="E90" t="s">
        <v>704</v>
      </c>
      <c r="I90" s="9"/>
    </row>
    <row r="91" spans="1:9">
      <c r="A91">
        <v>88</v>
      </c>
      <c r="B91" s="32" t="s">
        <v>649</v>
      </c>
      <c r="C91" s="18">
        <v>9849000</v>
      </c>
      <c r="D91" s="15">
        <v>42004</v>
      </c>
      <c r="E91" t="s">
        <v>598</v>
      </c>
      <c r="I91" s="9"/>
    </row>
    <row r="92" spans="1:9">
      <c r="A92">
        <v>89</v>
      </c>
      <c r="B92" s="32" t="s">
        <v>650</v>
      </c>
      <c r="C92" s="18">
        <v>9823827</v>
      </c>
      <c r="D92" s="15">
        <v>42186</v>
      </c>
      <c r="E92" t="s">
        <v>602</v>
      </c>
      <c r="I92" s="9"/>
    </row>
    <row r="93" spans="1:9">
      <c r="A93">
        <v>90</v>
      </c>
      <c r="B93" s="32" t="s">
        <v>677</v>
      </c>
      <c r="C93" s="18">
        <v>9793172</v>
      </c>
      <c r="D93" s="15">
        <v>42185</v>
      </c>
      <c r="E93" t="s">
        <v>779</v>
      </c>
      <c r="F93" s="21" t="s">
        <v>512</v>
      </c>
      <c r="I93" s="9"/>
    </row>
    <row r="94" spans="1:9">
      <c r="A94">
        <v>91</v>
      </c>
      <c r="B94" s="32" t="s">
        <v>678</v>
      </c>
      <c r="C94" s="18">
        <v>9636300</v>
      </c>
      <c r="D94" s="15">
        <v>42156</v>
      </c>
      <c r="E94" t="s">
        <v>797</v>
      </c>
      <c r="I94" s="9"/>
    </row>
    <row r="95" spans="1:9">
      <c r="A95">
        <v>92</v>
      </c>
      <c r="B95" s="32" t="s">
        <v>679</v>
      </c>
      <c r="C95" s="18">
        <v>9485300</v>
      </c>
      <c r="D95" s="15">
        <v>42186</v>
      </c>
      <c r="E95" t="s">
        <v>891</v>
      </c>
      <c r="I95" s="9"/>
    </row>
    <row r="96" spans="1:9" ht="26">
      <c r="A96">
        <v>93</v>
      </c>
      <c r="B96" s="32" t="s">
        <v>892</v>
      </c>
      <c r="C96" s="18">
        <v>9157000</v>
      </c>
      <c r="D96" s="15">
        <v>42186</v>
      </c>
      <c r="E96" t="s">
        <v>708</v>
      </c>
      <c r="I96" s="9"/>
    </row>
    <row r="97" spans="1:9">
      <c r="A97">
        <v>94</v>
      </c>
      <c r="B97" s="32" t="s">
        <v>893</v>
      </c>
      <c r="C97" s="18">
        <v>8725111</v>
      </c>
      <c r="D97" s="15">
        <v>41821</v>
      </c>
      <c r="E97" t="s">
        <v>598</v>
      </c>
      <c r="I97" s="9"/>
    </row>
    <row r="98" spans="1:9">
      <c r="A98">
        <v>95</v>
      </c>
      <c r="B98" s="32" t="s">
        <v>894</v>
      </c>
      <c r="C98" s="18">
        <v>8602112</v>
      </c>
      <c r="D98" s="15">
        <v>42095</v>
      </c>
      <c r="E98" t="s">
        <v>895</v>
      </c>
      <c r="I98" s="9"/>
    </row>
    <row r="99" spans="1:9">
      <c r="A99">
        <v>96</v>
      </c>
      <c r="B99" s="32" t="s">
        <v>896</v>
      </c>
      <c r="C99" s="18">
        <v>8371600</v>
      </c>
      <c r="D99" s="15">
        <v>42185</v>
      </c>
      <c r="E99" t="s">
        <v>897</v>
      </c>
      <c r="F99" s="21" t="s">
        <v>941</v>
      </c>
      <c r="I99" s="9"/>
    </row>
    <row r="100" spans="1:9">
      <c r="A100">
        <v>97</v>
      </c>
      <c r="B100" s="32" t="s">
        <v>906</v>
      </c>
      <c r="C100" s="18">
        <v>8354000</v>
      </c>
      <c r="D100" s="15">
        <v>42005</v>
      </c>
      <c r="E100" t="s">
        <v>797</v>
      </c>
      <c r="I100" s="9"/>
    </row>
    <row r="101" spans="1:9">
      <c r="A101">
        <v>98</v>
      </c>
      <c r="B101" s="32" t="s">
        <v>293</v>
      </c>
      <c r="C101" s="18">
        <v>8256000</v>
      </c>
      <c r="D101" s="15">
        <v>42094</v>
      </c>
      <c r="E101" t="s">
        <v>895</v>
      </c>
      <c r="I101" s="9"/>
    </row>
    <row r="102" spans="1:9">
      <c r="A102">
        <v>99</v>
      </c>
      <c r="B102" s="32" t="s">
        <v>907</v>
      </c>
      <c r="C102" s="18">
        <v>7595000</v>
      </c>
      <c r="D102" s="15">
        <v>42186</v>
      </c>
      <c r="E102" t="s">
        <v>708</v>
      </c>
      <c r="F102" s="21" t="s">
        <v>941</v>
      </c>
      <c r="I102" s="9"/>
    </row>
    <row r="103" spans="1:9" ht="26">
      <c r="A103">
        <v>100</v>
      </c>
      <c r="B103" s="32" t="s">
        <v>908</v>
      </c>
      <c r="C103" s="18">
        <v>7398500</v>
      </c>
      <c r="D103" s="15">
        <v>41456</v>
      </c>
      <c r="E103" t="s">
        <v>598</v>
      </c>
      <c r="F103" s="21" t="s">
        <v>510</v>
      </c>
      <c r="I103" s="9"/>
    </row>
    <row r="104" spans="1:9">
      <c r="A104">
        <v>101</v>
      </c>
      <c r="B104" s="32" t="s">
        <v>909</v>
      </c>
      <c r="C104" s="18">
        <v>7305000</v>
      </c>
      <c r="D104" s="15">
        <v>42186</v>
      </c>
      <c r="E104" t="s">
        <v>708</v>
      </c>
      <c r="I104" s="9"/>
    </row>
    <row r="105" spans="1:9" ht="26">
      <c r="A105">
        <v>102</v>
      </c>
      <c r="B105" s="32" t="s">
        <v>910</v>
      </c>
      <c r="C105" s="18">
        <v>7298600</v>
      </c>
      <c r="D105" s="15">
        <v>42186</v>
      </c>
      <c r="E105" t="s">
        <v>797</v>
      </c>
      <c r="F105" s="25" t="s">
        <v>535</v>
      </c>
      <c r="I105" s="9"/>
    </row>
    <row r="106" spans="1:9">
      <c r="A106">
        <v>103</v>
      </c>
      <c r="B106" s="32" t="s">
        <v>911</v>
      </c>
      <c r="C106" s="18">
        <v>7202198</v>
      </c>
      <c r="D106" s="15">
        <v>42004</v>
      </c>
      <c r="E106" t="s">
        <v>797</v>
      </c>
      <c r="I106" s="9"/>
    </row>
    <row r="107" spans="1:9">
      <c r="A107">
        <v>104</v>
      </c>
      <c r="B107" s="32" t="s">
        <v>912</v>
      </c>
      <c r="C107" s="18">
        <v>7114393</v>
      </c>
      <c r="D107" s="15">
        <v>42005</v>
      </c>
      <c r="E107" t="s">
        <v>598</v>
      </c>
      <c r="I107" s="9"/>
    </row>
    <row r="108" spans="1:9">
      <c r="A108">
        <v>105</v>
      </c>
      <c r="B108" s="32" t="s">
        <v>913</v>
      </c>
      <c r="C108" s="18">
        <v>7003406</v>
      </c>
      <c r="D108">
        <v>2015</v>
      </c>
      <c r="E108" t="s">
        <v>797</v>
      </c>
      <c r="I108" s="9"/>
    </row>
    <row r="109" spans="1:9">
      <c r="A109">
        <v>106</v>
      </c>
      <c r="B109" s="32" t="s">
        <v>914</v>
      </c>
      <c r="C109" s="18">
        <v>6802000</v>
      </c>
      <c r="D109" s="15">
        <v>42186</v>
      </c>
      <c r="E109" t="s">
        <v>372</v>
      </c>
      <c r="I109" s="9"/>
    </row>
    <row r="110" spans="1:9">
      <c r="A110">
        <v>107</v>
      </c>
      <c r="B110" s="32" t="s">
        <v>901</v>
      </c>
      <c r="C110" s="18">
        <v>6453000</v>
      </c>
      <c r="D110" s="15">
        <v>42186</v>
      </c>
      <c r="E110" t="s">
        <v>708</v>
      </c>
      <c r="I110" s="9"/>
    </row>
    <row r="111" spans="1:9">
      <c r="A111">
        <v>108</v>
      </c>
      <c r="B111" s="32" t="s">
        <v>902</v>
      </c>
      <c r="C111" s="18">
        <v>6401240</v>
      </c>
      <c r="D111">
        <v>2014</v>
      </c>
      <c r="E111" t="s">
        <v>797</v>
      </c>
      <c r="I111" s="9"/>
    </row>
    <row r="112" spans="1:9">
      <c r="A112">
        <v>109</v>
      </c>
      <c r="B112" s="32" t="s">
        <v>903</v>
      </c>
      <c r="C112" s="18">
        <v>6278000</v>
      </c>
      <c r="D112" s="15">
        <v>42186</v>
      </c>
      <c r="E112" t="s">
        <v>708</v>
      </c>
      <c r="I112" s="9"/>
    </row>
    <row r="113" spans="1:9">
      <c r="A113">
        <v>110</v>
      </c>
      <c r="B113" s="32" t="s">
        <v>904</v>
      </c>
      <c r="C113" s="18">
        <v>6198154</v>
      </c>
      <c r="D113">
        <v>2014</v>
      </c>
      <c r="E113" t="s">
        <v>797</v>
      </c>
      <c r="I113" s="9"/>
    </row>
    <row r="114" spans="1:9">
      <c r="A114">
        <v>111</v>
      </c>
      <c r="B114" s="32" t="s">
        <v>905</v>
      </c>
      <c r="C114" s="18">
        <v>5944400</v>
      </c>
      <c r="D114" s="15">
        <v>42156</v>
      </c>
      <c r="E114" t="s">
        <v>797</v>
      </c>
      <c r="I114" s="9"/>
    </row>
    <row r="115" spans="1:9">
      <c r="A115">
        <v>112</v>
      </c>
      <c r="B115" s="32" t="s">
        <v>490</v>
      </c>
      <c r="C115" s="18">
        <v>5678348</v>
      </c>
      <c r="D115" s="15">
        <v>42186</v>
      </c>
      <c r="E115" t="s">
        <v>891</v>
      </c>
      <c r="F115" s="21"/>
      <c r="I115" s="9"/>
    </row>
    <row r="116" spans="1:9">
      <c r="A116">
        <v>113</v>
      </c>
      <c r="B116" s="32" t="s">
        <v>491</v>
      </c>
      <c r="C116" s="18">
        <v>5486163</v>
      </c>
      <c r="D116" s="15">
        <v>42247</v>
      </c>
      <c r="E116" t="s">
        <v>700</v>
      </c>
      <c r="F116" s="21" t="s">
        <v>725</v>
      </c>
      <c r="I116" s="9"/>
    </row>
    <row r="117" spans="1:9">
      <c r="A117">
        <v>114</v>
      </c>
      <c r="B117" s="32" t="s">
        <v>492</v>
      </c>
      <c r="C117" s="18">
        <v>5469700</v>
      </c>
      <c r="D117" s="15">
        <v>41821</v>
      </c>
      <c r="E117" t="s">
        <v>797</v>
      </c>
      <c r="I117" s="9"/>
    </row>
    <row r="118" spans="1:9">
      <c r="A118">
        <v>115</v>
      </c>
      <c r="B118" s="32" t="s">
        <v>493</v>
      </c>
      <c r="C118" s="18">
        <v>5421349</v>
      </c>
      <c r="D118" s="15">
        <v>42004</v>
      </c>
      <c r="E118" t="s">
        <v>797</v>
      </c>
      <c r="I118" s="9"/>
    </row>
    <row r="119" spans="1:9">
      <c r="A119">
        <v>116</v>
      </c>
      <c r="B119" s="32" t="s">
        <v>494</v>
      </c>
      <c r="C119" s="18">
        <v>5228000</v>
      </c>
      <c r="D119" s="15">
        <v>42186</v>
      </c>
      <c r="E119" t="s">
        <v>708</v>
      </c>
      <c r="I119" s="9"/>
    </row>
    <row r="120" spans="1:9">
      <c r="A120">
        <v>117</v>
      </c>
      <c r="B120" s="32" t="s">
        <v>495</v>
      </c>
      <c r="C120" s="18">
        <v>5176998</v>
      </c>
      <c r="D120" s="15">
        <v>42095</v>
      </c>
      <c r="E120" t="s">
        <v>891</v>
      </c>
      <c r="F120" s="21" t="s">
        <v>725</v>
      </c>
      <c r="I120" s="9"/>
    </row>
    <row r="121" spans="1:9" ht="26">
      <c r="A121">
        <v>118</v>
      </c>
      <c r="B121" s="32" t="s">
        <v>496</v>
      </c>
      <c r="C121" s="18">
        <v>4900000</v>
      </c>
      <c r="D121" s="15">
        <v>42186</v>
      </c>
      <c r="E121" t="s">
        <v>708</v>
      </c>
      <c r="I121" s="9"/>
    </row>
    <row r="122" spans="1:9">
      <c r="A122">
        <v>119</v>
      </c>
      <c r="B122" s="32" t="s">
        <v>497</v>
      </c>
      <c r="C122" s="18">
        <v>4773130</v>
      </c>
      <c r="D122" s="15">
        <v>41820</v>
      </c>
      <c r="E122" t="s">
        <v>797</v>
      </c>
      <c r="I122" s="9"/>
    </row>
    <row r="123" spans="1:9">
      <c r="A123">
        <v>120</v>
      </c>
      <c r="B123" s="32" t="s">
        <v>498</v>
      </c>
      <c r="C123" s="18">
        <v>4751120</v>
      </c>
      <c r="D123" s="15">
        <v>41269</v>
      </c>
      <c r="E123" t="s">
        <v>499</v>
      </c>
      <c r="I123" s="9"/>
    </row>
    <row r="124" spans="1:9">
      <c r="A124">
        <v>121</v>
      </c>
      <c r="B124" s="32" t="s">
        <v>500</v>
      </c>
      <c r="C124" s="18">
        <v>4682467</v>
      </c>
      <c r="D124" s="15">
        <v>42186</v>
      </c>
      <c r="E124" t="s">
        <v>797</v>
      </c>
      <c r="F124" s="21" t="s">
        <v>941</v>
      </c>
      <c r="I124" s="9"/>
    </row>
    <row r="125" spans="1:9" ht="26">
      <c r="A125">
        <v>122</v>
      </c>
      <c r="B125" s="32" t="s">
        <v>501</v>
      </c>
      <c r="C125" s="18">
        <v>4620000</v>
      </c>
      <c r="D125" s="15">
        <v>41821</v>
      </c>
      <c r="E125" t="s">
        <v>708</v>
      </c>
      <c r="I125" s="9"/>
    </row>
    <row r="126" spans="1:9">
      <c r="A126">
        <v>123</v>
      </c>
      <c r="B126" s="32" t="s">
        <v>502</v>
      </c>
      <c r="C126" s="18">
        <v>4609600</v>
      </c>
      <c r="D126" s="15">
        <v>41730</v>
      </c>
      <c r="E126" t="s">
        <v>598</v>
      </c>
      <c r="I126" s="9"/>
    </row>
    <row r="127" spans="1:9">
      <c r="A127">
        <v>124</v>
      </c>
      <c r="B127" s="32" t="s">
        <v>503</v>
      </c>
      <c r="C127" s="18">
        <v>4612500</v>
      </c>
      <c r="D127" s="15">
        <v>42247</v>
      </c>
      <c r="E127" t="s">
        <v>700</v>
      </c>
      <c r="F127" s="21" t="s">
        <v>510</v>
      </c>
      <c r="I127" s="9"/>
    </row>
    <row r="128" spans="1:9">
      <c r="A128">
        <v>125</v>
      </c>
      <c r="B128" s="32" t="s">
        <v>504</v>
      </c>
      <c r="C128" s="18">
        <v>4503000</v>
      </c>
      <c r="D128" s="15">
        <v>42186</v>
      </c>
      <c r="E128" t="s">
        <v>708</v>
      </c>
      <c r="I128" s="9"/>
    </row>
    <row r="129" spans="1:9">
      <c r="A129">
        <v>126</v>
      </c>
      <c r="B129" s="32" t="s">
        <v>505</v>
      </c>
      <c r="C129" s="18">
        <v>4225316</v>
      </c>
      <c r="D129" s="15">
        <v>42004</v>
      </c>
      <c r="E129" t="s">
        <v>598</v>
      </c>
      <c r="I129" s="9"/>
    </row>
    <row r="130" spans="1:9">
      <c r="A130">
        <v>127</v>
      </c>
      <c r="B130" s="32" t="s">
        <v>506</v>
      </c>
      <c r="C130" s="18">
        <v>4185440</v>
      </c>
      <c r="D130" s="15">
        <v>42224</v>
      </c>
      <c r="E130" t="s">
        <v>797</v>
      </c>
      <c r="I130" s="9"/>
    </row>
    <row r="131" spans="1:9">
      <c r="A131">
        <v>128</v>
      </c>
      <c r="B131" s="32" t="s">
        <v>292</v>
      </c>
      <c r="C131" s="18">
        <v>4104000</v>
      </c>
      <c r="D131" s="15">
        <v>41091</v>
      </c>
      <c r="E131" t="s">
        <v>797</v>
      </c>
      <c r="F131" s="21" t="s">
        <v>941</v>
      </c>
      <c r="I131" s="9"/>
    </row>
    <row r="132" spans="1:9" ht="26">
      <c r="A132">
        <v>129</v>
      </c>
      <c r="B132" s="32" t="s">
        <v>720</v>
      </c>
      <c r="C132" s="18">
        <v>3900000</v>
      </c>
      <c r="D132" s="15">
        <v>42186</v>
      </c>
      <c r="E132" t="s">
        <v>708</v>
      </c>
      <c r="I132" s="9"/>
    </row>
    <row r="133" spans="1:9" ht="26">
      <c r="A133">
        <v>130</v>
      </c>
      <c r="B133" s="32" t="s">
        <v>721</v>
      </c>
      <c r="C133" s="18">
        <v>3791622</v>
      </c>
      <c r="D133" s="15">
        <v>41562</v>
      </c>
      <c r="E133" t="s">
        <v>722</v>
      </c>
      <c r="I133" s="9"/>
    </row>
    <row r="134" spans="1:9">
      <c r="A134">
        <v>131</v>
      </c>
      <c r="B134" s="32" t="s">
        <v>723</v>
      </c>
      <c r="C134" s="18">
        <v>3764166</v>
      </c>
      <c r="D134" s="15">
        <v>42186</v>
      </c>
      <c r="E134" t="s">
        <v>797</v>
      </c>
      <c r="I134" s="9"/>
    </row>
    <row r="135" spans="1:9" ht="26">
      <c r="A135">
        <v>132</v>
      </c>
      <c r="B135" s="32" t="s">
        <v>507</v>
      </c>
      <c r="C135" s="18">
        <v>3729500</v>
      </c>
      <c r="D135" s="15">
        <v>42005</v>
      </c>
      <c r="E135" t="s">
        <v>598</v>
      </c>
      <c r="F135" s="52" t="s">
        <v>933</v>
      </c>
      <c r="I135" s="9"/>
    </row>
    <row r="136" spans="1:9">
      <c r="A136">
        <v>133</v>
      </c>
      <c r="B136" s="32" t="s">
        <v>508</v>
      </c>
      <c r="C136" s="18">
        <v>3631775</v>
      </c>
      <c r="D136" s="15">
        <v>42186</v>
      </c>
      <c r="E136" t="s">
        <v>598</v>
      </c>
      <c r="I136" s="9"/>
    </row>
    <row r="137" spans="1:9" ht="26">
      <c r="A137">
        <v>134</v>
      </c>
      <c r="B137" s="32" t="s">
        <v>460</v>
      </c>
      <c r="C137" s="18">
        <v>3555200</v>
      </c>
      <c r="D137" s="15">
        <v>42005</v>
      </c>
      <c r="E137" t="s">
        <v>797</v>
      </c>
      <c r="I137" s="9"/>
    </row>
    <row r="138" spans="1:9" ht="26">
      <c r="A138">
        <v>135</v>
      </c>
      <c r="B138" s="32" t="s">
        <v>461</v>
      </c>
      <c r="C138" s="18">
        <v>3548397</v>
      </c>
      <c r="D138" s="15">
        <v>41821</v>
      </c>
      <c r="E138" t="s">
        <v>797</v>
      </c>
      <c r="I138" s="9"/>
    </row>
    <row r="139" spans="1:9" ht="26">
      <c r="A139">
        <v>136</v>
      </c>
      <c r="B139" s="32" t="s">
        <v>462</v>
      </c>
      <c r="C139" s="18">
        <v>3500000</v>
      </c>
      <c r="D139" s="15">
        <v>42186</v>
      </c>
      <c r="E139" t="s">
        <v>708</v>
      </c>
      <c r="I139" s="9"/>
    </row>
    <row r="140" spans="1:9">
      <c r="A140">
        <v>137</v>
      </c>
      <c r="B140" s="32" t="s">
        <v>463</v>
      </c>
      <c r="C140" s="18">
        <v>3415866</v>
      </c>
      <c r="D140" s="15">
        <v>42185</v>
      </c>
      <c r="E140" t="s">
        <v>598</v>
      </c>
      <c r="I140" s="9"/>
    </row>
    <row r="141" spans="1:9">
      <c r="A141">
        <v>138</v>
      </c>
      <c r="B141" s="32" t="s">
        <v>464</v>
      </c>
      <c r="C141" s="18">
        <v>3268431</v>
      </c>
      <c r="D141" s="15">
        <v>41091</v>
      </c>
      <c r="E141" t="s">
        <v>797</v>
      </c>
      <c r="I141" s="9"/>
    </row>
    <row r="142" spans="1:9">
      <c r="A142">
        <v>139</v>
      </c>
      <c r="B142" s="32" t="s">
        <v>465</v>
      </c>
      <c r="C142" s="18">
        <v>3032743</v>
      </c>
      <c r="D142" s="15">
        <v>42247</v>
      </c>
      <c r="E142" t="s">
        <v>700</v>
      </c>
      <c r="F142" s="21" t="s">
        <v>667</v>
      </c>
      <c r="I142" s="9"/>
    </row>
    <row r="143" spans="1:9">
      <c r="A143">
        <v>140</v>
      </c>
      <c r="B143" s="32" t="s">
        <v>466</v>
      </c>
      <c r="C143" s="18">
        <v>3006800</v>
      </c>
      <c r="D143" s="15">
        <v>42095</v>
      </c>
      <c r="E143" t="s">
        <v>891</v>
      </c>
      <c r="F143" s="52" t="s">
        <v>933</v>
      </c>
      <c r="I143" s="9"/>
    </row>
    <row r="144" spans="1:9">
      <c r="A144">
        <v>141</v>
      </c>
      <c r="B144" s="32" t="s">
        <v>467</v>
      </c>
      <c r="C144" s="18">
        <v>2900787</v>
      </c>
      <c r="D144" s="15">
        <v>42217</v>
      </c>
      <c r="E144" t="s">
        <v>779</v>
      </c>
      <c r="F144" s="21" t="s">
        <v>513</v>
      </c>
      <c r="I144" s="9"/>
    </row>
    <row r="145" spans="1:9">
      <c r="A145">
        <v>142</v>
      </c>
      <c r="B145" s="32" t="s">
        <v>468</v>
      </c>
      <c r="C145" s="18">
        <v>2893005</v>
      </c>
      <c r="D145" s="15">
        <v>42005</v>
      </c>
      <c r="E145" t="s">
        <v>598</v>
      </c>
      <c r="I145" s="9"/>
    </row>
    <row r="146" spans="1:9">
      <c r="A146">
        <v>143</v>
      </c>
      <c r="B146" s="32" t="s">
        <v>469</v>
      </c>
      <c r="C146" s="18">
        <v>2717991</v>
      </c>
      <c r="D146" s="15">
        <v>41639</v>
      </c>
      <c r="E146" t="s">
        <v>598</v>
      </c>
      <c r="I146" s="9"/>
    </row>
    <row r="147" spans="1:9">
      <c r="A147">
        <v>144</v>
      </c>
      <c r="B147" s="32" t="s">
        <v>470</v>
      </c>
      <c r="C147" s="18">
        <v>2280700</v>
      </c>
      <c r="D147" s="15">
        <v>42186</v>
      </c>
      <c r="E147" t="s">
        <v>266</v>
      </c>
      <c r="I147" s="9"/>
    </row>
    <row r="148" spans="1:9">
      <c r="A148">
        <v>145</v>
      </c>
      <c r="B148" s="32" t="s">
        <v>267</v>
      </c>
      <c r="C148" s="18">
        <v>2135000</v>
      </c>
      <c r="D148" s="15">
        <v>42186</v>
      </c>
      <c r="E148" t="s">
        <v>708</v>
      </c>
      <c r="I148" s="9"/>
    </row>
    <row r="149" spans="1:9">
      <c r="A149">
        <v>146</v>
      </c>
      <c r="B149" s="32" t="s">
        <v>83</v>
      </c>
      <c r="C149" s="18">
        <v>2120129</v>
      </c>
      <c r="D149" s="15">
        <v>42216</v>
      </c>
      <c r="E149" t="s">
        <v>779</v>
      </c>
      <c r="I149" s="9"/>
    </row>
    <row r="150" spans="1:9">
      <c r="A150">
        <v>147</v>
      </c>
      <c r="B150" s="32" t="s">
        <v>84</v>
      </c>
      <c r="C150" s="18">
        <v>2070984</v>
      </c>
      <c r="D150" s="15">
        <v>41091</v>
      </c>
      <c r="E150" t="s">
        <v>598</v>
      </c>
      <c r="I150" s="9"/>
    </row>
    <row r="151" spans="1:9">
      <c r="A151">
        <v>148</v>
      </c>
      <c r="B151" s="32" t="s">
        <v>85</v>
      </c>
      <c r="C151" s="18">
        <v>2069172</v>
      </c>
      <c r="D151" s="15">
        <v>42004</v>
      </c>
      <c r="E151" t="s">
        <v>797</v>
      </c>
      <c r="I151" s="9"/>
    </row>
    <row r="152" spans="1:9">
      <c r="A152">
        <v>149</v>
      </c>
      <c r="B152" s="32" t="s">
        <v>86</v>
      </c>
      <c r="C152" s="18">
        <v>2067815</v>
      </c>
      <c r="D152" s="15">
        <v>42247</v>
      </c>
      <c r="E152" t="s">
        <v>700</v>
      </c>
      <c r="I152" s="9"/>
    </row>
    <row r="153" spans="1:9">
      <c r="A153">
        <v>150</v>
      </c>
      <c r="B153" s="32" t="s">
        <v>87</v>
      </c>
      <c r="C153" s="18">
        <v>1980700</v>
      </c>
      <c r="D153" s="15">
        <v>42125</v>
      </c>
      <c r="E153" t="s">
        <v>779</v>
      </c>
      <c r="F153" s="21" t="s">
        <v>725</v>
      </c>
      <c r="I153" s="9"/>
    </row>
    <row r="154" spans="1:9">
      <c r="A154">
        <v>151</v>
      </c>
      <c r="B154" s="32" t="s">
        <v>275</v>
      </c>
      <c r="C154" s="18">
        <v>1882450</v>
      </c>
      <c r="D154" s="15">
        <v>41379</v>
      </c>
      <c r="E154" t="s">
        <v>722</v>
      </c>
      <c r="I154" s="9"/>
    </row>
    <row r="155" spans="1:9">
      <c r="A155">
        <v>152</v>
      </c>
      <c r="B155" s="32" t="s">
        <v>276</v>
      </c>
      <c r="C155" s="18">
        <v>1844000</v>
      </c>
      <c r="D155" s="15">
        <v>42186</v>
      </c>
      <c r="E155" t="s">
        <v>708</v>
      </c>
      <c r="I155" s="9"/>
    </row>
    <row r="156" spans="1:9" ht="26">
      <c r="A156">
        <v>153</v>
      </c>
      <c r="B156" s="32" t="s">
        <v>277</v>
      </c>
      <c r="C156" s="18">
        <v>1827231</v>
      </c>
      <c r="D156">
        <v>2015</v>
      </c>
      <c r="E156" t="s">
        <v>602</v>
      </c>
      <c r="I156" s="9"/>
    </row>
    <row r="157" spans="1:9">
      <c r="A157">
        <v>154</v>
      </c>
      <c r="B157" s="32" t="s">
        <v>278</v>
      </c>
      <c r="C157" s="18">
        <v>1725000</v>
      </c>
      <c r="D157" s="15">
        <v>42186</v>
      </c>
      <c r="E157" t="s">
        <v>708</v>
      </c>
      <c r="I157" s="9"/>
    </row>
    <row r="158" spans="1:9" ht="26">
      <c r="A158">
        <v>155</v>
      </c>
      <c r="B158" s="32" t="s">
        <v>712</v>
      </c>
      <c r="C158" s="18">
        <v>1430000</v>
      </c>
      <c r="D158" s="15">
        <v>41456</v>
      </c>
      <c r="E158" t="s">
        <v>598</v>
      </c>
      <c r="I158" s="9"/>
    </row>
    <row r="159" spans="1:9">
      <c r="A159">
        <v>156</v>
      </c>
      <c r="B159" s="32" t="s">
        <v>713</v>
      </c>
      <c r="C159" s="18">
        <v>1359800</v>
      </c>
      <c r="D159" s="15">
        <v>42186</v>
      </c>
      <c r="E159" t="s">
        <v>602</v>
      </c>
      <c r="I159" s="9"/>
    </row>
    <row r="160" spans="1:9" ht="26">
      <c r="A160">
        <v>157</v>
      </c>
      <c r="B160" s="32" t="s">
        <v>471</v>
      </c>
      <c r="C160" s="18">
        <v>1340557</v>
      </c>
      <c r="D160" s="15">
        <v>41456</v>
      </c>
      <c r="E160" t="s">
        <v>797</v>
      </c>
      <c r="I160" s="9"/>
    </row>
    <row r="161" spans="1:9">
      <c r="A161">
        <v>158</v>
      </c>
      <c r="B161" s="32" t="s">
        <v>268</v>
      </c>
      <c r="C161" s="18">
        <v>1313271</v>
      </c>
      <c r="D161" s="15">
        <v>42005</v>
      </c>
      <c r="E161" t="s">
        <v>797</v>
      </c>
      <c r="F161" s="21" t="s">
        <v>514</v>
      </c>
      <c r="I161" s="9"/>
    </row>
    <row r="162" spans="1:9">
      <c r="A162">
        <v>159</v>
      </c>
      <c r="B162" s="32" t="s">
        <v>269</v>
      </c>
      <c r="C162" s="18">
        <v>1261208</v>
      </c>
      <c r="D162" s="15">
        <v>41821</v>
      </c>
      <c r="E162" t="s">
        <v>797</v>
      </c>
      <c r="I162" s="9"/>
    </row>
    <row r="163" spans="1:9">
      <c r="A163">
        <v>160</v>
      </c>
      <c r="B163" s="32" t="s">
        <v>270</v>
      </c>
      <c r="C163" s="18">
        <v>1212107</v>
      </c>
      <c r="D163" s="15">
        <v>41821</v>
      </c>
      <c r="E163" t="s">
        <v>797</v>
      </c>
      <c r="I163" s="9"/>
    </row>
    <row r="164" spans="1:9">
      <c r="A164">
        <v>161</v>
      </c>
      <c r="B164" s="32" t="s">
        <v>271</v>
      </c>
      <c r="C164" s="18">
        <v>1119375</v>
      </c>
      <c r="D164" s="15">
        <v>42186</v>
      </c>
      <c r="E164" t="s">
        <v>704</v>
      </c>
      <c r="I164" s="9"/>
    </row>
    <row r="165" spans="1:9">
      <c r="A165">
        <v>162</v>
      </c>
      <c r="B165" s="32" t="s">
        <v>272</v>
      </c>
      <c r="C165" s="18">
        <v>888000</v>
      </c>
      <c r="D165" s="15">
        <v>42186</v>
      </c>
      <c r="E165" t="s">
        <v>708</v>
      </c>
      <c r="I165" s="9"/>
    </row>
    <row r="166" spans="1:9">
      <c r="A166">
        <v>163</v>
      </c>
      <c r="B166" s="32" t="s">
        <v>273</v>
      </c>
      <c r="C166" s="18">
        <v>859178</v>
      </c>
      <c r="D166" s="15">
        <v>41456</v>
      </c>
      <c r="E166" t="s">
        <v>598</v>
      </c>
      <c r="F166" s="21" t="s">
        <v>282</v>
      </c>
      <c r="I166" s="9"/>
    </row>
    <row r="167" spans="1:9" ht="26">
      <c r="A167">
        <v>164</v>
      </c>
      <c r="B167" s="32" t="s">
        <v>274</v>
      </c>
      <c r="C167" s="18">
        <v>858000</v>
      </c>
      <c r="D167" s="15">
        <v>41639</v>
      </c>
      <c r="E167" t="s">
        <v>797</v>
      </c>
      <c r="I167" s="9"/>
    </row>
    <row r="168" spans="1:9" ht="26">
      <c r="A168">
        <v>165</v>
      </c>
      <c r="B168" s="32" t="s">
        <v>844</v>
      </c>
      <c r="C168" s="18">
        <v>844994</v>
      </c>
      <c r="D168" s="15">
        <v>41640</v>
      </c>
      <c r="E168" t="s">
        <v>283</v>
      </c>
      <c r="I168" s="9"/>
    </row>
    <row r="169" spans="1:9">
      <c r="A169">
        <v>166</v>
      </c>
      <c r="B169" s="32" t="s">
        <v>284</v>
      </c>
      <c r="C169" s="18">
        <v>784745</v>
      </c>
      <c r="D169" s="15">
        <v>42186</v>
      </c>
      <c r="E169" t="s">
        <v>797</v>
      </c>
      <c r="I169" s="9"/>
    </row>
    <row r="170" spans="1:9">
      <c r="A170">
        <v>167</v>
      </c>
      <c r="B170" s="32" t="s">
        <v>285</v>
      </c>
      <c r="C170" s="18">
        <v>764350</v>
      </c>
      <c r="D170" s="15">
        <v>42247</v>
      </c>
      <c r="E170" t="s">
        <v>700</v>
      </c>
      <c r="I170" s="9"/>
    </row>
    <row r="171" spans="1:9">
      <c r="A171">
        <v>168</v>
      </c>
      <c r="B171" s="32" t="s">
        <v>286</v>
      </c>
      <c r="C171" s="18">
        <v>746900</v>
      </c>
      <c r="D171" s="15">
        <v>41456</v>
      </c>
      <c r="E171" t="s">
        <v>797</v>
      </c>
      <c r="I171" s="9"/>
    </row>
    <row r="172" spans="1:9">
      <c r="A172">
        <v>169</v>
      </c>
      <c r="B172" s="32" t="s">
        <v>581</v>
      </c>
      <c r="C172" s="18">
        <v>642900</v>
      </c>
      <c r="D172" s="15">
        <v>42185</v>
      </c>
      <c r="E172" t="s">
        <v>646</v>
      </c>
      <c r="F172" s="25" t="s">
        <v>535</v>
      </c>
      <c r="I172" s="9"/>
    </row>
    <row r="173" spans="1:9">
      <c r="A173">
        <v>170</v>
      </c>
      <c r="B173" s="32" t="s">
        <v>287</v>
      </c>
      <c r="C173" s="18">
        <v>621207</v>
      </c>
      <c r="D173" s="15">
        <v>41456</v>
      </c>
      <c r="E173" t="s">
        <v>797</v>
      </c>
      <c r="I173" s="9"/>
    </row>
    <row r="174" spans="1:9">
      <c r="A174">
        <v>171</v>
      </c>
      <c r="B174" s="32" t="s">
        <v>288</v>
      </c>
      <c r="C174" s="18">
        <v>581344</v>
      </c>
      <c r="D174" s="15">
        <v>41456</v>
      </c>
      <c r="E174" t="s">
        <v>598</v>
      </c>
      <c r="F174" s="21" t="s">
        <v>510</v>
      </c>
      <c r="I174" s="9"/>
    </row>
    <row r="175" spans="1:9">
      <c r="A175">
        <v>172</v>
      </c>
      <c r="B175" s="32" t="s">
        <v>289</v>
      </c>
      <c r="C175" s="18">
        <v>562958</v>
      </c>
      <c r="D175" s="15">
        <v>42004</v>
      </c>
      <c r="E175" t="s">
        <v>598</v>
      </c>
      <c r="I175" s="9"/>
    </row>
    <row r="176" spans="1:9">
      <c r="A176">
        <v>173</v>
      </c>
      <c r="B176" s="32" t="s">
        <v>534</v>
      </c>
      <c r="C176" s="18">
        <v>534189</v>
      </c>
      <c r="D176" s="15">
        <v>41134</v>
      </c>
      <c r="E176" t="s">
        <v>499</v>
      </c>
      <c r="I176" s="9"/>
    </row>
    <row r="177" spans="1:9">
      <c r="A177">
        <v>174</v>
      </c>
      <c r="B177" s="32" t="s">
        <v>588</v>
      </c>
      <c r="C177" s="18">
        <v>524833</v>
      </c>
      <c r="D177" s="15">
        <v>42186</v>
      </c>
      <c r="E177" t="s">
        <v>602</v>
      </c>
      <c r="I177" s="9"/>
    </row>
    <row r="178" spans="1:9" ht="39">
      <c r="A178">
        <v>175</v>
      </c>
      <c r="B178" s="32" t="s">
        <v>562</v>
      </c>
      <c r="C178" s="18">
        <v>510713</v>
      </c>
      <c r="D178" s="15">
        <v>41884</v>
      </c>
      <c r="E178" t="s">
        <v>818</v>
      </c>
      <c r="I178" s="9"/>
    </row>
    <row r="179" spans="1:9" ht="26">
      <c r="A179">
        <v>176</v>
      </c>
      <c r="B179" s="32" t="s">
        <v>41</v>
      </c>
      <c r="C179" s="18">
        <v>505153</v>
      </c>
      <c r="D179" s="15">
        <v>41640</v>
      </c>
      <c r="E179" t="s">
        <v>797</v>
      </c>
      <c r="I179" s="9"/>
    </row>
    <row r="180" spans="1:9">
      <c r="A180">
        <v>177</v>
      </c>
      <c r="B180" s="32" t="s">
        <v>563</v>
      </c>
      <c r="C180" s="18">
        <v>445426</v>
      </c>
      <c r="D180" s="15">
        <v>41729</v>
      </c>
      <c r="E180" t="s">
        <v>797</v>
      </c>
      <c r="I180" s="9"/>
    </row>
    <row r="181" spans="1:9" ht="26">
      <c r="A181">
        <v>178</v>
      </c>
      <c r="B181" s="32" t="s">
        <v>564</v>
      </c>
      <c r="C181" s="18">
        <v>403750</v>
      </c>
      <c r="D181" s="15">
        <v>41640</v>
      </c>
      <c r="E181" t="s">
        <v>283</v>
      </c>
      <c r="I181" s="9"/>
    </row>
    <row r="182" spans="1:9">
      <c r="A182">
        <v>179</v>
      </c>
      <c r="B182" s="32" t="s">
        <v>565</v>
      </c>
      <c r="C182" s="18">
        <v>393372</v>
      </c>
      <c r="D182" s="15">
        <v>40714</v>
      </c>
      <c r="E182" t="s">
        <v>333</v>
      </c>
      <c r="I182" s="9"/>
    </row>
    <row r="183" spans="1:9" ht="26">
      <c r="A183">
        <v>180</v>
      </c>
      <c r="B183" s="32" t="s">
        <v>334</v>
      </c>
      <c r="C183" s="18">
        <v>381326</v>
      </c>
      <c r="D183" s="15">
        <v>41640</v>
      </c>
      <c r="E183" t="s">
        <v>283</v>
      </c>
      <c r="I183" s="9"/>
    </row>
    <row r="184" spans="1:9">
      <c r="A184">
        <v>181</v>
      </c>
      <c r="B184" s="32" t="s">
        <v>335</v>
      </c>
      <c r="C184" s="18">
        <v>368390</v>
      </c>
      <c r="D184" s="15">
        <v>41456</v>
      </c>
      <c r="E184" t="s">
        <v>598</v>
      </c>
      <c r="I184" s="9"/>
    </row>
    <row r="185" spans="1:9">
      <c r="A185">
        <v>182</v>
      </c>
      <c r="B185" s="32" t="s">
        <v>336</v>
      </c>
      <c r="C185" s="18">
        <v>368310</v>
      </c>
      <c r="D185" s="16">
        <v>42156</v>
      </c>
      <c r="E185" t="s">
        <v>797</v>
      </c>
      <c r="I185" s="9"/>
    </row>
    <row r="186" spans="1:9">
      <c r="A186">
        <v>183</v>
      </c>
      <c r="B186" s="32" t="s">
        <v>337</v>
      </c>
      <c r="C186" s="18">
        <v>341256</v>
      </c>
      <c r="D186" s="15">
        <v>41902</v>
      </c>
      <c r="E186" t="s">
        <v>818</v>
      </c>
      <c r="I186" s="9"/>
    </row>
    <row r="187" spans="1:9">
      <c r="A187">
        <v>184</v>
      </c>
      <c r="B187" s="32" t="s">
        <v>338</v>
      </c>
      <c r="C187" s="18">
        <v>330610</v>
      </c>
      <c r="D187" s="15">
        <v>42186</v>
      </c>
      <c r="E187" t="s">
        <v>891</v>
      </c>
      <c r="I187" s="9"/>
    </row>
    <row r="188" spans="1:9" ht="39">
      <c r="A188">
        <v>185</v>
      </c>
      <c r="B188" s="32" t="s">
        <v>591</v>
      </c>
      <c r="C188" s="18">
        <v>294396</v>
      </c>
      <c r="D188" s="15">
        <v>40881</v>
      </c>
      <c r="E188" t="s">
        <v>266</v>
      </c>
      <c r="I188" s="9"/>
    </row>
    <row r="189" spans="1:9">
      <c r="A189">
        <v>186</v>
      </c>
      <c r="B189" s="32" t="s">
        <v>530</v>
      </c>
      <c r="C189" s="18">
        <v>285000</v>
      </c>
      <c r="D189" s="15">
        <v>41456</v>
      </c>
      <c r="E189" t="s">
        <v>797</v>
      </c>
      <c r="I189" s="9"/>
    </row>
    <row r="190" spans="1:9" ht="26">
      <c r="A190">
        <v>187</v>
      </c>
      <c r="B190" s="32" t="s">
        <v>290</v>
      </c>
      <c r="C190" s="18">
        <v>268767</v>
      </c>
      <c r="D190" s="15">
        <v>41877</v>
      </c>
      <c r="E190" t="s">
        <v>818</v>
      </c>
      <c r="F190" s="21" t="s">
        <v>510</v>
      </c>
      <c r="I190" s="9"/>
    </row>
    <row r="191" spans="1:9" ht="26">
      <c r="A191">
        <v>188</v>
      </c>
      <c r="B191" s="32" t="s">
        <v>531</v>
      </c>
      <c r="C191" s="18">
        <v>268270</v>
      </c>
      <c r="D191" s="15">
        <v>41143</v>
      </c>
      <c r="E191" t="s">
        <v>499</v>
      </c>
      <c r="F191" s="21" t="s">
        <v>510</v>
      </c>
      <c r="I191" s="9"/>
    </row>
    <row r="192" spans="1:9">
      <c r="A192">
        <v>189</v>
      </c>
      <c r="B192" s="32" t="s">
        <v>782</v>
      </c>
      <c r="C192" s="18">
        <v>264652</v>
      </c>
      <c r="D192" s="15">
        <v>41456</v>
      </c>
      <c r="E192" t="s">
        <v>598</v>
      </c>
      <c r="F192" s="21" t="s">
        <v>510</v>
      </c>
      <c r="I192" s="9"/>
    </row>
    <row r="193" spans="1:9" ht="26">
      <c r="A193">
        <v>190</v>
      </c>
      <c r="B193" s="32" t="s">
        <v>783</v>
      </c>
      <c r="C193" s="18">
        <v>240705</v>
      </c>
      <c r="D193">
        <v>2011</v>
      </c>
      <c r="E193" t="s">
        <v>784</v>
      </c>
      <c r="I193" s="9"/>
    </row>
    <row r="194" spans="1:9" ht="26">
      <c r="A194">
        <v>191</v>
      </c>
      <c r="B194" s="32" t="s">
        <v>785</v>
      </c>
      <c r="C194" s="18">
        <v>239648</v>
      </c>
      <c r="D194" s="15">
        <v>40909</v>
      </c>
      <c r="E194" t="s">
        <v>598</v>
      </c>
      <c r="I194" s="9"/>
    </row>
    <row r="195" spans="1:9" ht="26">
      <c r="A195">
        <v>192</v>
      </c>
      <c r="B195" s="32" t="s">
        <v>786</v>
      </c>
      <c r="C195" s="18">
        <v>212645</v>
      </c>
      <c r="D195" s="15">
        <v>41142</v>
      </c>
      <c r="E195" t="s">
        <v>532</v>
      </c>
      <c r="I195" s="9"/>
    </row>
    <row r="196" spans="1:9">
      <c r="A196">
        <v>193</v>
      </c>
      <c r="B196" s="32" t="s">
        <v>533</v>
      </c>
      <c r="C196" s="18">
        <v>187820</v>
      </c>
      <c r="D196" s="15">
        <v>40854</v>
      </c>
      <c r="E196" t="s">
        <v>266</v>
      </c>
      <c r="F196" s="21" t="s">
        <v>510</v>
      </c>
      <c r="I196" s="9"/>
    </row>
    <row r="197" spans="1:9" ht="26">
      <c r="A197">
        <v>194</v>
      </c>
      <c r="B197" s="32" t="s">
        <v>752</v>
      </c>
      <c r="C197" s="18">
        <v>187356</v>
      </c>
      <c r="D197" s="15">
        <v>41042</v>
      </c>
      <c r="E197" t="s">
        <v>532</v>
      </c>
      <c r="I197" s="9"/>
    </row>
    <row r="198" spans="1:9">
      <c r="A198">
        <v>195</v>
      </c>
      <c r="B198" s="32" t="s">
        <v>753</v>
      </c>
      <c r="C198" s="18">
        <v>185000</v>
      </c>
      <c r="D198" s="15">
        <v>42186</v>
      </c>
      <c r="E198" t="s">
        <v>708</v>
      </c>
      <c r="I198" s="9"/>
    </row>
    <row r="199" spans="1:9">
      <c r="A199">
        <v>196</v>
      </c>
      <c r="B199" s="32" t="s">
        <v>774</v>
      </c>
      <c r="C199" s="18">
        <v>159358</v>
      </c>
      <c r="D199" s="15">
        <v>40269</v>
      </c>
      <c r="E199" t="s">
        <v>775</v>
      </c>
      <c r="I199" s="9"/>
    </row>
    <row r="200" spans="1:9" ht="26">
      <c r="A200">
        <v>197</v>
      </c>
      <c r="B200" s="32" t="s">
        <v>776</v>
      </c>
      <c r="C200" s="18">
        <v>154843</v>
      </c>
      <c r="D200" s="15">
        <v>41640</v>
      </c>
      <c r="E200" t="s">
        <v>598</v>
      </c>
      <c r="I200" s="9"/>
    </row>
    <row r="201" spans="1:9" ht="65">
      <c r="A201">
        <v>198</v>
      </c>
      <c r="B201" s="32" t="s">
        <v>777</v>
      </c>
      <c r="C201" s="18">
        <v>146573</v>
      </c>
      <c r="I201" s="9"/>
    </row>
    <row r="202" spans="1:9" ht="39">
      <c r="A202">
        <v>199</v>
      </c>
      <c r="B202" s="32" t="s">
        <v>778</v>
      </c>
      <c r="C202" s="18">
        <v>109991</v>
      </c>
      <c r="D202" s="15">
        <v>41072</v>
      </c>
      <c r="E202" t="s">
        <v>499</v>
      </c>
      <c r="I202" s="9"/>
    </row>
    <row r="203" spans="1:9" ht="26">
      <c r="A203">
        <v>200</v>
      </c>
      <c r="B203" s="32" t="s">
        <v>364</v>
      </c>
      <c r="C203" s="18">
        <v>107394</v>
      </c>
      <c r="D203" s="15">
        <v>41943</v>
      </c>
      <c r="E203" t="s">
        <v>646</v>
      </c>
      <c r="I203" s="9"/>
    </row>
    <row r="204" spans="1:9">
      <c r="A204">
        <v>201</v>
      </c>
      <c r="B204" s="32" t="s">
        <v>12</v>
      </c>
      <c r="C204" s="18">
        <v>106461</v>
      </c>
      <c r="D204" s="15">
        <v>41456</v>
      </c>
      <c r="E204" t="s">
        <v>598</v>
      </c>
      <c r="F204" s="21" t="s">
        <v>510</v>
      </c>
      <c r="I204" s="9"/>
    </row>
    <row r="205" spans="1:9" ht="39">
      <c r="A205">
        <v>202</v>
      </c>
      <c r="B205" s="32" t="s">
        <v>13</v>
      </c>
      <c r="C205" s="18">
        <v>106405</v>
      </c>
      <c r="D205" s="15">
        <v>40269</v>
      </c>
      <c r="E205" t="s">
        <v>775</v>
      </c>
      <c r="I205" s="9"/>
    </row>
    <row r="206" spans="1:9">
      <c r="A206">
        <v>203</v>
      </c>
      <c r="B206" s="32" t="s">
        <v>291</v>
      </c>
      <c r="C206" s="18">
        <v>103328</v>
      </c>
      <c r="D206" s="15">
        <v>40675</v>
      </c>
      <c r="E206" t="s">
        <v>14</v>
      </c>
      <c r="I206" s="9"/>
    </row>
    <row r="207" spans="1:9">
      <c r="A207">
        <v>204</v>
      </c>
      <c r="B207" s="32" t="s">
        <v>15</v>
      </c>
      <c r="C207" s="18">
        <v>103252</v>
      </c>
      <c r="D207" s="15">
        <v>40877</v>
      </c>
      <c r="E207" t="s">
        <v>14</v>
      </c>
      <c r="F207" s="21" t="s">
        <v>510</v>
      </c>
      <c r="I207" s="9"/>
    </row>
    <row r="208" spans="1:9" ht="39">
      <c r="A208">
        <v>205</v>
      </c>
      <c r="B208" s="32" t="s">
        <v>16</v>
      </c>
      <c r="C208" s="18">
        <v>101351</v>
      </c>
      <c r="D208" s="15">
        <v>41456</v>
      </c>
      <c r="E208" t="s">
        <v>598</v>
      </c>
      <c r="F208" s="21" t="s">
        <v>510</v>
      </c>
      <c r="I208" s="9"/>
    </row>
    <row r="209" spans="1:9">
      <c r="A209">
        <v>206</v>
      </c>
      <c r="B209" s="32" t="s">
        <v>17</v>
      </c>
      <c r="C209" s="18">
        <v>99000</v>
      </c>
      <c r="D209" s="15">
        <v>41274</v>
      </c>
      <c r="E209" t="s">
        <v>598</v>
      </c>
      <c r="I209" s="9"/>
    </row>
    <row r="210" spans="1:9">
      <c r="A210">
        <v>207</v>
      </c>
      <c r="B210" s="32" t="s">
        <v>18</v>
      </c>
      <c r="C210" s="18">
        <v>89949</v>
      </c>
      <c r="D210" s="15">
        <v>41456</v>
      </c>
      <c r="E210" t="s">
        <v>598</v>
      </c>
      <c r="I210" s="9"/>
    </row>
    <row r="211" spans="1:9" ht="26">
      <c r="A211">
        <v>208</v>
      </c>
      <c r="B211" s="32" t="s">
        <v>19</v>
      </c>
      <c r="C211" s="18">
        <v>86295</v>
      </c>
      <c r="D211" s="15">
        <v>40690</v>
      </c>
      <c r="E211" t="s">
        <v>333</v>
      </c>
      <c r="I211" s="9"/>
    </row>
    <row r="212" spans="1:9">
      <c r="A212">
        <v>209</v>
      </c>
      <c r="B212" s="32" t="s">
        <v>20</v>
      </c>
      <c r="C212" s="18">
        <v>84497</v>
      </c>
      <c r="D212" s="15">
        <v>40629</v>
      </c>
      <c r="E212" t="s">
        <v>14</v>
      </c>
      <c r="I212" s="9"/>
    </row>
    <row r="213" spans="1:9">
      <c r="A213">
        <v>210</v>
      </c>
      <c r="B213" s="32" t="s">
        <v>21</v>
      </c>
      <c r="C213" s="18">
        <v>82376</v>
      </c>
      <c r="D213">
        <v>2011</v>
      </c>
      <c r="F213" s="21" t="s">
        <v>767</v>
      </c>
      <c r="I213" s="9"/>
    </row>
    <row r="214" spans="1:9">
      <c r="A214">
        <v>211</v>
      </c>
      <c r="B214" s="32" t="s">
        <v>373</v>
      </c>
      <c r="C214" s="18">
        <v>78476</v>
      </c>
      <c r="D214">
        <v>2011</v>
      </c>
      <c r="F214" s="21" t="s">
        <v>767</v>
      </c>
      <c r="I214" s="9"/>
    </row>
    <row r="215" spans="1:9">
      <c r="A215">
        <v>212</v>
      </c>
      <c r="B215" s="32" t="s">
        <v>178</v>
      </c>
      <c r="C215" s="18">
        <v>76949</v>
      </c>
      <c r="D215" s="15">
        <v>41821</v>
      </c>
      <c r="E215" t="s">
        <v>598</v>
      </c>
      <c r="I215" s="9"/>
    </row>
    <row r="216" spans="1:9">
      <c r="A216">
        <v>213</v>
      </c>
      <c r="B216" s="32" t="s">
        <v>179</v>
      </c>
      <c r="C216" s="18">
        <v>71293</v>
      </c>
      <c r="D216" s="15">
        <v>40677</v>
      </c>
      <c r="E216" t="s">
        <v>333</v>
      </c>
      <c r="I216" s="9"/>
    </row>
    <row r="217" spans="1:9">
      <c r="A217">
        <v>214</v>
      </c>
      <c r="B217" s="32" t="s">
        <v>180</v>
      </c>
      <c r="C217" s="18">
        <v>65150</v>
      </c>
      <c r="D217" s="15">
        <v>41729</v>
      </c>
      <c r="E217" t="s">
        <v>598</v>
      </c>
      <c r="I217" s="9"/>
    </row>
    <row r="218" spans="1:9">
      <c r="A218">
        <v>215</v>
      </c>
      <c r="B218" s="32" t="s">
        <v>181</v>
      </c>
      <c r="C218" s="18">
        <v>64237</v>
      </c>
      <c r="D218" s="15">
        <v>40318</v>
      </c>
      <c r="E218" t="s">
        <v>775</v>
      </c>
      <c r="I218" s="9"/>
    </row>
    <row r="219" spans="1:9">
      <c r="A219">
        <v>216</v>
      </c>
      <c r="B219" s="32" t="s">
        <v>182</v>
      </c>
      <c r="C219" s="18">
        <v>56086</v>
      </c>
      <c r="D219" s="15">
        <v>41456</v>
      </c>
      <c r="E219" t="s">
        <v>598</v>
      </c>
      <c r="F219" s="49" t="s">
        <v>768</v>
      </c>
      <c r="I219" s="9"/>
    </row>
    <row r="220" spans="1:9" ht="26">
      <c r="A220">
        <v>217</v>
      </c>
      <c r="B220" s="32" t="s">
        <v>183</v>
      </c>
      <c r="C220" s="18">
        <v>56000</v>
      </c>
      <c r="D220" s="15">
        <v>42186</v>
      </c>
      <c r="E220" t="s">
        <v>708</v>
      </c>
      <c r="I220" s="9"/>
    </row>
    <row r="221" spans="1:9" ht="26">
      <c r="A221">
        <v>218</v>
      </c>
      <c r="B221" s="32" t="s">
        <v>184</v>
      </c>
      <c r="C221" s="18">
        <v>56114</v>
      </c>
      <c r="D221" s="15">
        <v>42186</v>
      </c>
      <c r="E221" t="s">
        <v>598</v>
      </c>
      <c r="I221" s="9"/>
    </row>
    <row r="222" spans="1:9" ht="26">
      <c r="A222">
        <v>219</v>
      </c>
      <c r="B222" s="32" t="s">
        <v>185</v>
      </c>
      <c r="C222" s="18">
        <v>58238</v>
      </c>
      <c r="D222" s="15">
        <v>42004</v>
      </c>
      <c r="E222" t="s">
        <v>797</v>
      </c>
      <c r="I222" s="9"/>
    </row>
    <row r="223" spans="1:9" ht="26">
      <c r="A223">
        <v>220</v>
      </c>
      <c r="B223" s="32" t="s">
        <v>186</v>
      </c>
      <c r="C223" s="18">
        <v>55519</v>
      </c>
      <c r="D223" s="15">
        <v>40269</v>
      </c>
      <c r="E223" t="s">
        <v>775</v>
      </c>
      <c r="F223" s="49" t="s">
        <v>768</v>
      </c>
      <c r="I223" s="9"/>
    </row>
    <row r="224" spans="1:9" ht="39">
      <c r="A224">
        <v>221</v>
      </c>
      <c r="B224" s="32" t="s">
        <v>560</v>
      </c>
      <c r="C224" s="18">
        <v>53883</v>
      </c>
      <c r="D224" s="15">
        <v>40269</v>
      </c>
      <c r="E224" t="s">
        <v>775</v>
      </c>
      <c r="F224" s="49" t="s">
        <v>768</v>
      </c>
      <c r="I224" s="9"/>
    </row>
    <row r="225" spans="1:9" ht="39">
      <c r="A225">
        <v>222</v>
      </c>
      <c r="B225" s="32" t="s">
        <v>561</v>
      </c>
      <c r="C225" s="18">
        <v>51547</v>
      </c>
      <c r="D225" t="s">
        <v>698</v>
      </c>
      <c r="E225" t="s">
        <v>699</v>
      </c>
      <c r="I225" s="9"/>
    </row>
    <row r="226" spans="1:9" ht="26">
      <c r="A226">
        <v>223</v>
      </c>
      <c r="B226" s="32" t="s">
        <v>487</v>
      </c>
      <c r="C226" s="18">
        <v>48846</v>
      </c>
      <c r="D226" s="15">
        <v>42125</v>
      </c>
      <c r="E226" t="s">
        <v>779</v>
      </c>
      <c r="I226" s="9"/>
    </row>
    <row r="227" spans="1:9" ht="26">
      <c r="A227">
        <v>224</v>
      </c>
      <c r="B227" s="32" t="s">
        <v>488</v>
      </c>
      <c r="C227" s="18">
        <v>37429</v>
      </c>
      <c r="D227" s="15">
        <v>40179</v>
      </c>
      <c r="E227" t="s">
        <v>797</v>
      </c>
      <c r="I227" s="9"/>
    </row>
    <row r="228" spans="1:9">
      <c r="A228">
        <v>225</v>
      </c>
      <c r="B228" s="32" t="s">
        <v>489</v>
      </c>
      <c r="C228" s="18">
        <v>37370</v>
      </c>
      <c r="D228" s="15">
        <v>42004</v>
      </c>
      <c r="E228" t="s">
        <v>388</v>
      </c>
      <c r="I228" s="9"/>
    </row>
    <row r="229" spans="1:9">
      <c r="A229">
        <v>226</v>
      </c>
      <c r="B229" s="32" t="s">
        <v>187</v>
      </c>
      <c r="C229" s="18">
        <v>37800</v>
      </c>
      <c r="D229" s="15">
        <v>42004</v>
      </c>
      <c r="E229" t="s">
        <v>598</v>
      </c>
      <c r="I229" s="9"/>
    </row>
    <row r="230" spans="1:9" ht="65">
      <c r="A230">
        <v>227</v>
      </c>
      <c r="B230" s="32" t="s">
        <v>188</v>
      </c>
      <c r="C230" s="18">
        <v>36522</v>
      </c>
      <c r="D230" s="15">
        <v>42005</v>
      </c>
      <c r="E230" t="s">
        <v>598</v>
      </c>
      <c r="I230" s="9"/>
    </row>
    <row r="231" spans="1:9">
      <c r="A231">
        <v>228</v>
      </c>
      <c r="B231" s="32" t="s">
        <v>421</v>
      </c>
      <c r="C231" s="18">
        <v>32831</v>
      </c>
      <c r="D231" s="15">
        <v>42185</v>
      </c>
      <c r="E231" t="s">
        <v>779</v>
      </c>
      <c r="I231" s="9"/>
    </row>
    <row r="232" spans="1:9">
      <c r="A232">
        <v>229</v>
      </c>
      <c r="B232" s="32" t="s">
        <v>652</v>
      </c>
      <c r="C232" s="18">
        <v>32734</v>
      </c>
      <c r="D232" s="15">
        <v>41639</v>
      </c>
      <c r="E232" t="s">
        <v>598</v>
      </c>
      <c r="I232" s="9"/>
    </row>
    <row r="233" spans="1:9" ht="39">
      <c r="A233">
        <v>230</v>
      </c>
      <c r="B233" s="32" t="s">
        <v>429</v>
      </c>
      <c r="C233" s="18">
        <v>31458</v>
      </c>
      <c r="D233" s="15">
        <v>40933</v>
      </c>
      <c r="E233" t="s">
        <v>532</v>
      </c>
      <c r="I233" s="9"/>
    </row>
    <row r="234" spans="1:9" ht="26">
      <c r="A234">
        <v>231</v>
      </c>
      <c r="B234" s="32" t="s">
        <v>430</v>
      </c>
      <c r="C234" s="18">
        <v>28875</v>
      </c>
      <c r="D234" s="15">
        <v>41912</v>
      </c>
      <c r="E234" t="s">
        <v>797</v>
      </c>
      <c r="I234" s="9"/>
    </row>
    <row r="235" spans="1:9" ht="26">
      <c r="A235">
        <v>232</v>
      </c>
      <c r="B235" s="32" t="s">
        <v>431</v>
      </c>
      <c r="C235" s="18">
        <v>28054</v>
      </c>
      <c r="D235" s="15">
        <v>40371</v>
      </c>
      <c r="E235" t="s">
        <v>663</v>
      </c>
      <c r="I235" s="9"/>
    </row>
    <row r="236" spans="1:9">
      <c r="A236">
        <v>233</v>
      </c>
      <c r="B236" s="32" t="s">
        <v>664</v>
      </c>
      <c r="C236" s="18">
        <v>20901</v>
      </c>
      <c r="D236" s="15">
        <v>41456</v>
      </c>
      <c r="E236" t="s">
        <v>598</v>
      </c>
      <c r="F236" s="49" t="s">
        <v>768</v>
      </c>
      <c r="I236" s="9"/>
    </row>
    <row r="237" spans="1:9" ht="52">
      <c r="A237">
        <v>234</v>
      </c>
      <c r="B237" s="32" t="s">
        <v>657</v>
      </c>
      <c r="C237" s="18">
        <v>17408</v>
      </c>
      <c r="D237" s="15">
        <v>41275</v>
      </c>
      <c r="E237" t="s">
        <v>797</v>
      </c>
      <c r="I237" s="9"/>
    </row>
    <row r="238" spans="1:9">
      <c r="A238">
        <v>235</v>
      </c>
      <c r="B238" s="32" t="s">
        <v>658</v>
      </c>
      <c r="C238" s="18">
        <v>14974</v>
      </c>
      <c r="D238" s="15">
        <v>40878</v>
      </c>
      <c r="E238" t="s">
        <v>266</v>
      </c>
      <c r="F238" s="49" t="s">
        <v>768</v>
      </c>
      <c r="I238" s="9"/>
    </row>
    <row r="239" spans="1:9">
      <c r="A239">
        <v>236</v>
      </c>
      <c r="B239" s="32" t="s">
        <v>659</v>
      </c>
      <c r="C239" s="18">
        <v>13452</v>
      </c>
      <c r="D239" s="15">
        <v>40674</v>
      </c>
      <c r="E239" t="s">
        <v>333</v>
      </c>
      <c r="I239" s="9"/>
    </row>
    <row r="240" spans="1:9" ht="26">
      <c r="A240">
        <v>237</v>
      </c>
      <c r="B240" s="32" t="s">
        <v>660</v>
      </c>
      <c r="C240" s="18">
        <v>13135</v>
      </c>
      <c r="D240" s="15">
        <v>41456</v>
      </c>
      <c r="E240" t="s">
        <v>598</v>
      </c>
      <c r="F240" s="49" t="s">
        <v>768</v>
      </c>
      <c r="I240" s="9"/>
    </row>
    <row r="241" spans="1:9">
      <c r="A241">
        <v>238</v>
      </c>
      <c r="B241" s="32" t="s">
        <v>661</v>
      </c>
      <c r="C241" s="18">
        <v>10640</v>
      </c>
      <c r="D241" s="15">
        <v>41217</v>
      </c>
      <c r="E241" t="s">
        <v>532</v>
      </c>
      <c r="F241" s="49" t="s">
        <v>768</v>
      </c>
      <c r="I241" s="9"/>
    </row>
    <row r="242" spans="1:9">
      <c r="A242">
        <v>239</v>
      </c>
      <c r="B242" s="32" t="s">
        <v>662</v>
      </c>
      <c r="C242" s="18">
        <v>10084</v>
      </c>
      <c r="D242" s="15">
        <v>40846</v>
      </c>
      <c r="E242" t="s">
        <v>14</v>
      </c>
      <c r="F242" s="49" t="s">
        <v>768</v>
      </c>
      <c r="I242" s="9"/>
    </row>
    <row r="243" spans="1:9" ht="39">
      <c r="A243">
        <v>240</v>
      </c>
      <c r="B243" s="32" t="s">
        <v>689</v>
      </c>
      <c r="C243" s="18">
        <v>9269</v>
      </c>
      <c r="D243" s="15">
        <v>40909</v>
      </c>
      <c r="E243" t="s">
        <v>598</v>
      </c>
      <c r="I243" s="9"/>
    </row>
    <row r="244" spans="1:9" ht="39">
      <c r="A244">
        <v>241</v>
      </c>
      <c r="B244" s="32" t="s">
        <v>761</v>
      </c>
      <c r="C244" s="18">
        <v>6069</v>
      </c>
      <c r="D244" s="15">
        <v>40909</v>
      </c>
      <c r="E244" t="s">
        <v>598</v>
      </c>
      <c r="I244" s="9"/>
    </row>
    <row r="245" spans="1:9">
      <c r="A245">
        <v>242</v>
      </c>
      <c r="B245" s="32" t="s">
        <v>668</v>
      </c>
      <c r="C245" s="18">
        <v>4922</v>
      </c>
      <c r="D245" s="15">
        <v>40675</v>
      </c>
      <c r="E245" t="s">
        <v>14</v>
      </c>
      <c r="I245" s="9"/>
    </row>
    <row r="246" spans="1:9" ht="52">
      <c r="A246">
        <v>243</v>
      </c>
      <c r="B246" s="32" t="s">
        <v>119</v>
      </c>
      <c r="C246" s="18">
        <v>4020</v>
      </c>
      <c r="D246" s="15">
        <v>41275</v>
      </c>
      <c r="E246" t="s">
        <v>797</v>
      </c>
      <c r="I246" s="9"/>
    </row>
    <row r="247" spans="1:9" ht="78">
      <c r="A247">
        <v>244</v>
      </c>
      <c r="B247" s="32" t="s">
        <v>691</v>
      </c>
      <c r="C247" s="18">
        <v>4000</v>
      </c>
      <c r="D247" s="15">
        <v>42186</v>
      </c>
      <c r="E247" t="s">
        <v>708</v>
      </c>
      <c r="I247" s="9"/>
    </row>
    <row r="248" spans="1:9" ht="26">
      <c r="A248">
        <v>245</v>
      </c>
      <c r="B248" s="32" t="s">
        <v>692</v>
      </c>
      <c r="C248" s="18">
        <v>3000</v>
      </c>
      <c r="D248" s="15">
        <v>42186</v>
      </c>
      <c r="E248" t="s">
        <v>708</v>
      </c>
      <c r="I248" s="9"/>
    </row>
    <row r="249" spans="1:9" ht="39">
      <c r="A249">
        <v>246</v>
      </c>
      <c r="B249" s="32" t="s">
        <v>456</v>
      </c>
      <c r="C249" s="18">
        <v>2562</v>
      </c>
      <c r="D249" s="15">
        <v>41821</v>
      </c>
      <c r="E249" t="s">
        <v>797</v>
      </c>
      <c r="I249" s="9"/>
    </row>
    <row r="250" spans="1:9" ht="26">
      <c r="A250">
        <v>247</v>
      </c>
      <c r="B250" s="32" t="s">
        <v>420</v>
      </c>
      <c r="C250" s="18">
        <v>2302</v>
      </c>
      <c r="D250" s="15">
        <v>40764</v>
      </c>
      <c r="E250" t="s">
        <v>14</v>
      </c>
      <c r="F250" s="49" t="s">
        <v>768</v>
      </c>
      <c r="I250" s="9"/>
    </row>
    <row r="251" spans="1:9" ht="26">
      <c r="A251">
        <v>248</v>
      </c>
      <c r="B251" s="32" t="s">
        <v>651</v>
      </c>
      <c r="C251" s="18">
        <v>2072</v>
      </c>
      <c r="D251" s="15">
        <v>40764</v>
      </c>
      <c r="E251" t="s">
        <v>14</v>
      </c>
      <c r="F251" s="49" t="s">
        <v>768</v>
      </c>
      <c r="I251" s="9"/>
    </row>
    <row r="252" spans="1:9" ht="39">
      <c r="A252">
        <v>249</v>
      </c>
      <c r="B252" s="32" t="s">
        <v>680</v>
      </c>
      <c r="C252" s="18">
        <v>1991</v>
      </c>
      <c r="D252" s="15">
        <v>41275</v>
      </c>
      <c r="E252" t="s">
        <v>797</v>
      </c>
      <c r="I252" s="9"/>
    </row>
    <row r="253" spans="1:9">
      <c r="A253">
        <v>250</v>
      </c>
      <c r="B253" s="32" t="s">
        <v>482</v>
      </c>
      <c r="C253" s="18">
        <v>1613</v>
      </c>
      <c r="D253" s="15">
        <v>40796</v>
      </c>
      <c r="E253" t="s">
        <v>266</v>
      </c>
      <c r="F253" s="49" t="s">
        <v>768</v>
      </c>
      <c r="I253" s="9"/>
    </row>
    <row r="254" spans="1:9">
      <c r="A254">
        <v>251</v>
      </c>
      <c r="B254" s="32" t="s">
        <v>483</v>
      </c>
      <c r="C254" s="18">
        <v>1411</v>
      </c>
      <c r="D254" s="15">
        <v>40834</v>
      </c>
      <c r="E254" t="s">
        <v>266</v>
      </c>
      <c r="F254" s="49" t="s">
        <v>768</v>
      </c>
      <c r="I254" s="9"/>
    </row>
    <row r="255" spans="1:9">
      <c r="A255">
        <v>252</v>
      </c>
      <c r="B255" s="32" t="s">
        <v>695</v>
      </c>
      <c r="C255" s="18">
        <v>839</v>
      </c>
      <c r="D255" s="15">
        <v>41091</v>
      </c>
      <c r="E255" t="s">
        <v>797</v>
      </c>
      <c r="I255" s="9"/>
    </row>
    <row r="256" spans="1:9" ht="39">
      <c r="A256">
        <v>253</v>
      </c>
      <c r="B256" s="32" t="s">
        <v>696</v>
      </c>
      <c r="C256" s="18">
        <v>550</v>
      </c>
      <c r="D256" s="15">
        <v>40764</v>
      </c>
      <c r="E256" t="s">
        <v>14</v>
      </c>
      <c r="F256" s="49" t="s">
        <v>768</v>
      </c>
      <c r="I256" s="9"/>
    </row>
    <row r="257" spans="1:9" ht="39">
      <c r="A257">
        <v>254</v>
      </c>
      <c r="B257" s="32" t="s">
        <v>697</v>
      </c>
      <c r="C257" s="18">
        <v>188</v>
      </c>
      <c r="D257">
        <v>2005</v>
      </c>
      <c r="F257" s="49" t="s">
        <v>768</v>
      </c>
      <c r="I257" s="9"/>
    </row>
    <row r="258" spans="1:9" ht="39">
      <c r="A258">
        <v>255</v>
      </c>
      <c r="B258" s="32" t="s">
        <v>682</v>
      </c>
      <c r="C258" s="18">
        <v>140</v>
      </c>
      <c r="D258">
        <v>2013</v>
      </c>
      <c r="I258" s="9"/>
    </row>
    <row r="259" spans="1:9" ht="26">
      <c r="A259">
        <v>256</v>
      </c>
      <c r="B259" s="32" t="s">
        <v>683</v>
      </c>
      <c r="C259" s="18">
        <v>56</v>
      </c>
      <c r="D259">
        <v>2014</v>
      </c>
      <c r="E259" t="s">
        <v>797</v>
      </c>
      <c r="F259" s="49" t="s">
        <v>768</v>
      </c>
      <c r="I259" s="9"/>
    </row>
    <row r="260" spans="1:9" ht="65">
      <c r="A260">
        <v>257</v>
      </c>
      <c r="B260" s="32" t="s">
        <v>684</v>
      </c>
      <c r="C260" s="18">
        <v>40</v>
      </c>
      <c r="D260">
        <v>2005</v>
      </c>
      <c r="F260" s="49" t="s">
        <v>768</v>
      </c>
      <c r="I260" s="9"/>
    </row>
    <row r="261" spans="1:9">
      <c r="A261" t="s">
        <v>763</v>
      </c>
      <c r="B261" s="86" t="s">
        <v>255</v>
      </c>
      <c r="C261" s="19">
        <v>8371268</v>
      </c>
      <c r="F261" s="21" t="s">
        <v>764</v>
      </c>
      <c r="I261" s="9"/>
    </row>
    <row r="262" spans="1:9">
      <c r="A262"/>
      <c r="B262" s="86" t="s">
        <v>256</v>
      </c>
      <c r="C262" s="19">
        <v>7519838</v>
      </c>
      <c r="F262" s="21"/>
      <c r="I262" s="9"/>
    </row>
    <row r="263" spans="1:9">
      <c r="A263"/>
      <c r="B263" s="86" t="s">
        <v>257</v>
      </c>
      <c r="C263" s="19">
        <v>6421878</v>
      </c>
      <c r="F263" s="21" t="s">
        <v>764</v>
      </c>
      <c r="I263" s="9"/>
    </row>
    <row r="264" spans="1:9" ht="26">
      <c r="A264"/>
      <c r="B264" s="86" t="s">
        <v>258</v>
      </c>
      <c r="C264" s="19">
        <v>5009930</v>
      </c>
      <c r="F264" s="21"/>
      <c r="I264" s="9"/>
    </row>
    <row r="265" spans="1:9">
      <c r="A265"/>
      <c r="B265" s="86" t="s">
        <v>259</v>
      </c>
      <c r="C265" s="19">
        <v>2772927</v>
      </c>
      <c r="F265" s="21" t="s">
        <v>764</v>
      </c>
      <c r="I265" s="9"/>
    </row>
    <row r="266" spans="1:9" ht="26">
      <c r="A266"/>
      <c r="B266" s="86" t="s">
        <v>260</v>
      </c>
      <c r="C266" s="19">
        <v>2540251</v>
      </c>
      <c r="F266" s="21" t="s">
        <v>764</v>
      </c>
      <c r="I266" s="9"/>
    </row>
    <row r="267" spans="1:9">
      <c r="A267"/>
      <c r="B267" s="86" t="s">
        <v>261</v>
      </c>
      <c r="C267" s="19">
        <v>2185405</v>
      </c>
      <c r="F267" s="21"/>
      <c r="I267" s="9"/>
    </row>
    <row r="268" spans="1:9" ht="26">
      <c r="A268"/>
      <c r="B268" s="86" t="s">
        <v>262</v>
      </c>
      <c r="C268" s="19">
        <v>2106349</v>
      </c>
      <c r="F268" s="21" t="s">
        <v>764</v>
      </c>
      <c r="I268" s="9"/>
    </row>
    <row r="269" spans="1:9">
      <c r="A269"/>
      <c r="B269" s="86" t="s">
        <v>263</v>
      </c>
      <c r="C269" s="19">
        <v>2082655</v>
      </c>
      <c r="F269" s="21" t="s">
        <v>764</v>
      </c>
      <c r="I269" s="9"/>
    </row>
    <row r="270" spans="1:9">
      <c r="A270"/>
      <c r="B270" s="86" t="s">
        <v>264</v>
      </c>
      <c r="C270" s="19">
        <v>1462125</v>
      </c>
      <c r="F270" s="21"/>
      <c r="I270" s="9"/>
    </row>
    <row r="271" spans="1:9">
      <c r="A271"/>
      <c r="B271" s="86" t="s">
        <v>265</v>
      </c>
      <c r="C271" s="19">
        <v>1344502</v>
      </c>
      <c r="F271" s="21"/>
      <c r="I271" s="9"/>
    </row>
    <row r="272" spans="1:9">
      <c r="A272"/>
      <c r="B272" s="86" t="s">
        <v>140</v>
      </c>
      <c r="C272" s="19">
        <v>1104521</v>
      </c>
      <c r="F272" s="21" t="s">
        <v>764</v>
      </c>
      <c r="I272" s="9"/>
    </row>
    <row r="273" spans="1:9">
      <c r="A273"/>
      <c r="B273" s="86" t="s">
        <v>294</v>
      </c>
      <c r="C273" s="19">
        <v>1100503</v>
      </c>
      <c r="F273" s="21"/>
      <c r="I273" s="9"/>
    </row>
    <row r="274" spans="1:9">
      <c r="A274"/>
      <c r="B274" s="86" t="s">
        <v>295</v>
      </c>
      <c r="C274" s="19">
        <v>1075179</v>
      </c>
      <c r="F274" s="21" t="s">
        <v>764</v>
      </c>
      <c r="I274" s="9"/>
    </row>
    <row r="275" spans="1:9">
      <c r="A275"/>
      <c r="B275" s="86" t="s">
        <v>296</v>
      </c>
      <c r="C275" s="19">
        <v>640125</v>
      </c>
      <c r="F275" s="21"/>
      <c r="I275" s="9"/>
    </row>
    <row r="276" spans="1:9">
      <c r="A276"/>
      <c r="B276" s="86" t="s">
        <v>297</v>
      </c>
      <c r="C276" s="19">
        <v>592543</v>
      </c>
      <c r="F276" s="21" t="s">
        <v>764</v>
      </c>
      <c r="I276" s="9"/>
    </row>
    <row r="277" spans="1:9">
      <c r="A277"/>
      <c r="B277" s="86" t="s">
        <v>298</v>
      </c>
      <c r="C277" s="19">
        <v>321171</v>
      </c>
      <c r="F277" s="21"/>
      <c r="I277" s="9"/>
    </row>
    <row r="278" spans="1:9">
      <c r="A278"/>
      <c r="B278" s="86" t="s">
        <v>299</v>
      </c>
      <c r="C278" s="19">
        <v>83517</v>
      </c>
      <c r="F278" s="21" t="s">
        <v>764</v>
      </c>
      <c r="I278" s="9"/>
    </row>
    <row r="279" spans="1:9">
      <c r="A279"/>
      <c r="B279" s="86" t="s">
        <v>300</v>
      </c>
      <c r="C279" s="19">
        <v>81323</v>
      </c>
      <c r="F279" s="21" t="s">
        <v>764</v>
      </c>
      <c r="I279" s="9"/>
    </row>
    <row r="280" spans="1:9" ht="26">
      <c r="A280" t="s">
        <v>56</v>
      </c>
      <c r="B280" s="86" t="s">
        <v>539</v>
      </c>
      <c r="C280" s="78">
        <v>10382754</v>
      </c>
      <c r="F280" s="52" t="s">
        <v>928</v>
      </c>
      <c r="G280" s="75"/>
      <c r="I280" s="9"/>
    </row>
    <row r="281" spans="1:9">
      <c r="A281"/>
      <c r="B281" s="86" t="s">
        <v>540</v>
      </c>
      <c r="C281" s="78">
        <v>6618538</v>
      </c>
      <c r="F281" s="52" t="s">
        <v>929</v>
      </c>
      <c r="I281" s="9"/>
    </row>
    <row r="282" spans="1:9">
      <c r="A282"/>
      <c r="B282" s="86" t="s">
        <v>541</v>
      </c>
      <c r="C282" s="78">
        <v>5125221</v>
      </c>
      <c r="F282" s="52" t="s">
        <v>933</v>
      </c>
      <c r="I282" s="9"/>
    </row>
    <row r="283" spans="1:9" ht="26">
      <c r="A283"/>
      <c r="B283" s="86" t="s">
        <v>169</v>
      </c>
      <c r="C283" s="78">
        <v>4661219</v>
      </c>
      <c r="F283" s="52" t="s">
        <v>512</v>
      </c>
      <c r="I283" s="9"/>
    </row>
    <row r="284" spans="1:9" ht="26">
      <c r="A284"/>
      <c r="B284" s="86" t="s">
        <v>170</v>
      </c>
      <c r="C284" s="78">
        <v>4486214</v>
      </c>
      <c r="F284" s="52" t="s">
        <v>923</v>
      </c>
      <c r="I284" s="9"/>
    </row>
    <row r="285" spans="1:9">
      <c r="A285"/>
      <c r="B285" s="86" t="s">
        <v>171</v>
      </c>
      <c r="C285" s="78">
        <v>4404013</v>
      </c>
      <c r="F285" s="52" t="s">
        <v>933</v>
      </c>
      <c r="I285" s="9"/>
    </row>
    <row r="286" spans="1:9" ht="26">
      <c r="A286"/>
      <c r="B286" s="86" t="s">
        <v>172</v>
      </c>
      <c r="C286" s="78">
        <v>4104336</v>
      </c>
      <c r="F286" s="77" t="s">
        <v>934</v>
      </c>
      <c r="I286" s="9"/>
    </row>
    <row r="287" spans="1:9" ht="26">
      <c r="A287"/>
      <c r="B287" s="86" t="s">
        <v>173</v>
      </c>
      <c r="C287" s="78">
        <v>3779265</v>
      </c>
      <c r="F287" s="77" t="s">
        <v>934</v>
      </c>
      <c r="G287" s="78"/>
      <c r="I287" s="9"/>
    </row>
    <row r="288" spans="1:9" ht="26">
      <c r="A288"/>
      <c r="B288" s="86" t="s">
        <v>174</v>
      </c>
      <c r="C288" s="78">
        <v>3603339</v>
      </c>
      <c r="F288" s="52" t="s">
        <v>934</v>
      </c>
      <c r="I288" s="9"/>
    </row>
    <row r="289" spans="1:9" ht="39">
      <c r="A289"/>
      <c r="B289" s="86" t="s">
        <v>175</v>
      </c>
      <c r="C289" s="78">
        <v>3524028</v>
      </c>
      <c r="F289" s="77" t="s">
        <v>934</v>
      </c>
      <c r="I289" s="9"/>
    </row>
    <row r="290" spans="1:9">
      <c r="A290"/>
      <c r="B290" s="86" t="s">
        <v>176</v>
      </c>
      <c r="C290" s="78">
        <v>3239737</v>
      </c>
      <c r="F290" s="52" t="s">
        <v>933</v>
      </c>
      <c r="I290" s="9"/>
    </row>
    <row r="291" spans="1:9" ht="26">
      <c r="A291"/>
      <c r="B291" s="86" t="s">
        <v>177</v>
      </c>
      <c r="C291" s="78">
        <v>2576531</v>
      </c>
      <c r="F291" s="52" t="s">
        <v>933</v>
      </c>
      <c r="I291" s="9"/>
    </row>
    <row r="292" spans="1:9">
      <c r="A292"/>
      <c r="B292" s="86" t="s">
        <v>11</v>
      </c>
      <c r="C292" s="78">
        <v>2966042</v>
      </c>
      <c r="F292" s="52" t="s">
        <v>923</v>
      </c>
      <c r="I292" s="9"/>
    </row>
    <row r="293" spans="1:9">
      <c r="A293"/>
      <c r="B293" s="86" t="s">
        <v>449</v>
      </c>
      <c r="C293" s="78">
        <v>2735139</v>
      </c>
      <c r="F293" s="52" t="s">
        <v>933</v>
      </c>
      <c r="I293" s="9"/>
    </row>
    <row r="294" spans="1:9" ht="26">
      <c r="A294"/>
      <c r="B294" s="86" t="s">
        <v>450</v>
      </c>
      <c r="C294" s="78">
        <v>2899142</v>
      </c>
      <c r="F294" s="52" t="s">
        <v>923</v>
      </c>
      <c r="I294" s="9"/>
    </row>
    <row r="295" spans="1:9" ht="26">
      <c r="A295"/>
      <c r="B295" s="86" t="s">
        <v>451</v>
      </c>
      <c r="C295" s="78">
        <v>2692251</v>
      </c>
      <c r="F295" s="52" t="s">
        <v>923</v>
      </c>
      <c r="I295" s="9"/>
    </row>
    <row r="296" spans="1:9">
      <c r="A296"/>
      <c r="B296" s="86" t="s">
        <v>452</v>
      </c>
      <c r="C296" s="78">
        <v>2819421</v>
      </c>
      <c r="F296" s="52" t="s">
        <v>934</v>
      </c>
      <c r="I296" s="9"/>
    </row>
    <row r="297" spans="1:9" ht="26">
      <c r="A297"/>
      <c r="B297" s="86" t="s">
        <v>453</v>
      </c>
      <c r="C297" s="78">
        <v>2699223</v>
      </c>
      <c r="F297" s="52" t="s">
        <v>933</v>
      </c>
      <c r="I297" s="9"/>
    </row>
    <row r="298" spans="1:9">
      <c r="A298"/>
      <c r="B298" s="86" t="s">
        <v>454</v>
      </c>
      <c r="C298" s="78">
        <v>2668310</v>
      </c>
      <c r="F298" s="52" t="s">
        <v>851</v>
      </c>
      <c r="I298" s="9"/>
    </row>
    <row r="299" spans="1:9">
      <c r="A299"/>
      <c r="B299" s="86" t="s">
        <v>455</v>
      </c>
      <c r="C299" s="78">
        <v>2581705</v>
      </c>
      <c r="F299" s="52" t="s">
        <v>923</v>
      </c>
      <c r="I299" s="9"/>
    </row>
    <row r="300" spans="1:9">
      <c r="A300"/>
      <c r="B300" s="86" t="s">
        <v>459</v>
      </c>
      <c r="C300" s="78">
        <v>2607426</v>
      </c>
      <c r="F300" s="52" t="s">
        <v>923</v>
      </c>
      <c r="I300" s="9"/>
    </row>
    <row r="301" spans="1:9" ht="26">
      <c r="A301"/>
      <c r="B301" s="86" t="s">
        <v>235</v>
      </c>
      <c r="C301" s="78">
        <v>2378803</v>
      </c>
      <c r="F301" s="77" t="s">
        <v>852</v>
      </c>
      <c r="I301" s="9"/>
    </row>
    <row r="302" spans="1:9">
      <c r="A302"/>
      <c r="B302" s="86" t="s">
        <v>236</v>
      </c>
      <c r="C302" s="78">
        <v>2179551</v>
      </c>
      <c r="F302" s="80" t="s">
        <v>934</v>
      </c>
      <c r="I302" s="9"/>
    </row>
    <row r="303" spans="1:9">
      <c r="A303"/>
      <c r="B303" s="86" t="s">
        <v>237</v>
      </c>
      <c r="C303" s="78">
        <v>2079220</v>
      </c>
      <c r="F303" t="s">
        <v>923</v>
      </c>
      <c r="I303" s="9"/>
    </row>
    <row r="304" spans="1:9">
      <c r="A304"/>
      <c r="B304" s="86" t="s">
        <v>238</v>
      </c>
      <c r="C304" s="78">
        <v>2071210</v>
      </c>
      <c r="F304" t="s">
        <v>923</v>
      </c>
      <c r="I304" s="9"/>
    </row>
    <row r="305" spans="1:6" ht="26">
      <c r="A305"/>
      <c r="B305" s="86" t="s">
        <v>239</v>
      </c>
      <c r="C305" s="78">
        <v>1669205</v>
      </c>
      <c r="F305" s="52" t="s">
        <v>512</v>
      </c>
    </row>
    <row r="306" spans="1:6">
      <c r="A306"/>
      <c r="B306" s="86" t="s">
        <v>93</v>
      </c>
      <c r="C306" s="78">
        <v>1675758</v>
      </c>
      <c r="F306" s="52" t="s">
        <v>928</v>
      </c>
    </row>
    <row r="307" spans="1:6">
      <c r="A307"/>
      <c r="B307" s="86" t="s">
        <v>94</v>
      </c>
      <c r="C307" s="78">
        <v>1511620</v>
      </c>
      <c r="F307" s="77" t="s">
        <v>850</v>
      </c>
    </row>
    <row r="308" spans="1:6" ht="39">
      <c r="A308"/>
      <c r="B308" s="86" t="s">
        <v>95</v>
      </c>
      <c r="C308" s="78">
        <v>1432817</v>
      </c>
      <c r="F308" s="52" t="s">
        <v>925</v>
      </c>
    </row>
    <row r="309" spans="1:6">
      <c r="A309"/>
      <c r="B309" s="86" t="s">
        <v>96</v>
      </c>
      <c r="C309" s="78">
        <v>1570316</v>
      </c>
      <c r="F309" s="52" t="s">
        <v>934</v>
      </c>
    </row>
    <row r="310" spans="1:6">
      <c r="A310"/>
      <c r="B310" s="86" t="s">
        <v>97</v>
      </c>
      <c r="C310" s="78">
        <v>1523990</v>
      </c>
      <c r="F310" s="52" t="s">
        <v>930</v>
      </c>
    </row>
    <row r="311" spans="1:6">
      <c r="A311"/>
      <c r="B311" s="86" t="s">
        <v>98</v>
      </c>
      <c r="C311" s="78">
        <v>1452941</v>
      </c>
      <c r="F311" s="79" t="s">
        <v>934</v>
      </c>
    </row>
    <row r="312" spans="1:6">
      <c r="A312"/>
      <c r="B312" s="86" t="s">
        <v>99</v>
      </c>
      <c r="C312" s="78">
        <v>1471459</v>
      </c>
      <c r="F312" s="52" t="s">
        <v>930</v>
      </c>
    </row>
    <row r="313" spans="1:6">
      <c r="A313"/>
      <c r="B313" s="86" t="s">
        <v>100</v>
      </c>
      <c r="C313" s="78">
        <v>1436570</v>
      </c>
      <c r="F313" s="52" t="s">
        <v>923</v>
      </c>
    </row>
    <row r="314" spans="1:6">
      <c r="A314"/>
      <c r="B314" s="86" t="s">
        <v>101</v>
      </c>
      <c r="C314" s="78">
        <v>1503529</v>
      </c>
      <c r="F314" s="77" t="s">
        <v>934</v>
      </c>
    </row>
    <row r="315" spans="1:6">
      <c r="A315"/>
      <c r="B315" s="86" t="s">
        <v>102</v>
      </c>
      <c r="C315" s="78">
        <v>1325018</v>
      </c>
      <c r="F315" s="52" t="s">
        <v>923</v>
      </c>
    </row>
    <row r="316" spans="1:6" ht="26">
      <c r="A316"/>
      <c r="B316" s="86" t="s">
        <v>103</v>
      </c>
      <c r="C316" s="78">
        <v>1382811</v>
      </c>
      <c r="F316" s="52" t="s">
        <v>933</v>
      </c>
    </row>
    <row r="317" spans="1:6">
      <c r="A317"/>
      <c r="B317" s="86" t="s">
        <v>104</v>
      </c>
      <c r="C317" s="78">
        <v>1378941</v>
      </c>
      <c r="F317" s="52" t="s">
        <v>930</v>
      </c>
    </row>
    <row r="318" spans="1:6">
      <c r="A318"/>
      <c r="B318" s="86" t="s">
        <v>105</v>
      </c>
      <c r="C318" s="78">
        <v>1367398</v>
      </c>
      <c r="F318" s="52" t="s">
        <v>930</v>
      </c>
    </row>
    <row r="319" spans="1:6" ht="26">
      <c r="A319"/>
      <c r="B319" s="86" t="s">
        <v>106</v>
      </c>
      <c r="C319" s="78">
        <v>1103686</v>
      </c>
      <c r="F319" s="52" t="s">
        <v>933</v>
      </c>
    </row>
    <row r="320" spans="1:6" ht="26">
      <c r="A320"/>
      <c r="B320" s="86" t="s">
        <v>107</v>
      </c>
      <c r="C320" s="78">
        <v>1313754</v>
      </c>
      <c r="F320" s="77" t="s">
        <v>934</v>
      </c>
    </row>
    <row r="321" spans="1:6">
      <c r="A321"/>
      <c r="B321" s="86" t="s">
        <v>108</v>
      </c>
      <c r="C321" s="78">
        <v>1269568</v>
      </c>
      <c r="F321" s="77" t="s">
        <v>934</v>
      </c>
    </row>
    <row r="322" spans="1:6" ht="26">
      <c r="A322"/>
      <c r="B322" s="86" t="s">
        <v>109</v>
      </c>
      <c r="C322" s="78">
        <v>1294993</v>
      </c>
      <c r="F322" s="76" t="s">
        <v>849</v>
      </c>
    </row>
    <row r="323" spans="1:6">
      <c r="A323"/>
      <c r="B323" s="86" t="s">
        <v>110</v>
      </c>
      <c r="C323" s="78">
        <v>1213499</v>
      </c>
      <c r="F323" s="52" t="s">
        <v>930</v>
      </c>
    </row>
    <row r="324" spans="1:6">
      <c r="A324"/>
      <c r="B324" s="86" t="s">
        <v>111</v>
      </c>
      <c r="C324" s="78">
        <v>1227910</v>
      </c>
      <c r="F324" s="52" t="s">
        <v>930</v>
      </c>
    </row>
    <row r="325" spans="1:6">
      <c r="A325"/>
      <c r="B325" s="86" t="s">
        <v>112</v>
      </c>
      <c r="C325" s="78">
        <v>1235091</v>
      </c>
      <c r="F325" s="52" t="s">
        <v>930</v>
      </c>
    </row>
    <row r="326" spans="1:6">
      <c r="A326"/>
      <c r="B326" s="86" t="s">
        <v>113</v>
      </c>
      <c r="C326" s="78">
        <v>1155346</v>
      </c>
      <c r="F326" s="52" t="s">
        <v>923</v>
      </c>
    </row>
    <row r="327" spans="1:6">
      <c r="A327"/>
      <c r="B327" s="86" t="s">
        <v>114</v>
      </c>
      <c r="C327" s="78">
        <v>1178443</v>
      </c>
      <c r="F327" s="79" t="s">
        <v>850</v>
      </c>
    </row>
    <row r="328" spans="1:6">
      <c r="A328"/>
      <c r="B328" s="86" t="s">
        <v>115</v>
      </c>
      <c r="C328" s="78">
        <v>1148329</v>
      </c>
      <c r="F328" s="52" t="s">
        <v>850</v>
      </c>
    </row>
    <row r="329" spans="1:6">
      <c r="A329"/>
      <c r="B329" s="86" t="s">
        <v>116</v>
      </c>
      <c r="C329" s="78">
        <v>1046039</v>
      </c>
      <c r="F329" s="52" t="s">
        <v>923</v>
      </c>
    </row>
    <row r="330" spans="1:6">
      <c r="A330"/>
      <c r="B330" s="86" t="s">
        <v>422</v>
      </c>
      <c r="C330" s="78">
        <v>1041641</v>
      </c>
      <c r="F330" s="52" t="s">
        <v>928</v>
      </c>
    </row>
    <row r="331" spans="1:6" ht="26">
      <c r="A331"/>
      <c r="B331" s="86" t="s">
        <v>423</v>
      </c>
      <c r="C331" s="78">
        <v>1005276</v>
      </c>
      <c r="F331" s="52" t="s">
        <v>933</v>
      </c>
    </row>
    <row r="332" spans="1:6">
      <c r="A332"/>
      <c r="B332" s="86" t="s">
        <v>424</v>
      </c>
      <c r="C332" s="78">
        <v>1049574</v>
      </c>
      <c r="F332" s="52" t="s">
        <v>930</v>
      </c>
    </row>
    <row r="333" spans="1:6" ht="26">
      <c r="A333"/>
      <c r="B333" s="86" t="s">
        <v>425</v>
      </c>
      <c r="C333" s="78">
        <v>981238</v>
      </c>
      <c r="F333" s="52" t="s">
        <v>923</v>
      </c>
    </row>
    <row r="334" spans="1:6">
      <c r="A334"/>
      <c r="B334" s="86" t="s">
        <v>426</v>
      </c>
      <c r="C334" s="78">
        <v>949280</v>
      </c>
      <c r="F334" s="52" t="s">
        <v>923</v>
      </c>
    </row>
    <row r="335" spans="1:6" ht="26">
      <c r="A335"/>
      <c r="B335" s="86" t="s">
        <v>427</v>
      </c>
      <c r="C335" s="78">
        <v>955281</v>
      </c>
      <c r="F335" s="52" t="s">
        <v>512</v>
      </c>
    </row>
    <row r="336" spans="1:6">
      <c r="A336"/>
      <c r="B336" s="86" t="s">
        <v>428</v>
      </c>
      <c r="C336" s="78">
        <v>1019532</v>
      </c>
      <c r="F336" s="52" t="s">
        <v>923</v>
      </c>
    </row>
    <row r="337" spans="1:6">
      <c r="A337"/>
      <c r="B337" s="86" t="s">
        <v>436</v>
      </c>
      <c r="C337" s="78">
        <v>1018674</v>
      </c>
      <c r="F337" s="52" t="s">
        <v>853</v>
      </c>
    </row>
    <row r="338" spans="1:6" ht="26">
      <c r="A338"/>
      <c r="B338" s="86" t="s">
        <v>437</v>
      </c>
      <c r="C338" s="78">
        <v>901494</v>
      </c>
      <c r="F338" s="81" t="s">
        <v>932</v>
      </c>
    </row>
    <row r="339" spans="1:6" ht="26">
      <c r="A339"/>
      <c r="B339" s="86" t="s">
        <v>438</v>
      </c>
      <c r="C339" s="78">
        <v>888766</v>
      </c>
      <c r="F339" s="77" t="s">
        <v>934</v>
      </c>
    </row>
    <row r="340" spans="1:6">
      <c r="A340"/>
      <c r="B340" s="86" t="s">
        <v>439</v>
      </c>
      <c r="C340" s="78">
        <v>902844</v>
      </c>
      <c r="F340" s="52" t="s">
        <v>923</v>
      </c>
    </row>
    <row r="341" spans="1:6" ht="26">
      <c r="A341"/>
      <c r="B341" s="86" t="s">
        <v>440</v>
      </c>
      <c r="C341" s="78">
        <v>892534</v>
      </c>
      <c r="F341" s="85" t="s">
        <v>934</v>
      </c>
    </row>
    <row r="342" spans="1:6">
      <c r="A342"/>
      <c r="B342" s="86" t="s">
        <v>441</v>
      </c>
      <c r="C342" s="78">
        <v>860262</v>
      </c>
      <c r="F342" s="52" t="s">
        <v>930</v>
      </c>
    </row>
    <row r="343" spans="1:6" ht="39">
      <c r="A343"/>
      <c r="B343" s="86" t="s">
        <v>665</v>
      </c>
      <c r="C343" s="78">
        <v>710275</v>
      </c>
      <c r="F343" s="81" t="s">
        <v>932</v>
      </c>
    </row>
    <row r="344" spans="1:6">
      <c r="A344"/>
      <c r="B344" s="86" t="s">
        <v>666</v>
      </c>
      <c r="C344" s="78">
        <v>727979</v>
      </c>
      <c r="F344" s="77" t="s">
        <v>934</v>
      </c>
    </row>
    <row r="345" spans="1:6">
      <c r="A345"/>
      <c r="B345" s="86" t="s">
        <v>442</v>
      </c>
      <c r="C345" s="78">
        <v>760810</v>
      </c>
      <c r="F345" s="52" t="s">
        <v>512</v>
      </c>
    </row>
    <row r="346" spans="1:6" ht="26">
      <c r="A346"/>
      <c r="B346" s="86" t="s">
        <v>443</v>
      </c>
      <c r="C346" s="78">
        <v>736641</v>
      </c>
      <c r="F346" s="76" t="s">
        <v>849</v>
      </c>
    </row>
    <row r="347" spans="1:6" ht="26">
      <c r="A347"/>
      <c r="B347" s="86" t="s">
        <v>444</v>
      </c>
      <c r="C347" s="78">
        <v>716281</v>
      </c>
      <c r="F347" s="52" t="s">
        <v>854</v>
      </c>
    </row>
    <row r="348" spans="1:6" ht="26">
      <c r="A348"/>
      <c r="B348" s="86" t="s">
        <v>669</v>
      </c>
      <c r="C348" s="78">
        <v>694355</v>
      </c>
      <c r="F348" s="76" t="s">
        <v>927</v>
      </c>
    </row>
    <row r="349" spans="1:6" ht="26">
      <c r="A349"/>
      <c r="B349" s="86" t="s">
        <v>472</v>
      </c>
      <c r="C349" s="78">
        <v>546072</v>
      </c>
      <c r="F349" s="52" t="s">
        <v>924</v>
      </c>
    </row>
    <row r="350" spans="1:6" ht="39">
      <c r="A350"/>
      <c r="B350" s="86" t="s">
        <v>548</v>
      </c>
      <c r="C350" s="78">
        <v>507006</v>
      </c>
      <c r="F350" s="52" t="s">
        <v>923</v>
      </c>
    </row>
    <row r="351" spans="1:6">
      <c r="A351"/>
      <c r="B351" s="86" t="s">
        <v>549</v>
      </c>
      <c r="C351" s="78">
        <v>546695</v>
      </c>
      <c r="F351" s="52" t="s">
        <v>923</v>
      </c>
    </row>
    <row r="352" spans="1:6" ht="26">
      <c r="A352"/>
      <c r="B352" s="86" t="s">
        <v>201</v>
      </c>
      <c r="C352" s="78">
        <v>439470</v>
      </c>
      <c r="F352" s="81" t="s">
        <v>932</v>
      </c>
    </row>
    <row r="353" spans="1:6" ht="26">
      <c r="A353"/>
      <c r="B353" s="86" t="s">
        <v>202</v>
      </c>
      <c r="C353" s="78">
        <v>447109</v>
      </c>
      <c r="F353" s="81" t="s">
        <v>932</v>
      </c>
    </row>
    <row r="354" spans="1:6" ht="26">
      <c r="A354"/>
      <c r="B354" s="86" t="s">
        <v>203</v>
      </c>
      <c r="C354" s="78">
        <v>467294</v>
      </c>
      <c r="F354" s="81" t="s">
        <v>932</v>
      </c>
    </row>
    <row r="355" spans="1:6">
      <c r="A355"/>
      <c r="B355" s="86" t="s">
        <v>204</v>
      </c>
      <c r="C355" s="78">
        <v>358801</v>
      </c>
      <c r="F355" s="52" t="s">
        <v>923</v>
      </c>
    </row>
    <row r="356" spans="1:6">
      <c r="A356"/>
      <c r="B356" s="86" t="s">
        <v>205</v>
      </c>
      <c r="C356" s="78">
        <v>305510</v>
      </c>
      <c r="F356" s="52" t="s">
        <v>923</v>
      </c>
    </row>
    <row r="357" spans="1:6" ht="26">
      <c r="A357"/>
      <c r="B357" s="86" t="s">
        <v>206</v>
      </c>
      <c r="C357" s="78">
        <v>292410</v>
      </c>
      <c r="F357" s="82" t="s">
        <v>932</v>
      </c>
    </row>
    <row r="358" spans="1:6">
      <c r="A358"/>
      <c r="B358" s="86" t="s">
        <v>207</v>
      </c>
      <c r="C358" s="78">
        <v>202947</v>
      </c>
      <c r="F358" s="52" t="s">
        <v>923</v>
      </c>
    </row>
    <row r="359" spans="1:6" ht="39">
      <c r="A359"/>
      <c r="B359" s="86" t="s">
        <v>208</v>
      </c>
      <c r="C359" s="78">
        <v>190915</v>
      </c>
      <c r="F359" s="52" t="s">
        <v>923</v>
      </c>
    </row>
    <row r="360" spans="1:6">
      <c r="A360"/>
      <c r="B360" s="86" t="s">
        <v>554</v>
      </c>
      <c r="C360" s="78">
        <v>182726</v>
      </c>
      <c r="F360" s="52" t="s">
        <v>923</v>
      </c>
    </row>
    <row r="361" spans="1:6" ht="39">
      <c r="A361"/>
      <c r="B361" s="86" t="s">
        <v>555</v>
      </c>
      <c r="C361" s="78">
        <v>53824</v>
      </c>
      <c r="F361" s="52" t="s">
        <v>923</v>
      </c>
    </row>
    <row r="362" spans="1:6" ht="39">
      <c r="A362"/>
      <c r="B362" s="86" t="s">
        <v>210</v>
      </c>
      <c r="C362" s="78">
        <v>41546</v>
      </c>
      <c r="F362" s="52" t="s">
        <v>853</v>
      </c>
    </row>
    <row r="363" spans="1:6">
      <c r="A363" t="s">
        <v>58</v>
      </c>
      <c r="B363" s="86" t="s">
        <v>57</v>
      </c>
      <c r="C363" s="78">
        <v>49507799</v>
      </c>
      <c r="F363" s="21"/>
    </row>
    <row r="364" spans="1:6" ht="26">
      <c r="A364"/>
      <c r="B364" s="86" t="s">
        <v>59</v>
      </c>
      <c r="C364" s="78">
        <v>1382611</v>
      </c>
      <c r="F364" s="21"/>
    </row>
    <row r="365" spans="1:6">
      <c r="A365"/>
      <c r="B365" s="86" t="s">
        <v>60</v>
      </c>
      <c r="C365" s="78">
        <v>31169272</v>
      </c>
      <c r="F365" s="21"/>
    </row>
    <row r="366" spans="1:6">
      <c r="A366"/>
      <c r="B366" s="86" t="s">
        <v>61</v>
      </c>
      <c r="C366" s="78">
        <v>103804637</v>
      </c>
      <c r="F366" s="21"/>
    </row>
    <row r="367" spans="1:6">
      <c r="A367"/>
      <c r="B367" s="86" t="s">
        <v>62</v>
      </c>
      <c r="C367" s="78">
        <v>25540196</v>
      </c>
      <c r="F367" s="49"/>
    </row>
    <row r="368" spans="1:6">
      <c r="A368"/>
      <c r="B368" s="86" t="s">
        <v>63</v>
      </c>
      <c r="C368" s="78">
        <v>1457723</v>
      </c>
      <c r="F368" s="21"/>
    </row>
    <row r="369" spans="1:6">
      <c r="A369"/>
      <c r="B369" s="86" t="s">
        <v>64</v>
      </c>
      <c r="C369" s="78">
        <v>60383628</v>
      </c>
      <c r="F369" s="21"/>
    </row>
    <row r="370" spans="1:6">
      <c r="A370"/>
      <c r="B370" s="86" t="s">
        <v>65</v>
      </c>
      <c r="C370" s="78">
        <v>25353081</v>
      </c>
      <c r="F370" s="49"/>
    </row>
    <row r="371" spans="1:6" ht="26">
      <c r="A371"/>
      <c r="B371" s="86" t="s">
        <v>66</v>
      </c>
      <c r="C371" s="78">
        <v>6856509</v>
      </c>
      <c r="F371" s="49"/>
    </row>
    <row r="372" spans="1:6" ht="26">
      <c r="A372"/>
      <c r="B372" s="86" t="s">
        <v>67</v>
      </c>
      <c r="C372" s="78">
        <v>12548926</v>
      </c>
      <c r="F372" s="49"/>
    </row>
    <row r="373" spans="1:6">
      <c r="A373"/>
      <c r="B373" s="86" t="s">
        <v>68</v>
      </c>
      <c r="C373" s="78">
        <v>32966238</v>
      </c>
      <c r="F373" s="50"/>
    </row>
    <row r="374" spans="1:6">
      <c r="A374"/>
      <c r="B374" s="86" t="s">
        <v>69</v>
      </c>
      <c r="C374" s="78">
        <v>61130704</v>
      </c>
      <c r="F374" s="21"/>
    </row>
    <row r="375" spans="1:6">
      <c r="A375"/>
      <c r="B375" s="86" t="s">
        <v>70</v>
      </c>
      <c r="C375" s="78">
        <v>33387677</v>
      </c>
      <c r="F375" s="21"/>
    </row>
    <row r="376" spans="1:6">
      <c r="A376"/>
      <c r="B376" s="86" t="s">
        <v>71</v>
      </c>
      <c r="C376" s="78">
        <v>72597565</v>
      </c>
      <c r="F376" s="52"/>
    </row>
    <row r="377" spans="1:6">
      <c r="A377"/>
      <c r="B377" s="86" t="s">
        <v>72</v>
      </c>
      <c r="C377" s="78">
        <v>112372972</v>
      </c>
      <c r="F377" s="52"/>
    </row>
    <row r="378" spans="1:6">
      <c r="A378"/>
      <c r="B378" s="86" t="s">
        <v>73</v>
      </c>
      <c r="C378" s="78">
        <v>2721756</v>
      </c>
      <c r="F378" s="52"/>
    </row>
    <row r="379" spans="1:6">
      <c r="A379"/>
      <c r="B379" s="86" t="s">
        <v>74</v>
      </c>
      <c r="C379" s="78">
        <v>2964007</v>
      </c>
      <c r="F379" s="21"/>
    </row>
    <row r="380" spans="1:6">
      <c r="A380"/>
      <c r="B380" s="86" t="s">
        <v>75</v>
      </c>
      <c r="C380" s="78">
        <v>1091014</v>
      </c>
      <c r="F380" s="50"/>
    </row>
    <row r="381" spans="1:6">
      <c r="A381"/>
      <c r="B381" s="86" t="s">
        <v>76</v>
      </c>
      <c r="C381" s="78">
        <v>1980602</v>
      </c>
      <c r="F381" s="50"/>
    </row>
    <row r="382" spans="1:6">
      <c r="A382"/>
      <c r="B382" s="86" t="s">
        <v>77</v>
      </c>
      <c r="C382" s="78">
        <v>41947358</v>
      </c>
      <c r="F382" s="52"/>
    </row>
    <row r="383" spans="1:6">
      <c r="A383"/>
      <c r="B383" s="86" t="s">
        <v>78</v>
      </c>
      <c r="C383" s="78">
        <v>27704236</v>
      </c>
      <c r="F383" s="21"/>
    </row>
    <row r="384" spans="1:6">
      <c r="A384"/>
      <c r="B384" s="86" t="s">
        <v>79</v>
      </c>
      <c r="C384" s="78">
        <v>68621012</v>
      </c>
      <c r="F384" s="21"/>
    </row>
    <row r="385" spans="1:6">
      <c r="A385"/>
      <c r="B385" s="86" t="s">
        <v>80</v>
      </c>
      <c r="C385" s="78">
        <v>607688</v>
      </c>
      <c r="F385" s="50"/>
    </row>
    <row r="386" spans="1:6">
      <c r="A386"/>
      <c r="B386" s="86" t="s">
        <v>81</v>
      </c>
      <c r="C386" s="78">
        <v>72138958</v>
      </c>
      <c r="F386" s="50"/>
    </row>
    <row r="387" spans="1:6">
      <c r="A387"/>
      <c r="B387" s="86" t="s">
        <v>82</v>
      </c>
      <c r="C387" s="78">
        <v>35193978</v>
      </c>
      <c r="F387" s="50"/>
    </row>
    <row r="388" spans="1:6">
      <c r="A388"/>
      <c r="B388" s="86" t="s">
        <v>0</v>
      </c>
      <c r="C388" s="78">
        <v>3671032</v>
      </c>
      <c r="F388" s="50"/>
    </row>
    <row r="389" spans="1:6">
      <c r="A389"/>
      <c r="B389" s="86" t="s">
        <v>1</v>
      </c>
      <c r="C389" s="78">
        <v>199581477</v>
      </c>
      <c r="F389" s="50"/>
    </row>
    <row r="390" spans="1:6">
      <c r="A390"/>
      <c r="B390" s="86" t="s">
        <v>2</v>
      </c>
      <c r="C390" s="78">
        <v>10116752</v>
      </c>
      <c r="F390" s="50"/>
    </row>
    <row r="391" spans="1:6">
      <c r="A391"/>
      <c r="B391" s="86" t="s">
        <v>3</v>
      </c>
      <c r="C391" s="78">
        <v>91347736</v>
      </c>
      <c r="F391" s="50"/>
    </row>
    <row r="392" spans="1:6" ht="26">
      <c r="A392"/>
      <c r="B392" s="86" t="s">
        <v>4</v>
      </c>
      <c r="C392" s="78">
        <v>379944</v>
      </c>
      <c r="F392" s="50"/>
    </row>
    <row r="393" spans="1:6">
      <c r="A393"/>
      <c r="B393" s="86" t="s">
        <v>5</v>
      </c>
      <c r="C393" s="78">
        <v>1054686</v>
      </c>
      <c r="F393" s="50"/>
    </row>
    <row r="394" spans="1:6" ht="26">
      <c r="A394"/>
      <c r="B394" s="86" t="s">
        <v>6</v>
      </c>
      <c r="C394" s="78">
        <v>342853</v>
      </c>
      <c r="F394" s="50"/>
    </row>
    <row r="395" spans="1:6">
      <c r="A395"/>
      <c r="B395" s="86" t="s">
        <v>7</v>
      </c>
      <c r="C395" s="78">
        <v>242911</v>
      </c>
      <c r="F395" s="50"/>
    </row>
    <row r="396" spans="1:6">
      <c r="A396"/>
      <c r="B396" s="86" t="s">
        <v>8</v>
      </c>
      <c r="C396" s="78">
        <v>64429</v>
      </c>
      <c r="F396" s="50"/>
    </row>
    <row r="397" spans="1:6" ht="39">
      <c r="A397"/>
      <c r="B397" s="86" t="s">
        <v>9</v>
      </c>
      <c r="C397" s="78">
        <v>11007835</v>
      </c>
      <c r="F397" s="50"/>
    </row>
    <row r="398" spans="1:6">
      <c r="A398"/>
      <c r="B398" s="86" t="s">
        <v>10</v>
      </c>
      <c r="C398" s="78">
        <v>1244464</v>
      </c>
      <c r="F398" s="50"/>
    </row>
    <row r="399" spans="1:6">
      <c r="A399"/>
      <c r="B399" s="86"/>
      <c r="C399" s="78"/>
      <c r="F399" s="50"/>
    </row>
    <row r="400" spans="1:6">
      <c r="A400"/>
      <c r="B400" s="86"/>
      <c r="C400" s="78"/>
      <c r="F400" s="50"/>
    </row>
    <row r="401" spans="1:6">
      <c r="A401"/>
      <c r="B401" s="86"/>
      <c r="C401" s="78"/>
      <c r="F401" s="50"/>
    </row>
    <row r="402" spans="1:6">
      <c r="A402"/>
      <c r="B402" s="86"/>
      <c r="C402" s="78"/>
      <c r="F402" s="50"/>
    </row>
    <row r="403" spans="1:6">
      <c r="A403"/>
      <c r="B403" s="86"/>
      <c r="C403" s="78"/>
      <c r="F403" s="50"/>
    </row>
    <row r="404" spans="1:6">
      <c r="A404"/>
      <c r="B404" s="86"/>
      <c r="C404" s="78"/>
      <c r="F404" s="50"/>
    </row>
    <row r="405" spans="1:6">
      <c r="A405"/>
      <c r="B405" s="86"/>
      <c r="C405" s="78"/>
      <c r="F405" s="50"/>
    </row>
    <row r="406" spans="1:6">
      <c r="A406"/>
      <c r="B406" s="86"/>
      <c r="C406" s="78"/>
      <c r="F406" s="50"/>
    </row>
    <row r="407" spans="1:6">
      <c r="A407"/>
      <c r="B407" s="86"/>
      <c r="C407" s="78"/>
      <c r="F407" s="52"/>
    </row>
    <row r="408" spans="1:6">
      <c r="A408"/>
      <c r="B408" s="86"/>
      <c r="C408" s="78"/>
      <c r="D408" s="49"/>
      <c r="F408" s="50"/>
    </row>
    <row r="409" spans="1:6">
      <c r="A409"/>
      <c r="B409" s="86"/>
      <c r="C409" s="78"/>
      <c r="F409" s="50"/>
    </row>
    <row r="410" spans="1:6">
      <c r="A410"/>
      <c r="B410" s="86"/>
      <c r="C410" s="78"/>
      <c r="F410" s="50"/>
    </row>
    <row r="411" spans="1:6">
      <c r="A411"/>
      <c r="B411" s="86"/>
      <c r="C411" s="78"/>
      <c r="F411" s="50"/>
    </row>
    <row r="412" spans="1:6">
      <c r="A412"/>
      <c r="B412" s="86"/>
      <c r="C412" s="78"/>
      <c r="F412" s="52"/>
    </row>
    <row r="413" spans="1:6">
      <c r="A413"/>
      <c r="B413" s="86"/>
      <c r="C413" s="78"/>
      <c r="F413" s="49"/>
    </row>
    <row r="414" spans="1:6">
      <c r="A414"/>
      <c r="B414" s="86"/>
      <c r="C414" s="78"/>
      <c r="F414" s="50"/>
    </row>
    <row r="415" spans="1:6">
      <c r="A415"/>
      <c r="B415" s="86"/>
      <c r="C415" s="78"/>
      <c r="F415" s="49"/>
    </row>
    <row r="416" spans="1:6">
      <c r="A416"/>
      <c r="B416" s="86"/>
      <c r="C416" s="78"/>
      <c r="F416" s="49"/>
    </row>
    <row r="417" spans="1:6">
      <c r="A417"/>
      <c r="B417" s="86"/>
      <c r="C417" s="78"/>
      <c r="F417" s="50"/>
    </row>
    <row r="418" spans="1:6">
      <c r="A418"/>
      <c r="B418" s="86"/>
      <c r="C418" s="78"/>
      <c r="F418" s="50"/>
    </row>
    <row r="419" spans="1:6">
      <c r="A419"/>
      <c r="B419" s="86"/>
      <c r="C419" s="19"/>
      <c r="F419" s="50"/>
    </row>
    <row r="420" spans="1:6">
      <c r="A420"/>
      <c r="B420" s="86"/>
      <c r="C420" s="19"/>
      <c r="F420" s="50"/>
    </row>
    <row r="421" spans="1:6">
      <c r="A421"/>
      <c r="B421" s="86"/>
      <c r="C421" s="19"/>
      <c r="F421" s="50"/>
    </row>
    <row r="422" spans="1:6">
      <c r="A422"/>
      <c r="B422" s="86"/>
      <c r="C422" s="19"/>
      <c r="F422" s="50"/>
    </row>
    <row r="423" spans="1:6">
      <c r="A423"/>
      <c r="B423" s="86"/>
      <c r="C423" s="19"/>
      <c r="F423" s="50"/>
    </row>
    <row r="424" spans="1:6">
      <c r="A424"/>
      <c r="B424" s="86"/>
      <c r="C424" s="19"/>
      <c r="F424" s="50"/>
    </row>
    <row r="425" spans="1:6">
      <c r="A425"/>
      <c r="B425" s="86"/>
      <c r="C425" s="19"/>
      <c r="F425" s="50"/>
    </row>
    <row r="426" spans="1:6">
      <c r="A426"/>
      <c r="B426" s="86"/>
      <c r="C426" s="19"/>
      <c r="F426" s="50"/>
    </row>
    <row r="427" spans="1:6">
      <c r="A427"/>
      <c r="B427" s="86"/>
      <c r="C427" s="19"/>
      <c r="F427" s="50"/>
    </row>
    <row r="428" spans="1:6">
      <c r="A428"/>
      <c r="B428" s="86"/>
      <c r="C428" s="19"/>
      <c r="F428" s="50"/>
    </row>
    <row r="429" spans="1:6">
      <c r="A429"/>
      <c r="B429" s="86"/>
      <c r="C429" s="19"/>
      <c r="F429" s="50"/>
    </row>
    <row r="430" spans="1:6">
      <c r="A430"/>
      <c r="B430" s="86"/>
      <c r="C430" s="19"/>
      <c r="F430" s="50"/>
    </row>
    <row r="431" spans="1:6">
      <c r="A431"/>
      <c r="B431" s="86"/>
      <c r="C431" s="19"/>
      <c r="F431" s="50"/>
    </row>
    <row r="432" spans="1:6">
      <c r="A432"/>
      <c r="B432" s="86"/>
      <c r="C432" s="19"/>
      <c r="F432" s="50"/>
    </row>
    <row r="433" spans="1:6">
      <c r="A433"/>
      <c r="B433" s="86"/>
      <c r="C433" s="19"/>
      <c r="F433" s="50"/>
    </row>
    <row r="434" spans="1:6">
      <c r="A434"/>
      <c r="B434" s="86"/>
      <c r="C434" s="19"/>
      <c r="F434" s="52"/>
    </row>
    <row r="435" spans="1:6">
      <c r="A435"/>
      <c r="B435" s="86"/>
      <c r="C435" s="19"/>
      <c r="F435" s="50"/>
    </row>
    <row r="436" spans="1:6">
      <c r="A436"/>
      <c r="B436" s="86"/>
      <c r="C436" s="19"/>
      <c r="F436" s="50"/>
    </row>
    <row r="437" spans="1:6">
      <c r="A437"/>
      <c r="B437" s="86"/>
      <c r="C437" s="19"/>
      <c r="F437" s="50"/>
    </row>
    <row r="438" spans="1:6">
      <c r="A438"/>
      <c r="B438" s="86"/>
      <c r="C438" s="19"/>
      <c r="D438" s="50"/>
      <c r="F438" s="50"/>
    </row>
    <row r="439" spans="1:6">
      <c r="A439"/>
      <c r="B439" s="86"/>
      <c r="C439" s="19"/>
      <c r="F439" s="52"/>
    </row>
    <row r="440" spans="1:6">
      <c r="A440"/>
      <c r="B440" s="86"/>
      <c r="C440" s="19"/>
      <c r="F440" s="52"/>
    </row>
    <row r="441" spans="1:6">
      <c r="A441"/>
      <c r="B441" s="86"/>
      <c r="C441" s="19"/>
      <c r="F441" s="50"/>
    </row>
    <row r="442" spans="1:6">
      <c r="A442"/>
      <c r="B442" s="86"/>
      <c r="C442" s="19"/>
      <c r="F442" s="52"/>
    </row>
    <row r="443" spans="1:6">
      <c r="A443"/>
      <c r="B443" s="86"/>
      <c r="C443" s="19"/>
      <c r="F443" s="50"/>
    </row>
    <row r="444" spans="1:6">
      <c r="A444"/>
      <c r="B444" s="86"/>
      <c r="C444" s="19"/>
      <c r="D444" s="50"/>
      <c r="F444" s="50"/>
    </row>
    <row r="445" spans="1:6">
      <c r="A445"/>
      <c r="B445" s="86"/>
      <c r="C445" s="19"/>
      <c r="F445" s="50"/>
    </row>
    <row r="446" spans="1:6">
      <c r="A446"/>
      <c r="B446" s="86"/>
      <c r="C446" s="19"/>
      <c r="F446" s="50"/>
    </row>
    <row r="447" spans="1:6">
      <c r="A447"/>
      <c r="B447" s="86"/>
      <c r="C447" s="19"/>
      <c r="F447" s="50"/>
    </row>
    <row r="448" spans="1:6">
      <c r="A448"/>
      <c r="B448" s="86"/>
      <c r="C448" s="19"/>
      <c r="F448" s="50"/>
    </row>
    <row r="449" spans="1:6">
      <c r="A449"/>
      <c r="B449" s="86"/>
      <c r="C449" s="19"/>
      <c r="F449" s="50"/>
    </row>
    <row r="450" spans="1:6">
      <c r="A450"/>
      <c r="B450" s="86"/>
      <c r="C450" s="19"/>
      <c r="D450" s="55"/>
      <c r="F450" s="50"/>
    </row>
    <row r="451" spans="1:6">
      <c r="A451"/>
      <c r="B451" s="86"/>
      <c r="C451" s="19"/>
      <c r="F451"/>
    </row>
    <row r="452" spans="1:6">
      <c r="A452"/>
      <c r="B452" s="86"/>
      <c r="C452" s="19"/>
      <c r="D452" s="53"/>
      <c r="F452" s="50"/>
    </row>
    <row r="453" spans="1:6">
      <c r="A453"/>
      <c r="B453" s="86"/>
      <c r="C453" s="19"/>
      <c r="F453" s="50"/>
    </row>
    <row r="454" spans="1:6">
      <c r="A454"/>
      <c r="B454" s="86"/>
      <c r="C454" s="19"/>
      <c r="D454" s="55"/>
      <c r="F454"/>
    </row>
    <row r="455" spans="1:6">
      <c r="A455"/>
      <c r="B455" s="86"/>
      <c r="C455" s="19"/>
      <c r="F455" s="50"/>
    </row>
    <row r="456" spans="1:6">
      <c r="A456"/>
      <c r="B456" s="86"/>
      <c r="C456" s="19"/>
      <c r="F456" s="50"/>
    </row>
    <row r="457" spans="1:6">
      <c r="A457"/>
      <c r="B457" s="86"/>
      <c r="C457" s="19"/>
      <c r="F457" s="50"/>
    </row>
    <row r="458" spans="1:6">
      <c r="A458"/>
      <c r="B458" s="86"/>
      <c r="C458" s="19"/>
      <c r="F458" s="52"/>
    </row>
    <row r="459" spans="1:6">
      <c r="A459"/>
      <c r="B459" s="86"/>
      <c r="C459" s="19"/>
      <c r="F459"/>
    </row>
    <row r="460" spans="1:6">
      <c r="A460"/>
      <c r="B460" s="86"/>
      <c r="C460" s="19"/>
      <c r="F460"/>
    </row>
    <row r="461" spans="1:6">
      <c r="A461"/>
      <c r="B461" s="86"/>
      <c r="C461" s="19"/>
      <c r="F461" s="50"/>
    </row>
    <row r="462" spans="1:6">
      <c r="A462"/>
      <c r="B462" s="86"/>
      <c r="C462" s="19"/>
      <c r="F462" s="50"/>
    </row>
    <row r="463" spans="1:6">
      <c r="A463"/>
      <c r="B463" s="86"/>
      <c r="C463" s="19"/>
      <c r="F463" s="50"/>
    </row>
    <row r="464" spans="1:6">
      <c r="A464"/>
      <c r="B464" s="86"/>
      <c r="C464" s="19"/>
      <c r="F464" s="50"/>
    </row>
    <row r="465" spans="1:6">
      <c r="A465"/>
      <c r="B465" s="86"/>
      <c r="C465" s="19"/>
      <c r="F465" s="50"/>
    </row>
    <row r="466" spans="1:6">
      <c r="A466"/>
      <c r="B466" s="86"/>
      <c r="C466" s="19"/>
      <c r="F466" s="52"/>
    </row>
    <row r="467" spans="1:6">
      <c r="A467"/>
      <c r="B467" s="86"/>
      <c r="C467" s="19"/>
      <c r="F467" s="52"/>
    </row>
    <row r="468" spans="1:6">
      <c r="A468"/>
      <c r="B468" s="86"/>
      <c r="C468" s="19"/>
      <c r="F468" s="52"/>
    </row>
    <row r="469" spans="1:6">
      <c r="A469"/>
      <c r="B469" s="86"/>
      <c r="C469" s="19"/>
      <c r="F469" s="50"/>
    </row>
    <row r="470" spans="1:6">
      <c r="A470"/>
      <c r="B470" s="86"/>
      <c r="C470" s="19"/>
      <c r="F470" s="52"/>
    </row>
    <row r="471" spans="1:6">
      <c r="A471"/>
      <c r="B471" s="86"/>
      <c r="C471" s="19"/>
      <c r="F471" s="50"/>
    </row>
    <row r="472" spans="1:6">
      <c r="A472"/>
      <c r="B472" s="86"/>
      <c r="C472" s="19"/>
      <c r="F472" s="50"/>
    </row>
    <row r="473" spans="1:6">
      <c r="A473"/>
      <c r="B473" s="86"/>
      <c r="C473" s="51"/>
      <c r="F473" s="50"/>
    </row>
    <row r="474" spans="1:6">
      <c r="A474"/>
      <c r="B474" s="86"/>
      <c r="C474" s="51"/>
      <c r="F474" s="50"/>
    </row>
    <row r="475" spans="1:6">
      <c r="A475"/>
      <c r="B475" s="86"/>
      <c r="C475" s="51"/>
      <c r="F475" s="50"/>
    </row>
    <row r="476" spans="1:6">
      <c r="A476"/>
      <c r="B476" s="86"/>
      <c r="C476" s="51"/>
      <c r="F476" s="50"/>
    </row>
    <row r="477" spans="1:6">
      <c r="A477"/>
      <c r="B477" s="86"/>
      <c r="C477" s="51"/>
      <c r="F477" s="50"/>
    </row>
    <row r="478" spans="1:6">
      <c r="A478"/>
      <c r="B478" s="86"/>
      <c r="C478" s="51"/>
      <c r="F478" s="52"/>
    </row>
    <row r="479" spans="1:6">
      <c r="A479"/>
      <c r="B479" s="86"/>
      <c r="C479" s="51"/>
      <c r="F479" s="52"/>
    </row>
    <row r="480" spans="1:6">
      <c r="A480"/>
      <c r="B480" s="86"/>
      <c r="C480" s="51"/>
      <c r="F480" s="52"/>
    </row>
    <row r="481" spans="1:6">
      <c r="A481"/>
      <c r="B481" s="86"/>
      <c r="C481" s="51"/>
      <c r="F481" s="52"/>
    </row>
    <row r="482" spans="1:6">
      <c r="A482"/>
      <c r="B482" s="86"/>
      <c r="C482" s="51"/>
      <c r="F482" s="50"/>
    </row>
    <row r="483" spans="1:6">
      <c r="A483"/>
      <c r="B483" s="86"/>
      <c r="C483" s="51"/>
      <c r="F483" s="50"/>
    </row>
    <row r="484" spans="1:6">
      <c r="A484"/>
      <c r="B484" s="86"/>
      <c r="C484" s="51"/>
      <c r="F484" s="52"/>
    </row>
    <row r="485" spans="1:6">
      <c r="A485"/>
      <c r="B485" s="86"/>
      <c r="C485" s="51"/>
      <c r="F485" s="50"/>
    </row>
    <row r="486" spans="1:6">
      <c r="A486"/>
      <c r="B486" s="86"/>
      <c r="C486" s="51"/>
      <c r="F486" s="50"/>
    </row>
    <row r="487" spans="1:6">
      <c r="A487"/>
      <c r="B487" s="86"/>
      <c r="C487" s="51"/>
      <c r="F487" s="50"/>
    </row>
    <row r="488" spans="1:6">
      <c r="A488"/>
      <c r="B488" s="86"/>
      <c r="C488" s="51"/>
      <c r="F488" s="52"/>
    </row>
    <row r="489" spans="1:6">
      <c r="A489"/>
      <c r="B489" s="86"/>
      <c r="C489" s="51"/>
      <c r="D489" s="53"/>
      <c r="F489" s="50"/>
    </row>
    <row r="490" spans="1:6">
      <c r="A490"/>
      <c r="B490" s="86"/>
      <c r="C490" s="51"/>
      <c r="F490" s="52"/>
    </row>
    <row r="491" spans="1:6">
      <c r="A491"/>
      <c r="B491" s="86"/>
      <c r="C491" s="51"/>
      <c r="D491" s="53"/>
      <c r="F491" s="52"/>
    </row>
    <row r="492" spans="1:6">
      <c r="A492"/>
      <c r="B492" s="86"/>
      <c r="C492" s="51"/>
      <c r="F492" s="52"/>
    </row>
    <row r="493" spans="1:6">
      <c r="A493"/>
      <c r="B493" s="86"/>
      <c r="C493" s="51"/>
      <c r="F493" s="52"/>
    </row>
    <row r="494" spans="1:6">
      <c r="A494"/>
      <c r="B494" s="86"/>
      <c r="C494" s="51"/>
      <c r="F494"/>
    </row>
    <row r="495" spans="1:6">
      <c r="A495"/>
      <c r="B495" s="86"/>
      <c r="C495" s="51"/>
      <c r="D495" s="55"/>
      <c r="F495" s="52"/>
    </row>
    <row r="496" spans="1:6">
      <c r="A496"/>
      <c r="B496" s="86"/>
      <c r="C496" s="51"/>
      <c r="F496"/>
    </row>
    <row r="497" spans="1:6">
      <c r="A497"/>
      <c r="B497" s="86"/>
      <c r="C497" s="51"/>
      <c r="F497" s="52"/>
    </row>
    <row r="498" spans="1:6">
      <c r="A498"/>
      <c r="B498" s="86"/>
      <c r="C498" s="51"/>
      <c r="F498" s="52"/>
    </row>
    <row r="499" spans="1:6">
      <c r="A499"/>
      <c r="B499" s="86"/>
      <c r="C499" s="51"/>
      <c r="D499" s="54"/>
      <c r="F499" s="52"/>
    </row>
    <row r="500" spans="1:6">
      <c r="A500"/>
      <c r="B500" s="86"/>
      <c r="C500" s="51"/>
      <c r="D500" s="54"/>
      <c r="F500" s="50"/>
    </row>
    <row r="501" spans="1:6">
      <c r="A501"/>
      <c r="B501" s="86"/>
      <c r="C501" s="51"/>
      <c r="D501" s="54"/>
      <c r="F501" s="52"/>
    </row>
    <row r="502" spans="1:6">
      <c r="A502"/>
      <c r="B502" s="86"/>
      <c r="C502" s="51"/>
      <c r="D502" s="54"/>
      <c r="F502"/>
    </row>
    <row r="503" spans="1:6">
      <c r="A503"/>
      <c r="B503" s="86"/>
      <c r="C503" s="51"/>
      <c r="D503" s="54"/>
      <c r="F503" s="52"/>
    </row>
    <row r="504" spans="1:6">
      <c r="A504"/>
      <c r="B504" s="86"/>
      <c r="C504" s="51"/>
      <c r="D504" s="54"/>
      <c r="F504"/>
    </row>
    <row r="505" spans="1:6">
      <c r="A505"/>
      <c r="B505" s="86"/>
      <c r="C505" s="51"/>
      <c r="D505" s="54"/>
      <c r="F505"/>
    </row>
    <row r="506" spans="1:6">
      <c r="A506"/>
      <c r="B506" s="86"/>
      <c r="C506" s="53"/>
      <c r="D506" s="54"/>
      <c r="F506"/>
    </row>
    <row r="507" spans="1:6">
      <c r="A507"/>
      <c r="B507" s="86"/>
      <c r="C507" s="53"/>
      <c r="D507" s="54"/>
      <c r="F507"/>
    </row>
    <row r="508" spans="1:6">
      <c r="A508"/>
      <c r="B508" s="86"/>
      <c r="C508" s="53"/>
      <c r="D508" s="54"/>
      <c r="F508"/>
    </row>
    <row r="509" spans="1:6">
      <c r="A509"/>
      <c r="B509" s="86"/>
      <c r="C509" s="53"/>
      <c r="D509" s="54"/>
      <c r="F509"/>
    </row>
    <row r="510" spans="1:6">
      <c r="A510"/>
      <c r="B510" s="86"/>
      <c r="C510" s="53"/>
      <c r="D510" s="54"/>
      <c r="F510"/>
    </row>
    <row r="511" spans="1:6">
      <c r="A511"/>
      <c r="B511" s="86"/>
      <c r="C511" s="53"/>
      <c r="D511" s="54"/>
      <c r="F511"/>
    </row>
    <row r="512" spans="1:6">
      <c r="A512"/>
      <c r="B512" s="86"/>
      <c r="C512" s="53"/>
      <c r="D512" s="54"/>
      <c r="F512"/>
    </row>
    <row r="513" spans="1:6">
      <c r="A513"/>
      <c r="B513" s="86"/>
      <c r="C513" s="53"/>
      <c r="D513" s="54"/>
      <c r="F513"/>
    </row>
    <row r="514" spans="1:6">
      <c r="A514"/>
      <c r="B514" s="86"/>
      <c r="C514" s="53"/>
      <c r="D514" s="54"/>
      <c r="F514"/>
    </row>
    <row r="515" spans="1:6">
      <c r="A515"/>
      <c r="B515" s="86"/>
      <c r="C515" s="53"/>
      <c r="D515" s="54"/>
      <c r="F515"/>
    </row>
    <row r="516" spans="1:6">
      <c r="A516"/>
      <c r="B516" s="86"/>
      <c r="C516" s="53"/>
      <c r="D516" s="54"/>
      <c r="F516"/>
    </row>
    <row r="517" spans="1:6">
      <c r="A517"/>
      <c r="B517" s="86"/>
      <c r="C517" s="53"/>
      <c r="D517" s="54"/>
      <c r="F517"/>
    </row>
    <row r="518" spans="1:6">
      <c r="A518"/>
      <c r="B518" s="86"/>
      <c r="C518" s="53"/>
      <c r="D518" s="54"/>
      <c r="F518"/>
    </row>
    <row r="519" spans="1:6">
      <c r="A519"/>
      <c r="B519" s="86"/>
      <c r="C519" s="53"/>
      <c r="D519" s="54"/>
      <c r="F519"/>
    </row>
    <row r="520" spans="1:6">
      <c r="A520"/>
      <c r="B520" s="86"/>
      <c r="C520" s="53"/>
      <c r="D520" s="54"/>
      <c r="F520"/>
    </row>
    <row r="521" spans="1:6">
      <c r="A521"/>
      <c r="B521" s="86"/>
      <c r="C521" s="53"/>
      <c r="D521" s="54"/>
      <c r="F521"/>
    </row>
    <row r="522" spans="1:6">
      <c r="A522"/>
      <c r="B522" s="86"/>
      <c r="C522" s="53"/>
      <c r="F522"/>
    </row>
    <row r="523" spans="1:6">
      <c r="A523"/>
      <c r="B523" s="86"/>
      <c r="C523" s="53"/>
      <c r="F523"/>
    </row>
    <row r="524" spans="1:6">
      <c r="A524"/>
      <c r="B524" s="86"/>
      <c r="C524" s="19"/>
      <c r="F524" s="50"/>
    </row>
    <row r="525" spans="1:6">
      <c r="A525"/>
      <c r="B525" s="86"/>
      <c r="C525" s="19"/>
      <c r="D525" s="54"/>
      <c r="F525" s="50"/>
    </row>
    <row r="526" spans="1:6">
      <c r="A526"/>
      <c r="B526" s="86"/>
      <c r="C526" s="19"/>
      <c r="F526" s="50"/>
    </row>
    <row r="527" spans="1:6">
      <c r="A527"/>
      <c r="B527" s="86"/>
      <c r="C527" s="19"/>
      <c r="F527" s="50"/>
    </row>
    <row r="528" spans="1:6">
      <c r="A528"/>
      <c r="B528" s="86"/>
      <c r="C528" s="19"/>
      <c r="F528" s="50"/>
    </row>
    <row r="529" spans="1:6">
      <c r="A529"/>
      <c r="B529" s="86"/>
      <c r="C529" s="19"/>
      <c r="D529" s="54"/>
      <c r="F529" s="50"/>
    </row>
    <row r="530" spans="1:6">
      <c r="A530"/>
      <c r="B530" s="86"/>
      <c r="C530" s="19"/>
      <c r="F530" s="50"/>
    </row>
    <row r="531" spans="1:6">
      <c r="A531"/>
      <c r="B531" s="86"/>
      <c r="C531" s="19"/>
      <c r="F531" s="50"/>
    </row>
    <row r="532" spans="1:6">
      <c r="A532"/>
      <c r="B532" s="86"/>
      <c r="C532" s="19"/>
      <c r="F532" s="50"/>
    </row>
    <row r="533" spans="1:6">
      <c r="A533"/>
      <c r="B533" s="86"/>
      <c r="C533" s="19"/>
      <c r="D533" s="54"/>
      <c r="F533" s="50"/>
    </row>
    <row r="534" spans="1:6">
      <c r="A534"/>
      <c r="B534" s="86"/>
      <c r="C534" s="19"/>
      <c r="F534" s="50"/>
    </row>
    <row r="535" spans="1:6">
      <c r="A535"/>
      <c r="B535" s="86"/>
      <c r="C535" s="19"/>
      <c r="F535" s="50"/>
    </row>
    <row r="536" spans="1:6">
      <c r="A536"/>
      <c r="B536" s="86"/>
      <c r="C536" s="19"/>
      <c r="F536" s="50"/>
    </row>
    <row r="537" spans="1:6">
      <c r="A537"/>
      <c r="B537" s="86"/>
      <c r="C537" s="19"/>
      <c r="F537" s="50"/>
    </row>
    <row r="538" spans="1:6">
      <c r="A538"/>
      <c r="B538" s="86"/>
      <c r="C538" s="19"/>
      <c r="F538" s="50"/>
    </row>
    <row r="539" spans="1:6">
      <c r="A539"/>
      <c r="B539" s="86"/>
      <c r="C539" s="19"/>
      <c r="F539" s="50"/>
    </row>
    <row r="540" spans="1:6">
      <c r="A540"/>
      <c r="B540" s="86"/>
      <c r="C540" s="19"/>
      <c r="F540" s="50"/>
    </row>
    <row r="541" spans="1:6">
      <c r="A541"/>
      <c r="B541" s="86"/>
      <c r="C541" s="19"/>
      <c r="F541" s="50"/>
    </row>
    <row r="542" spans="1:6">
      <c r="A542"/>
      <c r="B542" s="86"/>
      <c r="C542" s="19"/>
      <c r="F542" s="50"/>
    </row>
    <row r="543" spans="1:6">
      <c r="A543"/>
      <c r="B543" s="86"/>
      <c r="C543" s="19"/>
      <c r="F543" s="50"/>
    </row>
    <row r="544" spans="1:6">
      <c r="A544"/>
      <c r="B544" s="86"/>
      <c r="C544" s="19"/>
      <c r="F544" s="50"/>
    </row>
    <row r="545" spans="1:6">
      <c r="A545"/>
      <c r="B545" s="86"/>
      <c r="C545" s="19"/>
      <c r="F545" s="50"/>
    </row>
    <row r="546" spans="1:6">
      <c r="A546"/>
      <c r="B546" s="86"/>
      <c r="C546" s="19"/>
      <c r="F546" s="50"/>
    </row>
    <row r="547" spans="1:6">
      <c r="A547"/>
      <c r="B547" s="86"/>
      <c r="C547" s="19"/>
      <c r="F547" s="50"/>
    </row>
    <row r="548" spans="1:6">
      <c r="A548"/>
      <c r="B548" s="86"/>
      <c r="C548" s="19"/>
      <c r="F548" s="50"/>
    </row>
    <row r="549" spans="1:6">
      <c r="A549"/>
      <c r="B549" s="86"/>
      <c r="C549" s="19"/>
      <c r="F549" s="50"/>
    </row>
    <row r="550" spans="1:6">
      <c r="A550"/>
      <c r="B550" s="86"/>
      <c r="C550" s="19"/>
    </row>
    <row r="551" spans="1:6">
      <c r="A551"/>
      <c r="B551" s="86"/>
      <c r="C551" s="19"/>
      <c r="F551" s="50"/>
    </row>
    <row r="592" spans="7:7">
      <c r="G592" s="73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</sheetData>
  <phoneticPr fontId="4" type="noConversion"/>
  <conditionalFormatting sqref="L1:L26 L49:L1048576">
    <cfRule type="cellIs" dxfId="1" priority="0" stopIfTrue="1" operator="greaterThan">
      <formula>0.05</formula>
    </cfRule>
    <cfRule type="cellIs" dxfId="0" priority="0" stopIfTrue="1" operator="lessThan">
      <formula>-0.05</formula>
    </cfRule>
  </conditionalFormatting>
  <pageMargins left="0.25" right="0.25" top="0.25" bottom="0.25" header="0.5" footer="0.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5:F168"/>
  <sheetViews>
    <sheetView view="pageLayout" topLeftCell="A77" workbookViewId="0">
      <selection activeCell="A85" sqref="A85:C168"/>
    </sheetView>
  </sheetViews>
  <sheetFormatPr baseColWidth="10" defaultColWidth="11.42578125" defaultRowHeight="13"/>
  <cols>
    <col min="2" max="2" width="20.28515625" style="32" customWidth="1"/>
    <col min="3" max="3" width="13.85546875" customWidth="1"/>
  </cols>
  <sheetData>
    <row r="5" spans="1:3" ht="32">
      <c r="A5" s="47" t="s">
        <v>916</v>
      </c>
      <c r="B5" s="47" t="s">
        <v>253</v>
      </c>
      <c r="C5" s="47" t="s">
        <v>254</v>
      </c>
    </row>
    <row r="6" spans="1:3" ht="16">
      <c r="A6" s="47">
        <v>1</v>
      </c>
      <c r="B6" s="47" t="s">
        <v>255</v>
      </c>
      <c r="C6" s="48">
        <v>8371268</v>
      </c>
    </row>
    <row r="7" spans="1:3" ht="16">
      <c r="A7" s="47">
        <v>2</v>
      </c>
      <c r="B7" s="47" t="s">
        <v>256</v>
      </c>
      <c r="C7" s="48">
        <v>7519838</v>
      </c>
    </row>
    <row r="8" spans="1:3" ht="16">
      <c r="A8" s="47">
        <v>3</v>
      </c>
      <c r="B8" s="47" t="s">
        <v>257</v>
      </c>
      <c r="C8" s="48">
        <v>6421878</v>
      </c>
    </row>
    <row r="9" spans="1:3" ht="16">
      <c r="A9" s="47">
        <v>4</v>
      </c>
      <c r="B9" s="47" t="s">
        <v>258</v>
      </c>
      <c r="C9" s="48">
        <v>5009930</v>
      </c>
    </row>
    <row r="10" spans="1:3" ht="16">
      <c r="A10" s="47">
        <v>5</v>
      </c>
      <c r="B10" s="47" t="s">
        <v>259</v>
      </c>
      <c r="C10" s="48">
        <v>2772927</v>
      </c>
    </row>
    <row r="11" spans="1:3" ht="16">
      <c r="A11" s="47">
        <v>6</v>
      </c>
      <c r="B11" s="47" t="s">
        <v>260</v>
      </c>
      <c r="C11" s="48">
        <v>2540251</v>
      </c>
    </row>
    <row r="12" spans="1:3" ht="16">
      <c r="A12" s="47">
        <v>7</v>
      </c>
      <c r="B12" s="47" t="s">
        <v>261</v>
      </c>
      <c r="C12" s="48">
        <v>2185405</v>
      </c>
    </row>
    <row r="13" spans="1:3" ht="16">
      <c r="A13" s="47">
        <v>8</v>
      </c>
      <c r="B13" s="47" t="s">
        <v>262</v>
      </c>
      <c r="C13" s="48">
        <v>2106349</v>
      </c>
    </row>
    <row r="14" spans="1:3" ht="16">
      <c r="A14" s="47">
        <v>9</v>
      </c>
      <c r="B14" s="47" t="s">
        <v>263</v>
      </c>
      <c r="C14" s="48">
        <v>2082655</v>
      </c>
    </row>
    <row r="15" spans="1:3" ht="16">
      <c r="A15" s="47">
        <v>10</v>
      </c>
      <c r="B15" s="47" t="s">
        <v>264</v>
      </c>
      <c r="C15" s="48">
        <v>1462125</v>
      </c>
    </row>
    <row r="16" spans="1:3" ht="16">
      <c r="A16" s="47">
        <v>11</v>
      </c>
      <c r="B16" s="47" t="s">
        <v>265</v>
      </c>
      <c r="C16" s="48">
        <v>1344502</v>
      </c>
    </row>
    <row r="17" spans="1:5" ht="16">
      <c r="A17" s="47">
        <v>12</v>
      </c>
      <c r="B17" s="47" t="s">
        <v>140</v>
      </c>
      <c r="C17" s="48">
        <v>1104521</v>
      </c>
    </row>
    <row r="18" spans="1:5" ht="16">
      <c r="A18" s="47">
        <v>13</v>
      </c>
      <c r="B18" s="47" t="s">
        <v>294</v>
      </c>
      <c r="C18" s="48">
        <v>1100503</v>
      </c>
    </row>
    <row r="19" spans="1:5" ht="16">
      <c r="A19" s="47">
        <v>14</v>
      </c>
      <c r="B19" s="47" t="s">
        <v>295</v>
      </c>
      <c r="C19" s="48">
        <v>1075179</v>
      </c>
    </row>
    <row r="20" spans="1:5" ht="16">
      <c r="A20" s="47">
        <v>15</v>
      </c>
      <c r="B20" s="47" t="s">
        <v>296</v>
      </c>
      <c r="C20" s="48">
        <v>640125</v>
      </c>
    </row>
    <row r="21" spans="1:5" ht="16">
      <c r="A21" s="47">
        <v>16</v>
      </c>
      <c r="B21" s="47" t="s">
        <v>297</v>
      </c>
      <c r="C21" s="48">
        <v>592543</v>
      </c>
    </row>
    <row r="22" spans="1:5" ht="16">
      <c r="A22" s="47">
        <v>17</v>
      </c>
      <c r="B22" s="47" t="s">
        <v>298</v>
      </c>
      <c r="C22" s="48">
        <v>321171</v>
      </c>
    </row>
    <row r="23" spans="1:5" ht="16">
      <c r="A23" s="47">
        <v>18</v>
      </c>
      <c r="B23" s="47" t="s">
        <v>299</v>
      </c>
      <c r="C23" s="48">
        <v>83517</v>
      </c>
    </row>
    <row r="24" spans="1:5" ht="16">
      <c r="A24" s="47">
        <v>19</v>
      </c>
      <c r="B24" s="47" t="s">
        <v>300</v>
      </c>
      <c r="C24" s="48">
        <v>81323</v>
      </c>
    </row>
    <row r="25" spans="1:5" ht="16">
      <c r="A25" s="47" t="s">
        <v>301</v>
      </c>
      <c r="B25" s="47" t="s">
        <v>302</v>
      </c>
      <c r="C25" s="48">
        <v>46704314</v>
      </c>
    </row>
    <row r="28" spans="1:5" ht="14" thickBot="1"/>
    <row r="29" spans="1:5" ht="17">
      <c r="D29" s="35"/>
    </row>
    <row r="30" spans="1:5" ht="17">
      <c r="D30" s="33"/>
    </row>
    <row r="31" spans="1:5" ht="20">
      <c r="D31" s="34"/>
      <c r="E31" s="36"/>
    </row>
    <row r="32" spans="1:5" ht="17">
      <c r="D32" s="33"/>
      <c r="E32" s="37"/>
    </row>
    <row r="33" spans="2:5" ht="17">
      <c r="D33" s="34"/>
      <c r="E33" s="37"/>
    </row>
    <row r="34" spans="2:5" ht="17">
      <c r="D34" s="34"/>
    </row>
    <row r="35" spans="2:5" ht="17">
      <c r="D35" s="33"/>
      <c r="E35" s="37"/>
    </row>
    <row r="36" spans="2:5" ht="17">
      <c r="D36" s="33"/>
      <c r="E36" s="37"/>
    </row>
    <row r="37" spans="2:5" ht="17">
      <c r="D37" s="33"/>
    </row>
    <row r="38" spans="2:5" ht="17">
      <c r="D38" s="33"/>
      <c r="E38" s="37"/>
    </row>
    <row r="39" spans="2:5" ht="17">
      <c r="D39" s="33"/>
      <c r="E39" s="37"/>
    </row>
    <row r="40" spans="2:5" ht="18" thickBot="1">
      <c r="D40" s="33"/>
      <c r="E40" s="37"/>
    </row>
    <row r="41" spans="2:5" ht="21" thickBot="1">
      <c r="B41" s="42" t="s">
        <v>303</v>
      </c>
      <c r="C41" s="43">
        <v>10624000</v>
      </c>
      <c r="D41" s="33"/>
      <c r="E41" s="36"/>
    </row>
    <row r="42" spans="2:5" ht="18" thickBot="1">
      <c r="B42" s="42" t="s">
        <v>304</v>
      </c>
      <c r="C42" s="43">
        <v>12563000</v>
      </c>
      <c r="D42" s="33"/>
      <c r="E42" s="37"/>
    </row>
    <row r="43" spans="2:5" ht="18" thickBot="1">
      <c r="B43" s="42" t="s">
        <v>305</v>
      </c>
      <c r="C43" s="43">
        <v>3415000</v>
      </c>
      <c r="D43" s="33"/>
      <c r="E43" s="37"/>
    </row>
    <row r="44" spans="2:5" ht="18" thickBot="1">
      <c r="B44" s="42" t="s">
        <v>306</v>
      </c>
      <c r="C44" s="43">
        <v>2449000</v>
      </c>
      <c r="D44" s="38"/>
      <c r="E44" s="39"/>
    </row>
    <row r="45" spans="2:5" ht="18" thickBot="1">
      <c r="B45" s="44" t="s">
        <v>307</v>
      </c>
      <c r="C45" s="43">
        <v>654800</v>
      </c>
    </row>
    <row r="46" spans="2:5" ht="18" thickBot="1">
      <c r="B46" s="42" t="s">
        <v>308</v>
      </c>
      <c r="C46" s="43">
        <v>1748000</v>
      </c>
    </row>
    <row r="47" spans="2:5" ht="18" thickBot="1">
      <c r="B47" s="42" t="s">
        <v>309</v>
      </c>
      <c r="C47" s="43">
        <v>6040000</v>
      </c>
    </row>
    <row r="48" spans="2:5" ht="18" thickBot="1">
      <c r="B48" s="42" t="s">
        <v>310</v>
      </c>
      <c r="C48" s="43">
        <v>7792000</v>
      </c>
    </row>
    <row r="49" spans="2:6" ht="18" thickBot="1">
      <c r="B49" s="42" t="s">
        <v>88</v>
      </c>
      <c r="C49" s="43">
        <v>1597000</v>
      </c>
    </row>
    <row r="50" spans="2:6" ht="18" thickBot="1">
      <c r="B50" s="42" t="s">
        <v>89</v>
      </c>
      <c r="C50" s="43">
        <v>17564000</v>
      </c>
    </row>
    <row r="51" spans="2:6" ht="18" thickBot="1">
      <c r="B51" s="42" t="s">
        <v>90</v>
      </c>
      <c r="C51" s="43">
        <v>3993000</v>
      </c>
    </row>
    <row r="52" spans="2:6" ht="18" thickBot="1">
      <c r="B52" s="42" t="s">
        <v>91</v>
      </c>
      <c r="C52" s="43">
        <v>992000</v>
      </c>
    </row>
    <row r="53" spans="2:6" ht="18" thickBot="1">
      <c r="B53" s="42" t="s">
        <v>92</v>
      </c>
      <c r="C53" s="43">
        <v>4044000</v>
      </c>
    </row>
    <row r="54" spans="2:6" ht="18" thickBot="1">
      <c r="B54" s="42" t="s">
        <v>536</v>
      </c>
      <c r="C54" s="43">
        <v>2247000</v>
      </c>
    </row>
    <row r="55" spans="2:6" ht="18" thickBot="1">
      <c r="B55" s="42" t="s">
        <v>537</v>
      </c>
      <c r="C55" s="43">
        <v>2820000</v>
      </c>
    </row>
    <row r="56" spans="2:6" ht="18" thickBot="1">
      <c r="B56" s="42" t="s">
        <v>538</v>
      </c>
      <c r="C56" s="43">
        <v>2161000</v>
      </c>
    </row>
    <row r="57" spans="2:6">
      <c r="B57" s="40"/>
      <c r="C57" s="40"/>
    </row>
    <row r="58" spans="2:6">
      <c r="E58" s="19"/>
      <c r="F58" s="41"/>
    </row>
    <row r="59" spans="2:6">
      <c r="E59" s="19"/>
      <c r="F59" s="41"/>
    </row>
    <row r="60" spans="2:6">
      <c r="E60" s="19"/>
      <c r="F60" s="41"/>
    </row>
    <row r="61" spans="2:6">
      <c r="E61" s="19"/>
      <c r="F61" s="41"/>
    </row>
    <row r="62" spans="2:6">
      <c r="E62" s="19"/>
      <c r="F62" s="41"/>
    </row>
    <row r="63" spans="2:6">
      <c r="E63" s="19"/>
      <c r="F63" s="41"/>
    </row>
    <row r="64" spans="2:6">
      <c r="E64" s="19"/>
      <c r="F64" s="41"/>
    </row>
    <row r="65" spans="5:6">
      <c r="E65" s="19"/>
      <c r="F65" s="41"/>
    </row>
    <row r="66" spans="5:6">
      <c r="E66" s="19"/>
      <c r="F66" s="41"/>
    </row>
    <row r="67" spans="5:6">
      <c r="E67" s="19"/>
      <c r="F67" s="41"/>
    </row>
    <row r="68" spans="5:6">
      <c r="E68" s="19"/>
      <c r="F68" s="41"/>
    </row>
    <row r="69" spans="5:6">
      <c r="E69" s="19"/>
      <c r="F69" s="41"/>
    </row>
    <row r="70" spans="5:6">
      <c r="E70" s="19"/>
      <c r="F70" s="41"/>
    </row>
    <row r="71" spans="5:6">
      <c r="E71" s="19"/>
      <c r="F71" s="41"/>
    </row>
    <row r="72" spans="5:6">
      <c r="E72" s="19"/>
      <c r="F72" s="41"/>
    </row>
    <row r="73" spans="5:6">
      <c r="E73" s="19"/>
      <c r="F73" s="41"/>
    </row>
    <row r="74" spans="5:6">
      <c r="E74" s="19"/>
      <c r="F74" s="41"/>
    </row>
    <row r="75" spans="5:6">
      <c r="E75" s="19"/>
      <c r="F75" s="41"/>
    </row>
    <row r="76" spans="5:6">
      <c r="E76" s="19"/>
      <c r="F76" s="41"/>
    </row>
    <row r="77" spans="5:6">
      <c r="E77" s="19"/>
      <c r="F77" s="41"/>
    </row>
    <row r="78" spans="5:6">
      <c r="E78" s="19"/>
      <c r="F78" s="41"/>
    </row>
    <row r="79" spans="5:6">
      <c r="E79" s="19"/>
      <c r="F79" s="41"/>
    </row>
    <row r="80" spans="5:6">
      <c r="E80" s="19"/>
      <c r="F80" s="41"/>
    </row>
    <row r="81" spans="1:6">
      <c r="E81" s="19"/>
      <c r="F81" s="41"/>
    </row>
    <row r="82" spans="1:6">
      <c r="E82" s="19"/>
      <c r="F82" s="41"/>
    </row>
    <row r="83" spans="1:6">
      <c r="E83" s="19"/>
      <c r="F83" s="41"/>
    </row>
    <row r="84" spans="1:6">
      <c r="E84" s="19"/>
      <c r="F84" s="41"/>
    </row>
    <row r="85" spans="1:6" ht="16">
      <c r="A85" s="45" t="s">
        <v>211</v>
      </c>
      <c r="B85" s="47" t="s">
        <v>559</v>
      </c>
      <c r="C85" s="46" t="s">
        <v>212</v>
      </c>
      <c r="E85" s="19"/>
      <c r="F85" s="41"/>
    </row>
    <row r="86" spans="1:6" ht="16">
      <c r="A86" s="45">
        <v>1</v>
      </c>
      <c r="B86" s="47" t="s">
        <v>539</v>
      </c>
      <c r="C86" s="46">
        <v>10382754</v>
      </c>
      <c r="E86" s="19"/>
      <c r="F86" s="41"/>
    </row>
    <row r="87" spans="1:6" ht="16">
      <c r="A87" s="45">
        <v>2</v>
      </c>
      <c r="B87" s="47" t="s">
        <v>540</v>
      </c>
      <c r="C87" s="46">
        <v>6618538</v>
      </c>
      <c r="E87" s="19"/>
      <c r="F87" s="41"/>
    </row>
    <row r="88" spans="1:6" ht="16">
      <c r="A88" s="45">
        <v>3</v>
      </c>
      <c r="B88" s="47" t="s">
        <v>541</v>
      </c>
      <c r="C88" s="46">
        <v>5125221</v>
      </c>
      <c r="E88" s="19"/>
      <c r="F88" s="41"/>
    </row>
    <row r="89" spans="1:6" ht="32">
      <c r="A89" s="45">
        <v>4</v>
      </c>
      <c r="B89" s="47" t="s">
        <v>169</v>
      </c>
      <c r="C89" s="46">
        <v>4661219</v>
      </c>
      <c r="E89" s="19"/>
      <c r="F89" s="41"/>
    </row>
    <row r="90" spans="1:6" ht="16">
      <c r="A90" s="45">
        <v>5</v>
      </c>
      <c r="B90" s="47" t="s">
        <v>170</v>
      </c>
      <c r="C90" s="46">
        <v>4486214</v>
      </c>
      <c r="E90" s="19"/>
      <c r="F90" s="41"/>
    </row>
    <row r="91" spans="1:6" ht="16">
      <c r="A91" s="45">
        <v>6</v>
      </c>
      <c r="B91" s="47" t="s">
        <v>171</v>
      </c>
      <c r="C91" s="46">
        <v>4404013</v>
      </c>
      <c r="E91" s="19"/>
      <c r="F91" s="41"/>
    </row>
    <row r="92" spans="1:6" ht="32">
      <c r="A92" s="45">
        <v>7</v>
      </c>
      <c r="B92" s="47" t="s">
        <v>172</v>
      </c>
      <c r="C92" s="46">
        <v>4104336</v>
      </c>
      <c r="E92" s="19"/>
      <c r="F92" s="41"/>
    </row>
    <row r="93" spans="1:6" ht="16">
      <c r="A93" s="45">
        <v>8</v>
      </c>
      <c r="B93" s="47" t="s">
        <v>173</v>
      </c>
      <c r="C93" s="46">
        <v>3779265</v>
      </c>
      <c r="E93" s="19"/>
      <c r="F93" s="41"/>
    </row>
    <row r="94" spans="1:6" ht="16">
      <c r="A94" s="45">
        <v>9</v>
      </c>
      <c r="B94" s="47" t="s">
        <v>174</v>
      </c>
      <c r="C94" s="46">
        <v>3603339</v>
      </c>
      <c r="E94" s="19"/>
      <c r="F94" s="41"/>
    </row>
    <row r="95" spans="1:6" ht="32">
      <c r="A95" s="45">
        <v>10</v>
      </c>
      <c r="B95" s="47" t="s">
        <v>175</v>
      </c>
      <c r="C95" s="46">
        <v>3524028</v>
      </c>
      <c r="E95" s="19"/>
      <c r="F95" s="41"/>
    </row>
    <row r="96" spans="1:6" ht="16">
      <c r="A96" s="45">
        <v>11</v>
      </c>
      <c r="B96" s="47" t="s">
        <v>176</v>
      </c>
      <c r="C96" s="46">
        <v>3239737</v>
      </c>
      <c r="E96" s="19"/>
      <c r="F96" s="41"/>
    </row>
    <row r="97" spans="1:6" ht="16">
      <c r="A97" s="45">
        <v>12</v>
      </c>
      <c r="B97" s="47" t="s">
        <v>177</v>
      </c>
      <c r="C97" s="46">
        <v>2576531</v>
      </c>
      <c r="E97" s="19"/>
      <c r="F97" s="41"/>
    </row>
    <row r="98" spans="1:6" ht="16">
      <c r="A98" s="45">
        <v>13</v>
      </c>
      <c r="B98" s="47" t="s">
        <v>11</v>
      </c>
      <c r="C98" s="46">
        <v>2966042</v>
      </c>
      <c r="E98" s="19"/>
      <c r="F98" s="41"/>
    </row>
    <row r="99" spans="1:6" ht="16">
      <c r="A99" s="45">
        <v>14</v>
      </c>
      <c r="B99" s="47" t="s">
        <v>449</v>
      </c>
      <c r="C99" s="46">
        <v>2735139</v>
      </c>
      <c r="E99" s="19"/>
      <c r="F99" s="41"/>
    </row>
    <row r="100" spans="1:6" ht="16">
      <c r="A100" s="45">
        <v>15</v>
      </c>
      <c r="B100" s="47" t="s">
        <v>450</v>
      </c>
      <c r="C100" s="46">
        <v>2899142</v>
      </c>
      <c r="E100" s="19"/>
      <c r="F100" s="41"/>
    </row>
    <row r="101" spans="1:6" ht="16">
      <c r="A101" s="45">
        <v>16</v>
      </c>
      <c r="B101" s="47" t="s">
        <v>451</v>
      </c>
      <c r="C101" s="46">
        <v>2692251</v>
      </c>
      <c r="E101" s="19"/>
      <c r="F101" s="41"/>
    </row>
    <row r="102" spans="1:6" ht="16">
      <c r="A102" s="45">
        <v>17</v>
      </c>
      <c r="B102" s="47" t="s">
        <v>452</v>
      </c>
      <c r="C102" s="46">
        <v>2819421</v>
      </c>
      <c r="E102" s="19"/>
      <c r="F102" s="41"/>
    </row>
    <row r="103" spans="1:6" ht="16">
      <c r="A103" s="45">
        <v>18</v>
      </c>
      <c r="B103" s="47" t="s">
        <v>453</v>
      </c>
      <c r="C103" s="46">
        <v>2699223</v>
      </c>
      <c r="E103" s="19"/>
      <c r="F103" s="41"/>
    </row>
    <row r="104" spans="1:6" ht="16">
      <c r="A104" s="45">
        <v>19</v>
      </c>
      <c r="B104" s="47" t="s">
        <v>454</v>
      </c>
      <c r="C104" s="46">
        <v>2668310</v>
      </c>
      <c r="E104" s="19"/>
      <c r="F104" s="41"/>
    </row>
    <row r="105" spans="1:6" ht="16">
      <c r="A105" s="45">
        <v>20</v>
      </c>
      <c r="B105" s="47" t="s">
        <v>455</v>
      </c>
      <c r="C105" s="46">
        <v>2581705</v>
      </c>
      <c r="E105" s="19"/>
      <c r="F105" s="41"/>
    </row>
    <row r="106" spans="1:6" ht="16">
      <c r="A106" s="45">
        <v>21</v>
      </c>
      <c r="B106" s="47" t="s">
        <v>459</v>
      </c>
      <c r="C106" s="46">
        <v>2607426</v>
      </c>
      <c r="E106" s="19"/>
      <c r="F106" s="41"/>
    </row>
    <row r="107" spans="1:6" ht="16">
      <c r="A107" s="45">
        <v>22</v>
      </c>
      <c r="B107" s="47" t="s">
        <v>235</v>
      </c>
      <c r="C107" s="46">
        <v>2378803</v>
      </c>
      <c r="E107" s="19"/>
      <c r="F107" s="41"/>
    </row>
    <row r="108" spans="1:6" ht="16">
      <c r="A108" s="45">
        <v>23</v>
      </c>
      <c r="B108" s="47" t="s">
        <v>236</v>
      </c>
      <c r="C108" s="46">
        <v>2179551</v>
      </c>
      <c r="E108" s="19"/>
      <c r="F108" s="41"/>
    </row>
    <row r="109" spans="1:6" ht="16">
      <c r="A109" s="45">
        <v>24</v>
      </c>
      <c r="B109" s="47" t="s">
        <v>237</v>
      </c>
      <c r="C109" s="46">
        <v>2079220</v>
      </c>
      <c r="E109" s="19"/>
      <c r="F109" s="41"/>
    </row>
    <row r="110" spans="1:6" ht="16">
      <c r="A110" s="45">
        <v>25</v>
      </c>
      <c r="B110" s="47" t="s">
        <v>238</v>
      </c>
      <c r="C110" s="46">
        <v>2071210</v>
      </c>
      <c r="E110" s="19"/>
      <c r="F110" s="41"/>
    </row>
    <row r="111" spans="1:6" ht="16">
      <c r="A111" s="45">
        <v>26</v>
      </c>
      <c r="B111" s="47" t="s">
        <v>239</v>
      </c>
      <c r="C111" s="46">
        <v>1669205</v>
      </c>
      <c r="E111" s="19"/>
      <c r="F111" s="41"/>
    </row>
    <row r="112" spans="1:6" ht="16">
      <c r="A112" s="45">
        <v>27</v>
      </c>
      <c r="B112" s="47" t="s">
        <v>93</v>
      </c>
      <c r="C112" s="46">
        <v>1675758</v>
      </c>
      <c r="E112" s="19"/>
      <c r="F112" s="41"/>
    </row>
    <row r="113" spans="1:6" ht="16">
      <c r="A113" s="45">
        <v>28</v>
      </c>
      <c r="B113" s="47" t="s">
        <v>94</v>
      </c>
      <c r="C113" s="46">
        <v>1511620</v>
      </c>
      <c r="E113" s="19"/>
      <c r="F113" s="41"/>
    </row>
    <row r="114" spans="1:6" ht="32">
      <c r="A114" s="45">
        <v>29</v>
      </c>
      <c r="B114" s="47" t="s">
        <v>95</v>
      </c>
      <c r="C114" s="46">
        <v>1432817</v>
      </c>
      <c r="E114" s="19"/>
      <c r="F114" s="41"/>
    </row>
    <row r="115" spans="1:6" ht="16">
      <c r="A115" s="45">
        <v>30</v>
      </c>
      <c r="B115" s="47" t="s">
        <v>96</v>
      </c>
      <c r="C115" s="46">
        <v>1570316</v>
      </c>
      <c r="E115" s="19"/>
      <c r="F115" s="41"/>
    </row>
    <row r="116" spans="1:6" ht="16">
      <c r="A116" s="45">
        <v>31</v>
      </c>
      <c r="B116" s="47" t="s">
        <v>97</v>
      </c>
      <c r="C116" s="46">
        <v>1523990</v>
      </c>
      <c r="E116" s="19"/>
      <c r="F116" s="41"/>
    </row>
    <row r="117" spans="1:6" ht="16">
      <c r="A117" s="45">
        <v>32</v>
      </c>
      <c r="B117" s="47" t="s">
        <v>98</v>
      </c>
      <c r="C117" s="46">
        <v>1452941</v>
      </c>
      <c r="E117" s="19"/>
      <c r="F117" s="41"/>
    </row>
    <row r="118" spans="1:6" ht="16">
      <c r="A118" s="45">
        <v>33</v>
      </c>
      <c r="B118" s="47" t="s">
        <v>99</v>
      </c>
      <c r="C118" s="46">
        <v>1471459</v>
      </c>
      <c r="E118" s="19"/>
      <c r="F118" s="41"/>
    </row>
    <row r="119" spans="1:6" ht="16">
      <c r="A119" s="45">
        <v>34</v>
      </c>
      <c r="B119" s="47" t="s">
        <v>100</v>
      </c>
      <c r="C119" s="46">
        <v>1436570</v>
      </c>
      <c r="E119" s="19"/>
      <c r="F119" s="41"/>
    </row>
    <row r="120" spans="1:6" ht="16">
      <c r="A120" s="45">
        <v>35</v>
      </c>
      <c r="B120" s="47" t="s">
        <v>101</v>
      </c>
      <c r="C120" s="46">
        <v>1503529</v>
      </c>
      <c r="E120" s="19"/>
      <c r="F120" s="41"/>
    </row>
    <row r="121" spans="1:6" ht="16">
      <c r="A121" s="45">
        <v>36</v>
      </c>
      <c r="B121" s="47" t="s">
        <v>102</v>
      </c>
      <c r="C121" s="46">
        <v>1325018</v>
      </c>
      <c r="E121" s="19"/>
      <c r="F121" s="41"/>
    </row>
    <row r="122" spans="1:6" ht="16">
      <c r="A122" s="45">
        <v>37</v>
      </c>
      <c r="B122" s="47" t="s">
        <v>103</v>
      </c>
      <c r="C122" s="46">
        <v>1382811</v>
      </c>
      <c r="E122" s="19"/>
      <c r="F122" s="41"/>
    </row>
    <row r="123" spans="1:6" ht="16">
      <c r="A123" s="45">
        <v>38</v>
      </c>
      <c r="B123" s="47" t="s">
        <v>104</v>
      </c>
      <c r="C123" s="46">
        <v>1378941</v>
      </c>
      <c r="E123" s="19"/>
      <c r="F123" s="41"/>
    </row>
    <row r="124" spans="1:6" ht="16">
      <c r="A124" s="45">
        <v>39</v>
      </c>
      <c r="B124" s="47" t="s">
        <v>105</v>
      </c>
      <c r="C124" s="46">
        <v>1367398</v>
      </c>
      <c r="E124" s="19"/>
      <c r="F124" s="41"/>
    </row>
    <row r="125" spans="1:6" ht="16">
      <c r="A125" s="45">
        <v>40</v>
      </c>
      <c r="B125" s="47" t="s">
        <v>106</v>
      </c>
      <c r="C125" s="46">
        <v>1103686</v>
      </c>
      <c r="E125" s="19"/>
      <c r="F125" s="41"/>
    </row>
    <row r="126" spans="1:6" ht="16">
      <c r="A126" s="45">
        <v>41</v>
      </c>
      <c r="B126" s="47" t="s">
        <v>107</v>
      </c>
      <c r="C126" s="46">
        <v>1313754</v>
      </c>
      <c r="E126" s="19"/>
      <c r="F126" s="41"/>
    </row>
    <row r="127" spans="1:6" ht="16">
      <c r="A127" s="45">
        <v>42</v>
      </c>
      <c r="B127" s="47" t="s">
        <v>108</v>
      </c>
      <c r="C127" s="46">
        <v>1269568</v>
      </c>
      <c r="E127" s="19"/>
      <c r="F127" s="41"/>
    </row>
    <row r="128" spans="1:6" ht="16">
      <c r="A128" s="45">
        <v>43</v>
      </c>
      <c r="B128" s="47" t="s">
        <v>109</v>
      </c>
      <c r="C128" s="46">
        <v>1294993</v>
      </c>
      <c r="E128" s="19"/>
      <c r="F128" s="41"/>
    </row>
    <row r="129" spans="1:6" ht="16">
      <c r="A129" s="45">
        <v>44</v>
      </c>
      <c r="B129" s="47" t="s">
        <v>110</v>
      </c>
      <c r="C129" s="46">
        <v>1213499</v>
      </c>
      <c r="E129" s="19"/>
      <c r="F129" s="41"/>
    </row>
    <row r="130" spans="1:6" ht="16">
      <c r="A130" s="45">
        <v>45</v>
      </c>
      <c r="B130" s="47" t="s">
        <v>111</v>
      </c>
      <c r="C130" s="46">
        <v>1227910</v>
      </c>
      <c r="E130" s="19"/>
      <c r="F130" s="41"/>
    </row>
    <row r="131" spans="1:6" ht="16">
      <c r="A131" s="45">
        <v>46</v>
      </c>
      <c r="B131" s="47" t="s">
        <v>112</v>
      </c>
      <c r="C131" s="46">
        <v>1235091</v>
      </c>
      <c r="E131" s="19"/>
      <c r="F131" s="41"/>
    </row>
    <row r="132" spans="1:6" ht="16">
      <c r="A132" s="45">
        <v>47</v>
      </c>
      <c r="B132" s="47" t="s">
        <v>113</v>
      </c>
      <c r="C132" s="46">
        <v>1155346</v>
      </c>
      <c r="E132" s="19"/>
      <c r="F132" s="41"/>
    </row>
    <row r="133" spans="1:6" ht="16">
      <c r="A133" s="45">
        <v>48</v>
      </c>
      <c r="B133" s="47" t="s">
        <v>114</v>
      </c>
      <c r="C133" s="46">
        <v>1178443</v>
      </c>
      <c r="E133" s="19"/>
      <c r="F133" s="41"/>
    </row>
    <row r="134" spans="1:6" ht="16">
      <c r="A134" s="45">
        <v>49</v>
      </c>
      <c r="B134" s="47" t="s">
        <v>115</v>
      </c>
      <c r="C134" s="46">
        <v>1148329</v>
      </c>
      <c r="E134" s="19"/>
      <c r="F134" s="41"/>
    </row>
    <row r="135" spans="1:6" ht="16">
      <c r="A135" s="45">
        <v>50</v>
      </c>
      <c r="B135" s="47" t="s">
        <v>116</v>
      </c>
      <c r="C135" s="46">
        <v>1046039</v>
      </c>
      <c r="E135" s="19"/>
      <c r="F135" s="41"/>
    </row>
    <row r="136" spans="1:6" ht="16">
      <c r="A136" s="45">
        <v>51</v>
      </c>
      <c r="B136" s="47" t="s">
        <v>422</v>
      </c>
      <c r="C136" s="46">
        <v>1041641</v>
      </c>
      <c r="E136" s="19"/>
      <c r="F136" s="41"/>
    </row>
    <row r="137" spans="1:6" ht="16">
      <c r="A137" s="45">
        <v>52</v>
      </c>
      <c r="B137" s="47" t="s">
        <v>423</v>
      </c>
      <c r="C137" s="46">
        <v>1005276</v>
      </c>
      <c r="E137" s="19"/>
      <c r="F137" s="41"/>
    </row>
    <row r="138" spans="1:6" ht="16">
      <c r="A138" s="45">
        <v>53</v>
      </c>
      <c r="B138" s="47" t="s">
        <v>424</v>
      </c>
      <c r="C138" s="46">
        <v>1049574</v>
      </c>
      <c r="E138" s="19"/>
      <c r="F138" s="41"/>
    </row>
    <row r="139" spans="1:6" ht="16">
      <c r="A139" s="45">
        <v>54</v>
      </c>
      <c r="B139" s="47" t="s">
        <v>425</v>
      </c>
      <c r="C139" s="46">
        <v>981238</v>
      </c>
      <c r="E139" s="19"/>
      <c r="F139" s="41"/>
    </row>
    <row r="140" spans="1:6" ht="16">
      <c r="A140" s="45">
        <v>55</v>
      </c>
      <c r="B140" s="47" t="s">
        <v>426</v>
      </c>
      <c r="C140" s="46">
        <v>949280</v>
      </c>
      <c r="E140" s="19"/>
      <c r="F140" s="41"/>
    </row>
    <row r="141" spans="1:6" ht="16">
      <c r="A141" s="45">
        <v>56</v>
      </c>
      <c r="B141" s="47" t="s">
        <v>427</v>
      </c>
      <c r="C141" s="46">
        <v>955281</v>
      </c>
      <c r="E141" s="19"/>
      <c r="F141" s="41"/>
    </row>
    <row r="142" spans="1:6" ht="16">
      <c r="A142" s="45">
        <v>57</v>
      </c>
      <c r="B142" s="47" t="s">
        <v>428</v>
      </c>
      <c r="C142" s="46">
        <v>1019532</v>
      </c>
    </row>
    <row r="143" spans="1:6" ht="16">
      <c r="A143" s="45">
        <v>58</v>
      </c>
      <c r="B143" s="47" t="s">
        <v>436</v>
      </c>
      <c r="C143" s="46">
        <v>1018674</v>
      </c>
    </row>
    <row r="144" spans="1:6" ht="32">
      <c r="A144" s="45">
        <v>59</v>
      </c>
      <c r="B144" s="47" t="s">
        <v>437</v>
      </c>
      <c r="C144" s="46">
        <v>901494</v>
      </c>
    </row>
    <row r="145" spans="1:3" ht="16">
      <c r="A145" s="45">
        <v>60</v>
      </c>
      <c r="B145" s="47" t="s">
        <v>438</v>
      </c>
      <c r="C145" s="46">
        <v>888766</v>
      </c>
    </row>
    <row r="146" spans="1:3" ht="16">
      <c r="A146" s="45">
        <v>61</v>
      </c>
      <c r="B146" s="47" t="s">
        <v>439</v>
      </c>
      <c r="C146" s="46">
        <v>902844</v>
      </c>
    </row>
    <row r="147" spans="1:3" ht="16">
      <c r="A147" s="45">
        <v>62</v>
      </c>
      <c r="B147" s="47" t="s">
        <v>440</v>
      </c>
      <c r="C147" s="46">
        <v>892534</v>
      </c>
    </row>
    <row r="148" spans="1:3" ht="16">
      <c r="A148" s="45">
        <v>63</v>
      </c>
      <c r="B148" s="47" t="s">
        <v>441</v>
      </c>
      <c r="C148" s="46">
        <v>860262</v>
      </c>
    </row>
    <row r="149" spans="1:3" ht="32">
      <c r="A149" s="45">
        <v>64</v>
      </c>
      <c r="B149" s="47" t="s">
        <v>665</v>
      </c>
      <c r="C149" s="46">
        <v>710275</v>
      </c>
    </row>
    <row r="150" spans="1:3" ht="16">
      <c r="A150" s="45">
        <v>65</v>
      </c>
      <c r="B150" s="47" t="s">
        <v>666</v>
      </c>
      <c r="C150" s="46">
        <v>727979</v>
      </c>
    </row>
    <row r="151" spans="1:3" ht="16">
      <c r="A151" s="45">
        <v>66</v>
      </c>
      <c r="B151" s="47" t="s">
        <v>442</v>
      </c>
      <c r="C151" s="46">
        <v>760810</v>
      </c>
    </row>
    <row r="152" spans="1:3" ht="16">
      <c r="A152" s="45">
        <v>67</v>
      </c>
      <c r="B152" s="47" t="s">
        <v>443</v>
      </c>
      <c r="C152" s="46">
        <v>736641</v>
      </c>
    </row>
    <row r="153" spans="1:3" ht="16">
      <c r="A153" s="45">
        <v>68</v>
      </c>
      <c r="B153" s="47" t="s">
        <v>444</v>
      </c>
      <c r="C153" s="46">
        <v>716281</v>
      </c>
    </row>
    <row r="154" spans="1:3" ht="16">
      <c r="A154" s="45">
        <v>69</v>
      </c>
      <c r="B154" s="47" t="s">
        <v>669</v>
      </c>
      <c r="C154" s="46">
        <v>694355</v>
      </c>
    </row>
    <row r="155" spans="1:3" ht="16">
      <c r="A155" s="45">
        <v>70</v>
      </c>
      <c r="B155" s="47" t="s">
        <v>472</v>
      </c>
      <c r="C155" s="46">
        <v>546072</v>
      </c>
    </row>
    <row r="156" spans="1:3" ht="32">
      <c r="A156" s="45">
        <v>71</v>
      </c>
      <c r="B156" s="47" t="s">
        <v>548</v>
      </c>
      <c r="C156" s="46">
        <v>507006</v>
      </c>
    </row>
    <row r="157" spans="1:3" ht="16">
      <c r="A157" s="45">
        <v>72</v>
      </c>
      <c r="B157" s="47" t="s">
        <v>549</v>
      </c>
      <c r="C157" s="46">
        <v>546695</v>
      </c>
    </row>
    <row r="158" spans="1:3" ht="32">
      <c r="A158" s="45">
        <v>73</v>
      </c>
      <c r="B158" s="47" t="s">
        <v>201</v>
      </c>
      <c r="C158" s="46">
        <v>439470</v>
      </c>
    </row>
    <row r="159" spans="1:3" ht="16">
      <c r="A159" s="45">
        <v>74</v>
      </c>
      <c r="B159" s="47" t="s">
        <v>202</v>
      </c>
      <c r="C159" s="46">
        <v>447109</v>
      </c>
    </row>
    <row r="160" spans="1:3" ht="16">
      <c r="A160" s="45">
        <v>75</v>
      </c>
      <c r="B160" s="47" t="s">
        <v>203</v>
      </c>
      <c r="C160" s="46">
        <v>467294</v>
      </c>
    </row>
    <row r="161" spans="1:3" ht="16">
      <c r="A161" s="45">
        <v>76</v>
      </c>
      <c r="B161" s="47" t="s">
        <v>204</v>
      </c>
      <c r="C161" s="46">
        <v>358801</v>
      </c>
    </row>
    <row r="162" spans="1:3" ht="16">
      <c r="A162" s="45">
        <v>77</v>
      </c>
      <c r="B162" s="47" t="s">
        <v>205</v>
      </c>
      <c r="C162" s="46">
        <v>305510</v>
      </c>
    </row>
    <row r="163" spans="1:3" ht="16">
      <c r="A163" s="45">
        <v>78</v>
      </c>
      <c r="B163" s="47" t="s">
        <v>206</v>
      </c>
      <c r="C163" s="46">
        <v>292410</v>
      </c>
    </row>
    <row r="164" spans="1:3" ht="16">
      <c r="A164" s="45">
        <v>79</v>
      </c>
      <c r="B164" s="47" t="s">
        <v>207</v>
      </c>
      <c r="C164" s="46">
        <v>202947</v>
      </c>
    </row>
    <row r="165" spans="1:3" ht="32">
      <c r="A165" s="45">
        <v>80</v>
      </c>
      <c r="B165" s="47" t="s">
        <v>208</v>
      </c>
      <c r="C165" s="46">
        <v>190915</v>
      </c>
    </row>
    <row r="166" spans="1:3" ht="16">
      <c r="A166" s="45">
        <v>81</v>
      </c>
      <c r="B166" s="47" t="s">
        <v>554</v>
      </c>
      <c r="C166" s="46">
        <v>182726</v>
      </c>
    </row>
    <row r="167" spans="1:3" ht="32">
      <c r="A167" s="45">
        <v>82</v>
      </c>
      <c r="B167" s="47" t="s">
        <v>555</v>
      </c>
      <c r="C167" s="46">
        <v>53824</v>
      </c>
    </row>
    <row r="168" spans="1:3" ht="32">
      <c r="A168" s="45">
        <v>83</v>
      </c>
      <c r="B168" s="47" t="s">
        <v>210</v>
      </c>
      <c r="C168" s="46">
        <v>41546</v>
      </c>
    </row>
  </sheetData>
  <phoneticPr fontId="4" type="noConversion"/>
  <hyperlinks>
    <hyperlink ref="B41" r:id="rId1"/>
    <hyperlink ref="B42" r:id="rId2"/>
    <hyperlink ref="B43" r:id="rId3"/>
    <hyperlink ref="B44" r:id="rId4"/>
    <hyperlink ref="B46" r:id="rId5"/>
    <hyperlink ref="B47" r:id="rId6"/>
    <hyperlink ref="B48" r:id="rId7"/>
    <hyperlink ref="B49" r:id="rId8"/>
    <hyperlink ref="B50" r:id="rId9"/>
    <hyperlink ref="B51" r:id="rId10"/>
    <hyperlink ref="B52" r:id="rId11"/>
    <hyperlink ref="B53" r:id="rId12"/>
    <hyperlink ref="B54" r:id="rId13"/>
    <hyperlink ref="B55" r:id="rId14"/>
    <hyperlink ref="B56" r:id="rId15"/>
  </hyperlinks>
  <pageMargins left="0.75" right="0.75" top="1" bottom="1" header="0.5" footer="0.5"/>
  <pageSetup orientation="portrait" horizontalDpi="4294967292" verticalDpi="4294967292"/>
  <drawing r:id="rId16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20"/>
  <sheetViews>
    <sheetView topLeftCell="A61" zoomScale="150" workbookViewId="0">
      <selection activeCell="F75" sqref="F75"/>
    </sheetView>
  </sheetViews>
  <sheetFormatPr baseColWidth="10" defaultRowHeight="13"/>
  <cols>
    <col min="4" max="5" width="0" hidden="1" customWidth="1"/>
    <col min="8" max="8" width="4.85546875" customWidth="1"/>
    <col min="10" max="10" width="7.5703125" customWidth="1"/>
  </cols>
  <sheetData>
    <row r="1" spans="2:6">
      <c r="E1" s="72">
        <f>All!G3</f>
        <v>36350000</v>
      </c>
    </row>
    <row r="3" spans="2:6">
      <c r="B3" t="s">
        <v>313</v>
      </c>
      <c r="C3" s="72">
        <v>104303132</v>
      </c>
      <c r="F3" s="52" t="s">
        <v>353</v>
      </c>
    </row>
    <row r="4" spans="2:6">
      <c r="B4" t="s">
        <v>43</v>
      </c>
      <c r="C4" s="72">
        <v>95793065</v>
      </c>
      <c r="F4" s="52" t="s">
        <v>353</v>
      </c>
    </row>
    <row r="5" spans="2:6">
      <c r="B5" t="s">
        <v>53</v>
      </c>
      <c r="C5" s="72">
        <v>94023567</v>
      </c>
      <c r="F5" s="52" t="s">
        <v>353</v>
      </c>
    </row>
    <row r="6" spans="2:6">
      <c r="B6" t="s">
        <v>194</v>
      </c>
      <c r="C6" s="72">
        <v>80418200</v>
      </c>
      <c r="F6" s="52" t="s">
        <v>353</v>
      </c>
    </row>
    <row r="7" spans="2:6">
      <c r="B7" t="s">
        <v>45</v>
      </c>
      <c r="C7" s="72">
        <v>78659903</v>
      </c>
      <c r="F7" s="52" t="s">
        <v>353</v>
      </c>
    </row>
    <row r="8" spans="2:6">
      <c r="B8" t="s">
        <v>128</v>
      </c>
      <c r="C8" s="72">
        <v>71854202</v>
      </c>
      <c r="F8" s="52" t="s">
        <v>353</v>
      </c>
    </row>
    <row r="9" spans="2:6">
      <c r="B9" t="s">
        <v>319</v>
      </c>
      <c r="C9" s="72">
        <v>65683722</v>
      </c>
      <c r="F9" s="52" t="s">
        <v>353</v>
      </c>
    </row>
    <row r="10" spans="2:6">
      <c r="B10" t="s">
        <v>52</v>
      </c>
      <c r="C10" s="72">
        <v>59500510</v>
      </c>
      <c r="F10" s="52" t="s">
        <v>353</v>
      </c>
    </row>
    <row r="11" spans="2:6">
      <c r="B11" t="s">
        <v>321</v>
      </c>
      <c r="C11" s="72">
        <v>57237740</v>
      </c>
      <c r="F11" s="52" t="s">
        <v>353</v>
      </c>
    </row>
    <row r="12" spans="2:6">
      <c r="B12" t="s">
        <v>46</v>
      </c>
      <c r="C12" s="72">
        <v>54426891</v>
      </c>
      <c r="F12" s="52" t="s">
        <v>353</v>
      </c>
    </row>
    <row r="13" spans="2:6">
      <c r="B13" t="s">
        <v>567</v>
      </c>
      <c r="C13" s="72">
        <v>46026629</v>
      </c>
      <c r="F13" s="52" t="s">
        <v>353</v>
      </c>
    </row>
    <row r="14" spans="2:6">
      <c r="B14" t="s">
        <v>196</v>
      </c>
      <c r="C14" s="72">
        <v>45966239</v>
      </c>
      <c r="F14" s="52" t="s">
        <v>353</v>
      </c>
    </row>
    <row r="15" spans="2:6">
      <c r="B15" t="s">
        <v>568</v>
      </c>
      <c r="C15" s="72">
        <v>44567475</v>
      </c>
      <c r="F15" s="52" t="s">
        <v>353</v>
      </c>
    </row>
    <row r="16" spans="2:6">
      <c r="B16" t="s">
        <v>131</v>
      </c>
      <c r="C16" s="72">
        <v>43746323</v>
      </c>
      <c r="F16" s="52" t="s">
        <v>353</v>
      </c>
    </row>
    <row r="17" spans="2:6">
      <c r="B17" t="s">
        <v>162</v>
      </c>
      <c r="C17" s="72">
        <v>38312224</v>
      </c>
      <c r="F17" s="52" t="s">
        <v>353</v>
      </c>
    </row>
    <row r="18" spans="2:6">
      <c r="B18" t="s">
        <v>163</v>
      </c>
      <c r="C18" s="72">
        <v>37327378</v>
      </c>
      <c r="F18" s="52" t="s">
        <v>433</v>
      </c>
    </row>
    <row r="19" spans="2:6">
      <c r="B19" t="s">
        <v>315</v>
      </c>
      <c r="C19" s="72">
        <v>36894216</v>
      </c>
      <c r="F19" s="52" t="s">
        <v>316</v>
      </c>
    </row>
    <row r="20" spans="2:6">
      <c r="B20" t="s">
        <v>123</v>
      </c>
      <c r="C20" s="72">
        <v>35712111</v>
      </c>
      <c r="F20" s="52" t="s">
        <v>124</v>
      </c>
    </row>
    <row r="21" spans="2:6">
      <c r="B21" t="s">
        <v>141</v>
      </c>
      <c r="C21" s="72">
        <v>34746468</v>
      </c>
      <c r="F21" s="52" t="s">
        <v>380</v>
      </c>
    </row>
    <row r="22" spans="2:6">
      <c r="B22" t="s">
        <v>434</v>
      </c>
      <c r="C22" s="72">
        <v>28846170</v>
      </c>
      <c r="F22" s="52" t="s">
        <v>435</v>
      </c>
    </row>
    <row r="23" spans="2:6">
      <c r="B23" t="s">
        <v>620</v>
      </c>
      <c r="C23" s="72">
        <v>27462297</v>
      </c>
      <c r="F23" s="52" t="s">
        <v>353</v>
      </c>
    </row>
    <row r="24" spans="2:6">
      <c r="B24" t="s">
        <v>354</v>
      </c>
      <c r="C24" s="72">
        <v>25575254</v>
      </c>
      <c r="F24" s="52" t="s">
        <v>528</v>
      </c>
    </row>
    <row r="25" spans="2:6">
      <c r="B25" t="s">
        <v>355</v>
      </c>
      <c r="C25" s="72">
        <v>24706321</v>
      </c>
      <c r="F25" s="52" t="s">
        <v>118</v>
      </c>
    </row>
    <row r="26" spans="2:6">
      <c r="B26" t="s">
        <v>330</v>
      </c>
      <c r="C26" s="72">
        <v>23019148</v>
      </c>
      <c r="F26" s="52" t="s">
        <v>331</v>
      </c>
    </row>
    <row r="27" spans="2:6">
      <c r="B27" t="s">
        <v>356</v>
      </c>
      <c r="C27" s="72">
        <v>21813334</v>
      </c>
      <c r="F27" s="52" t="s">
        <v>165</v>
      </c>
    </row>
    <row r="28" spans="2:6">
      <c r="B28" t="s">
        <v>357</v>
      </c>
      <c r="C28" s="72">
        <v>19612368</v>
      </c>
      <c r="F28" s="52" t="s">
        <v>351</v>
      </c>
    </row>
    <row r="29" spans="2:6">
      <c r="B29" t="s">
        <v>583</v>
      </c>
      <c r="C29" s="72">
        <v>12938224</v>
      </c>
      <c r="F29" s="52" t="s">
        <v>351</v>
      </c>
    </row>
    <row r="30" spans="2:6">
      <c r="B30" t="s">
        <v>358</v>
      </c>
      <c r="C30" s="72">
        <v>8671518</v>
      </c>
      <c r="F30" s="26" t="s">
        <v>146</v>
      </c>
    </row>
    <row r="31" spans="2:6">
      <c r="B31" t="s">
        <v>359</v>
      </c>
      <c r="C31" s="72">
        <v>7061200</v>
      </c>
      <c r="F31" s="52" t="s">
        <v>353</v>
      </c>
    </row>
    <row r="32" spans="2:6">
      <c r="B32" t="s">
        <v>360</v>
      </c>
      <c r="C32" s="72">
        <v>6301350</v>
      </c>
      <c r="F32" s="52" t="s">
        <v>528</v>
      </c>
    </row>
    <row r="33" spans="1:6">
      <c r="B33" t="s">
        <v>361</v>
      </c>
      <c r="C33" s="72">
        <v>5626722</v>
      </c>
      <c r="F33" s="52" t="s">
        <v>762</v>
      </c>
    </row>
    <row r="34" spans="1:6">
      <c r="B34" t="s">
        <v>362</v>
      </c>
      <c r="C34" s="72">
        <v>3002166</v>
      </c>
      <c r="F34" s="52" t="s">
        <v>165</v>
      </c>
    </row>
    <row r="35" spans="1:6">
      <c r="B35" t="s">
        <v>363</v>
      </c>
      <c r="C35" s="72">
        <v>552300</v>
      </c>
      <c r="F35" s="52" t="s">
        <v>353</v>
      </c>
    </row>
    <row r="36" spans="1:6">
      <c r="A36" s="22" t="s">
        <v>313</v>
      </c>
      <c r="B36" s="22" t="s">
        <v>382</v>
      </c>
      <c r="C36" s="63">
        <v>3698394</v>
      </c>
      <c r="D36" s="63"/>
      <c r="E36" s="22"/>
      <c r="F36" s="23" t="s">
        <v>314</v>
      </c>
    </row>
    <row r="37" spans="1:6">
      <c r="A37" s="22"/>
      <c r="B37" s="22" t="s">
        <v>383</v>
      </c>
      <c r="C37" s="63">
        <v>2826612</v>
      </c>
      <c r="D37" s="63"/>
      <c r="E37" s="22"/>
      <c r="F37" s="23" t="s">
        <v>314</v>
      </c>
    </row>
    <row r="38" spans="1:6">
      <c r="A38" s="22"/>
      <c r="B38" s="22" t="s">
        <v>384</v>
      </c>
      <c r="C38" s="63">
        <v>2953019</v>
      </c>
      <c r="D38" s="63"/>
      <c r="E38" s="22"/>
      <c r="F38" s="23" t="s">
        <v>314</v>
      </c>
    </row>
    <row r="39" spans="1:6">
      <c r="A39" s="22"/>
      <c r="B39" s="22" t="s">
        <v>385</v>
      </c>
      <c r="C39" s="63">
        <v>4240139</v>
      </c>
      <c r="D39" s="63"/>
      <c r="E39" s="22"/>
      <c r="F39" s="52" t="s">
        <v>25</v>
      </c>
    </row>
    <row r="40" spans="1:6">
      <c r="A40" s="22"/>
      <c r="B40" s="22" t="s">
        <v>642</v>
      </c>
      <c r="C40" s="63">
        <v>2669844</v>
      </c>
      <c r="D40" s="63"/>
      <c r="E40" s="22"/>
      <c r="F40" s="23" t="s">
        <v>314</v>
      </c>
    </row>
    <row r="41" spans="1:6">
      <c r="A41" s="22"/>
      <c r="B41" s="22" t="s">
        <v>406</v>
      </c>
      <c r="C41" s="63">
        <v>3918085</v>
      </c>
      <c r="D41" s="63"/>
      <c r="E41" s="22"/>
      <c r="F41" s="23" t="s">
        <v>314</v>
      </c>
    </row>
    <row r="42" spans="1:6">
      <c r="A42" s="22"/>
      <c r="B42" s="22" t="s">
        <v>574</v>
      </c>
      <c r="C42" s="63">
        <v>2360128</v>
      </c>
      <c r="D42" s="63"/>
      <c r="E42" s="22"/>
      <c r="F42" s="24" t="s">
        <v>142</v>
      </c>
    </row>
    <row r="43" spans="1:6">
      <c r="A43" s="22"/>
      <c r="B43" s="22" t="s">
        <v>409</v>
      </c>
      <c r="C43" s="63">
        <v>7194311</v>
      </c>
      <c r="D43" s="63"/>
      <c r="E43" s="22"/>
      <c r="F43" s="24" t="s">
        <v>142</v>
      </c>
    </row>
    <row r="44" spans="1:6">
      <c r="A44" s="22"/>
      <c r="B44" s="22" t="s">
        <v>410</v>
      </c>
      <c r="C44" s="63">
        <v>12700800</v>
      </c>
      <c r="D44" s="63"/>
      <c r="E44" s="22"/>
      <c r="F44" s="24" t="s">
        <v>142</v>
      </c>
    </row>
    <row r="45" spans="1:6">
      <c r="A45" s="22"/>
      <c r="B45" s="22" t="s">
        <v>411</v>
      </c>
      <c r="C45" s="63">
        <v>8220237</v>
      </c>
      <c r="D45" s="63"/>
      <c r="E45" s="22"/>
      <c r="F45" s="25" t="s">
        <v>535</v>
      </c>
    </row>
    <row r="46" spans="1:6">
      <c r="A46" s="22"/>
      <c r="B46" s="22" t="s">
        <v>412</v>
      </c>
      <c r="C46" s="63">
        <v>4597002</v>
      </c>
      <c r="D46" s="63"/>
      <c r="E46" s="22"/>
      <c r="F46" s="25" t="s">
        <v>535</v>
      </c>
    </row>
    <row r="47" spans="1:6">
      <c r="A47" s="22"/>
      <c r="B47" s="22" t="s">
        <v>413</v>
      </c>
      <c r="C47" s="63">
        <v>2935717</v>
      </c>
      <c r="D47" s="63"/>
      <c r="E47" s="22"/>
      <c r="F47" s="23" t="s">
        <v>314</v>
      </c>
    </row>
    <row r="48" spans="1:6">
      <c r="A48" s="22"/>
      <c r="B48" s="22" t="s">
        <v>414</v>
      </c>
      <c r="C48" s="63">
        <v>5877025</v>
      </c>
      <c r="D48" s="63"/>
      <c r="E48" s="22"/>
      <c r="F48" s="23" t="s">
        <v>314</v>
      </c>
    </row>
    <row r="49" spans="1:6">
      <c r="A49" s="22"/>
      <c r="B49" s="22" t="s">
        <v>415</v>
      </c>
      <c r="C49" s="63">
        <v>5391028</v>
      </c>
      <c r="D49" s="63"/>
      <c r="E49" s="22"/>
      <c r="F49" s="23" t="s">
        <v>314</v>
      </c>
    </row>
    <row r="50" spans="1:6">
      <c r="A50" s="22"/>
      <c r="B50" s="22" t="s">
        <v>416</v>
      </c>
      <c r="C50" s="63">
        <v>6993304</v>
      </c>
      <c r="D50" s="63"/>
      <c r="E50" s="22"/>
      <c r="F50" s="26" t="s">
        <v>146</v>
      </c>
    </row>
    <row r="51" spans="1:6">
      <c r="A51" s="22"/>
      <c r="B51" s="22" t="s">
        <v>417</v>
      </c>
      <c r="C51" s="63">
        <v>5817753</v>
      </c>
      <c r="D51" s="63"/>
      <c r="E51" s="22"/>
      <c r="F51" s="24" t="s">
        <v>142</v>
      </c>
    </row>
    <row r="52" spans="1:6">
      <c r="A52" s="22"/>
      <c r="B52" s="22" t="s">
        <v>418</v>
      </c>
      <c r="C52" s="63">
        <v>2421812</v>
      </c>
      <c r="D52" s="63"/>
      <c r="E52" s="22"/>
      <c r="F52" s="24" t="s">
        <v>142</v>
      </c>
    </row>
    <row r="53" spans="1:6">
      <c r="A53" s="22"/>
      <c r="B53" s="22" t="s">
        <v>419</v>
      </c>
      <c r="C53" s="63">
        <v>4448871</v>
      </c>
      <c r="D53" s="63"/>
      <c r="E53" s="22"/>
      <c r="F53" s="24" t="s">
        <v>142</v>
      </c>
    </row>
    <row r="54" spans="1:6">
      <c r="A54" s="22"/>
      <c r="B54" s="22" t="s">
        <v>645</v>
      </c>
      <c r="C54" s="63">
        <v>3120884</v>
      </c>
      <c r="D54" s="63"/>
      <c r="E54" s="22"/>
      <c r="F54" s="25" t="s">
        <v>535</v>
      </c>
    </row>
    <row r="55" spans="1:6">
      <c r="A55" s="22"/>
      <c r="B55" s="22" t="s">
        <v>644</v>
      </c>
      <c r="C55" s="63">
        <v>1560229</v>
      </c>
      <c r="D55" s="63"/>
      <c r="E55" s="22"/>
      <c r="F55" s="25" t="s">
        <v>535</v>
      </c>
    </row>
    <row r="56" spans="1:6">
      <c r="A56" s="22"/>
      <c r="B56" s="22" t="s">
        <v>643</v>
      </c>
      <c r="C56" s="63">
        <v>10357938</v>
      </c>
      <c r="D56" s="63"/>
      <c r="E56" s="22"/>
      <c r="F56" s="25" t="s">
        <v>535</v>
      </c>
    </row>
    <row r="57" spans="1:6">
      <c r="A57" s="22" t="s">
        <v>24</v>
      </c>
      <c r="B57" s="22" t="s">
        <v>279</v>
      </c>
      <c r="C57" s="63">
        <v>3466800</v>
      </c>
      <c r="D57" s="22"/>
      <c r="E57" s="22"/>
      <c r="F57" s="22" t="s">
        <v>168</v>
      </c>
    </row>
    <row r="58" spans="1:6">
      <c r="A58" s="22"/>
      <c r="B58" s="22" t="s">
        <v>280</v>
      </c>
      <c r="C58" s="63">
        <v>3369200</v>
      </c>
      <c r="D58" s="22"/>
      <c r="E58" s="22"/>
      <c r="F58" s="22" t="s">
        <v>145</v>
      </c>
    </row>
    <row r="59" spans="1:6">
      <c r="A59" s="22"/>
      <c r="B59" s="22" t="s">
        <v>281</v>
      </c>
      <c r="C59" s="63">
        <v>3758700</v>
      </c>
      <c r="D59" s="22"/>
      <c r="E59" s="22"/>
      <c r="F59" s="22" t="s">
        <v>145</v>
      </c>
    </row>
    <row r="60" spans="1:6">
      <c r="A60" s="22"/>
      <c r="B60" s="22" t="s">
        <v>550</v>
      </c>
      <c r="C60" s="63">
        <v>4748000</v>
      </c>
      <c r="D60" s="22"/>
      <c r="E60" s="22"/>
      <c r="F60" s="22" t="s">
        <v>145</v>
      </c>
    </row>
    <row r="61" spans="1:6">
      <c r="A61" s="22"/>
      <c r="B61" s="22" t="s">
        <v>551</v>
      </c>
      <c r="C61" s="63">
        <v>1954100</v>
      </c>
      <c r="D61" s="22"/>
      <c r="E61" s="22"/>
      <c r="F61" s="23" t="s">
        <v>314</v>
      </c>
    </row>
    <row r="62" spans="1:6">
      <c r="A62" s="22"/>
      <c r="B62" s="22" t="s">
        <v>552</v>
      </c>
      <c r="C62" s="63">
        <v>1994300</v>
      </c>
      <c r="D62" s="22"/>
      <c r="E62" s="22"/>
      <c r="F62" s="26" t="s">
        <v>146</v>
      </c>
    </row>
    <row r="63" spans="1:6">
      <c r="A63" s="22"/>
      <c r="B63" s="22" t="s">
        <v>553</v>
      </c>
      <c r="C63" s="63">
        <v>6661600</v>
      </c>
      <c r="D63" s="22"/>
      <c r="E63" s="22"/>
      <c r="F63" s="26" t="s">
        <v>146</v>
      </c>
    </row>
    <row r="64" spans="1:6">
      <c r="A64" s="22"/>
      <c r="B64" s="22" t="s">
        <v>584</v>
      </c>
      <c r="C64" s="63">
        <v>2099700</v>
      </c>
      <c r="D64" s="22"/>
      <c r="E64" s="22"/>
      <c r="F64" s="22" t="s">
        <v>145</v>
      </c>
    </row>
    <row r="65" spans="1:6">
      <c r="A65" s="22"/>
      <c r="B65" s="22" t="s">
        <v>585</v>
      </c>
      <c r="C65" s="63">
        <v>4118800</v>
      </c>
      <c r="D65" s="22"/>
      <c r="E65" s="22"/>
      <c r="F65" s="22" t="s">
        <v>145</v>
      </c>
    </row>
    <row r="66" spans="1:6">
      <c r="A66" s="22"/>
      <c r="B66" s="22" t="s">
        <v>586</v>
      </c>
      <c r="C66" s="63">
        <v>2882200</v>
      </c>
      <c r="D66" s="22"/>
      <c r="E66" s="22"/>
      <c r="F66" s="23" t="s">
        <v>573</v>
      </c>
    </row>
    <row r="67" spans="1:6">
      <c r="A67" s="22"/>
      <c r="B67" s="22" t="s">
        <v>556</v>
      </c>
      <c r="C67" s="63">
        <v>866900</v>
      </c>
      <c r="D67" s="22"/>
      <c r="E67" s="22"/>
      <c r="F67" s="30" t="s">
        <v>146</v>
      </c>
    </row>
    <row r="68" spans="1:6">
      <c r="A68" s="22"/>
      <c r="B68" s="22" t="s">
        <v>557</v>
      </c>
      <c r="C68" s="63">
        <v>3079700</v>
      </c>
      <c r="D68" s="22"/>
      <c r="E68" s="22"/>
      <c r="F68" s="26" t="s">
        <v>146</v>
      </c>
    </row>
    <row r="69" spans="1:6">
      <c r="A69" s="22"/>
      <c r="B69" s="22" t="s">
        <v>558</v>
      </c>
      <c r="C69" s="63">
        <v>1539300</v>
      </c>
      <c r="D69" s="22"/>
      <c r="E69" s="22"/>
      <c r="F69" s="26" t="s">
        <v>146</v>
      </c>
    </row>
    <row r="70" spans="1:6">
      <c r="A70" s="27"/>
      <c r="B70" s="28" t="s">
        <v>587</v>
      </c>
      <c r="C70" s="29">
        <v>5487400</v>
      </c>
      <c r="D70" s="28"/>
      <c r="E70" s="28"/>
      <c r="F70" s="26" t="s">
        <v>146</v>
      </c>
    </row>
    <row r="71" spans="1:6">
      <c r="A71" t="s">
        <v>194</v>
      </c>
      <c r="B71" s="31" t="s">
        <v>772</v>
      </c>
      <c r="C71" s="72">
        <v>1091872</v>
      </c>
      <c r="D71" t="s">
        <v>773</v>
      </c>
      <c r="F71" s="52" t="s">
        <v>165</v>
      </c>
    </row>
    <row r="72" spans="1:6">
      <c r="B72" s="31" t="s">
        <v>888</v>
      </c>
      <c r="C72" s="72">
        <v>898713</v>
      </c>
      <c r="D72" t="s">
        <v>825</v>
      </c>
      <c r="F72" s="52" t="s">
        <v>165</v>
      </c>
    </row>
    <row r="73" spans="1:6">
      <c r="B73" s="31" t="s">
        <v>826</v>
      </c>
      <c r="C73" s="72">
        <v>4613862</v>
      </c>
      <c r="F73" s="52" t="s">
        <v>623</v>
      </c>
    </row>
    <row r="74" spans="1:6">
      <c r="B74" s="31" t="s">
        <v>827</v>
      </c>
      <c r="C74" s="72">
        <v>2484125</v>
      </c>
      <c r="F74" s="52" t="s">
        <v>39</v>
      </c>
    </row>
    <row r="75" spans="1:6">
      <c r="B75" s="31" t="s">
        <v>828</v>
      </c>
      <c r="C75" s="72">
        <v>6278622</v>
      </c>
      <c r="F75" s="52" t="s">
        <v>623</v>
      </c>
    </row>
    <row r="76" spans="1:6">
      <c r="B76" s="31" t="s">
        <v>829</v>
      </c>
      <c r="C76" s="72">
        <v>3283771</v>
      </c>
      <c r="F76" s="52" t="s">
        <v>435</v>
      </c>
    </row>
    <row r="77" spans="1:6">
      <c r="B77" s="31" t="s">
        <v>830</v>
      </c>
      <c r="C77" s="72">
        <v>1507264</v>
      </c>
      <c r="F77" s="52" t="s">
        <v>435</v>
      </c>
    </row>
    <row r="78" spans="1:6">
      <c r="B78" s="31" t="s">
        <v>831</v>
      </c>
      <c r="C78" s="72">
        <v>1507264</v>
      </c>
      <c r="F78" s="52" t="s">
        <v>38</v>
      </c>
    </row>
    <row r="79" spans="1:6">
      <c r="B79" s="31" t="s">
        <v>836</v>
      </c>
      <c r="C79" s="72">
        <v>14047625</v>
      </c>
      <c r="D79" t="s">
        <v>164</v>
      </c>
      <c r="F79" s="52" t="s">
        <v>623</v>
      </c>
    </row>
    <row r="80" spans="1:6">
      <c r="B80" s="31" t="s">
        <v>832</v>
      </c>
      <c r="C80" s="72">
        <v>3615759</v>
      </c>
      <c r="F80" s="52" t="s">
        <v>623</v>
      </c>
    </row>
    <row r="81" spans="1:6">
      <c r="B81" s="31" t="s">
        <v>833</v>
      </c>
      <c r="C81" s="72">
        <v>3252551</v>
      </c>
      <c r="F81" s="52" t="s">
        <v>623</v>
      </c>
    </row>
    <row r="82" spans="1:6">
      <c r="B82" s="31" t="s">
        <v>834</v>
      </c>
      <c r="C82" s="72">
        <v>3205476</v>
      </c>
      <c r="F82" s="52" t="s">
        <v>435</v>
      </c>
    </row>
    <row r="83" spans="1:6">
      <c r="B83" s="31" t="s">
        <v>835</v>
      </c>
      <c r="C83" s="72">
        <v>2950548</v>
      </c>
      <c r="F83" s="52" t="s">
        <v>38</v>
      </c>
    </row>
    <row r="84" spans="1:6">
      <c r="B84" s="31" t="s">
        <v>769</v>
      </c>
      <c r="C84" s="72">
        <v>3665064</v>
      </c>
      <c r="F84" s="52" t="s">
        <v>26</v>
      </c>
    </row>
    <row r="85" spans="1:6">
      <c r="B85" s="31" t="s">
        <v>770</v>
      </c>
      <c r="C85" s="72">
        <v>3235756</v>
      </c>
      <c r="F85" s="52" t="s">
        <v>27</v>
      </c>
    </row>
    <row r="86" spans="1:6">
      <c r="B86" s="31" t="s">
        <v>771</v>
      </c>
      <c r="C86" s="72">
        <v>3702847</v>
      </c>
      <c r="F86" s="52" t="s">
        <v>197</v>
      </c>
    </row>
    <row r="87" spans="1:6">
      <c r="B87" s="31" t="s">
        <v>857</v>
      </c>
      <c r="C87" s="72">
        <v>2678898</v>
      </c>
      <c r="F87" s="52" t="s">
        <v>197</v>
      </c>
    </row>
    <row r="88" spans="1:6">
      <c r="B88" s="31" t="s">
        <v>858</v>
      </c>
      <c r="C88" s="72">
        <v>4472001</v>
      </c>
      <c r="F88" s="52" t="s">
        <v>197</v>
      </c>
    </row>
    <row r="89" spans="1:6">
      <c r="B89" s="31" t="s">
        <v>859</v>
      </c>
      <c r="C89" s="72">
        <v>4218426</v>
      </c>
      <c r="F89" s="52" t="s">
        <v>197</v>
      </c>
    </row>
    <row r="90" spans="1:6">
      <c r="B90" s="31" t="s">
        <v>861</v>
      </c>
      <c r="C90" s="72">
        <v>4532809</v>
      </c>
      <c r="D90" t="s">
        <v>862</v>
      </c>
      <c r="F90" s="52" t="s">
        <v>811</v>
      </c>
    </row>
    <row r="91" spans="1:6">
      <c r="B91" s="31" t="s">
        <v>860</v>
      </c>
      <c r="C91" s="72">
        <v>1214121</v>
      </c>
      <c r="F91" s="52" t="s">
        <v>166</v>
      </c>
    </row>
    <row r="92" spans="1:6">
      <c r="A92" t="s">
        <v>196</v>
      </c>
      <c r="B92" s="31" t="s">
        <v>863</v>
      </c>
      <c r="C92" s="72">
        <v>6432000</v>
      </c>
      <c r="D92" t="s">
        <v>164</v>
      </c>
      <c r="F92" s="52" t="s">
        <v>197</v>
      </c>
    </row>
    <row r="93" spans="1:6">
      <c r="B93" s="31" t="s">
        <v>864</v>
      </c>
      <c r="C93" s="72">
        <v>5855000</v>
      </c>
      <c r="F93" s="52" t="s">
        <v>197</v>
      </c>
    </row>
    <row r="94" spans="1:6">
      <c r="B94" s="31" t="s">
        <v>865</v>
      </c>
      <c r="C94" s="72">
        <v>2304400</v>
      </c>
      <c r="F94" s="52" t="s">
        <v>166</v>
      </c>
    </row>
    <row r="95" spans="1:6">
      <c r="B95" s="31" t="s">
        <v>866</v>
      </c>
      <c r="C95" s="72">
        <v>2506000</v>
      </c>
      <c r="F95" s="52" t="s">
        <v>166</v>
      </c>
    </row>
    <row r="96" spans="1:6">
      <c r="B96" s="31" t="s">
        <v>867</v>
      </c>
      <c r="C96" s="72">
        <v>5213000</v>
      </c>
      <c r="F96" s="52" t="s">
        <v>197</v>
      </c>
    </row>
    <row r="97" spans="1:10">
      <c r="B97" s="31" t="s">
        <v>868</v>
      </c>
      <c r="C97" s="72">
        <v>1245000</v>
      </c>
      <c r="F97" s="52" t="s">
        <v>166</v>
      </c>
    </row>
    <row r="98" spans="1:10">
      <c r="B98" s="31" t="s">
        <v>869</v>
      </c>
      <c r="C98" s="72">
        <v>2543000</v>
      </c>
      <c r="F98" s="52" t="s">
        <v>166</v>
      </c>
    </row>
    <row r="99" spans="1:10">
      <c r="B99" s="31" t="s">
        <v>870</v>
      </c>
      <c r="C99" s="72">
        <v>2430000</v>
      </c>
      <c r="F99" s="52" t="s">
        <v>166</v>
      </c>
    </row>
    <row r="100" spans="1:10">
      <c r="B100" s="31" t="s">
        <v>871</v>
      </c>
      <c r="C100" s="72">
        <v>1211000</v>
      </c>
      <c r="D100" t="s">
        <v>872</v>
      </c>
      <c r="F100" s="52" t="s">
        <v>166</v>
      </c>
    </row>
    <row r="101" spans="1:10">
      <c r="B101" s="31" t="s">
        <v>873</v>
      </c>
      <c r="C101" s="72">
        <v>534400</v>
      </c>
      <c r="D101" t="s">
        <v>845</v>
      </c>
      <c r="F101" s="52" t="s">
        <v>166</v>
      </c>
    </row>
    <row r="102" spans="1:10">
      <c r="B102" s="31" t="s">
        <v>846</v>
      </c>
      <c r="C102" s="72">
        <v>400000</v>
      </c>
      <c r="D102" t="s">
        <v>773</v>
      </c>
      <c r="F102" s="52" t="s">
        <v>811</v>
      </c>
    </row>
    <row r="103" spans="1:10">
      <c r="B103" s="31" t="s">
        <v>847</v>
      </c>
      <c r="C103" s="72">
        <v>3456000</v>
      </c>
      <c r="D103" t="s">
        <v>848</v>
      </c>
      <c r="F103" s="52" t="s">
        <v>166</v>
      </c>
    </row>
    <row r="104" spans="1:10">
      <c r="B104" s="31" t="s">
        <v>670</v>
      </c>
      <c r="C104" s="72">
        <v>2684000</v>
      </c>
      <c r="D104" t="s">
        <v>862</v>
      </c>
      <c r="F104" s="52" t="s">
        <v>166</v>
      </c>
    </row>
    <row r="105" spans="1:10">
      <c r="B105" s="31" t="s">
        <v>671</v>
      </c>
      <c r="C105" s="72">
        <v>4501000</v>
      </c>
      <c r="D105" t="s">
        <v>672</v>
      </c>
      <c r="F105" s="52" t="s">
        <v>166</v>
      </c>
    </row>
    <row r="106" spans="1:10">
      <c r="B106" s="31" t="s">
        <v>673</v>
      </c>
      <c r="C106" s="72">
        <v>3518000</v>
      </c>
      <c r="D106" t="s">
        <v>674</v>
      </c>
      <c r="F106" s="52" t="s">
        <v>166</v>
      </c>
    </row>
    <row r="107" spans="1:10">
      <c r="B107" s="31" t="s">
        <v>675</v>
      </c>
      <c r="C107" s="72">
        <v>1134000</v>
      </c>
      <c r="D107" t="s">
        <v>676</v>
      </c>
      <c r="F107" s="52" t="s">
        <v>166</v>
      </c>
    </row>
    <row r="108" spans="1:10">
      <c r="A108" t="s">
        <v>319</v>
      </c>
      <c r="B108" s="31" t="s">
        <v>240</v>
      </c>
      <c r="C108" s="72">
        <v>7044118</v>
      </c>
      <c r="D108" t="s">
        <v>164</v>
      </c>
      <c r="F108" s="52" t="s">
        <v>320</v>
      </c>
      <c r="G108" s="67" t="s">
        <v>824</v>
      </c>
      <c r="H108" s="22" t="s">
        <v>823</v>
      </c>
      <c r="I108" s="63">
        <f>SUMIF(China!$F:$F,H108,China!$C:$C)</f>
        <v>38070237</v>
      </c>
      <c r="J108" s="64">
        <f t="shared" ref="J108:J109" si="0">(I108-$E$1)/I108</f>
        <v>4.5185875780074602E-2</v>
      </c>
    </row>
    <row r="109" spans="1:10">
      <c r="B109" s="31" t="s">
        <v>241</v>
      </c>
      <c r="C109" s="72">
        <v>5747218</v>
      </c>
      <c r="F109" s="52" t="s">
        <v>320</v>
      </c>
      <c r="G109" s="65" t="s">
        <v>944</v>
      </c>
      <c r="H109" s="22" t="s">
        <v>943</v>
      </c>
      <c r="I109" s="63">
        <f>SUMIF(China!$F:$F,H109,China!$C:$C)</f>
        <v>35134260</v>
      </c>
      <c r="J109" s="64">
        <f t="shared" si="0"/>
        <v>-3.4602692642452124E-2</v>
      </c>
    </row>
    <row r="110" spans="1:10">
      <c r="B110" s="31" t="s">
        <v>242</v>
      </c>
      <c r="C110" s="72">
        <v>4581778</v>
      </c>
      <c r="F110" s="52" t="s">
        <v>145</v>
      </c>
    </row>
    <row r="111" spans="1:10">
      <c r="B111" s="31" t="s">
        <v>243</v>
      </c>
      <c r="C111" s="72">
        <v>7141462</v>
      </c>
      <c r="F111" s="52" t="s">
        <v>318</v>
      </c>
    </row>
    <row r="112" spans="1:10">
      <c r="B112" s="31" t="s">
        <v>244</v>
      </c>
      <c r="C112" s="72">
        <v>4741948</v>
      </c>
      <c r="F112" s="52" t="s">
        <v>320</v>
      </c>
    </row>
    <row r="113" spans="1:6">
      <c r="B113" s="31" t="s">
        <v>245</v>
      </c>
      <c r="C113" s="72">
        <v>3785627</v>
      </c>
      <c r="F113" s="52" t="s">
        <v>320</v>
      </c>
    </row>
    <row r="114" spans="1:6">
      <c r="B114" s="31" t="s">
        <v>246</v>
      </c>
      <c r="C114" s="72">
        <v>7071826</v>
      </c>
      <c r="F114" s="52" t="s">
        <v>145</v>
      </c>
    </row>
    <row r="115" spans="1:6">
      <c r="B115" s="31" t="s">
        <v>247</v>
      </c>
      <c r="C115" s="72">
        <v>2748552</v>
      </c>
      <c r="F115" s="52" t="s">
        <v>23</v>
      </c>
    </row>
    <row r="116" spans="1:6">
      <c r="B116" s="31" t="s">
        <v>248</v>
      </c>
      <c r="C116" s="72">
        <v>4313084</v>
      </c>
      <c r="F116" s="52" t="s">
        <v>320</v>
      </c>
    </row>
    <row r="117" spans="1:6">
      <c r="B117" s="31" t="s">
        <v>249</v>
      </c>
      <c r="C117" s="72">
        <v>5180325</v>
      </c>
      <c r="F117" s="52" t="s">
        <v>145</v>
      </c>
    </row>
    <row r="118" spans="1:6">
      <c r="B118" s="31" t="s">
        <v>250</v>
      </c>
      <c r="C118" s="72">
        <v>5477911</v>
      </c>
      <c r="F118" s="52" t="s">
        <v>320</v>
      </c>
    </row>
    <row r="119" spans="1:6">
      <c r="B119" s="31" t="s">
        <v>251</v>
      </c>
      <c r="C119" s="72">
        <v>1476521</v>
      </c>
      <c r="F119" s="52" t="s">
        <v>320</v>
      </c>
    </row>
    <row r="120" spans="1:6">
      <c r="B120" s="31" t="s">
        <v>252</v>
      </c>
      <c r="C120" s="72">
        <v>3855609</v>
      </c>
      <c r="F120" s="52" t="s">
        <v>318</v>
      </c>
    </row>
    <row r="121" spans="1:6">
      <c r="B121" s="31" t="s">
        <v>693</v>
      </c>
      <c r="C121" s="72">
        <v>2547833</v>
      </c>
      <c r="D121" t="s">
        <v>694</v>
      </c>
      <c r="F121" s="52" t="s">
        <v>320</v>
      </c>
    </row>
    <row r="122" spans="1:6">
      <c r="A122" t="s">
        <v>128</v>
      </c>
      <c r="B122" s="31" t="s">
        <v>787</v>
      </c>
      <c r="C122" s="72">
        <v>9547869</v>
      </c>
      <c r="F122" s="52" t="s">
        <v>130</v>
      </c>
    </row>
    <row r="123" spans="1:6">
      <c r="B123" s="31" t="s">
        <v>788</v>
      </c>
      <c r="C123" s="72">
        <v>10029197</v>
      </c>
      <c r="F123" s="52" t="s">
        <v>130</v>
      </c>
    </row>
    <row r="124" spans="1:6">
      <c r="B124" s="31" t="s">
        <v>789</v>
      </c>
      <c r="C124" s="72">
        <v>7134053</v>
      </c>
      <c r="F124" s="52" t="s">
        <v>130</v>
      </c>
    </row>
    <row r="125" spans="1:6">
      <c r="B125" s="31" t="s">
        <v>790</v>
      </c>
      <c r="C125" s="72">
        <v>3473197</v>
      </c>
      <c r="F125" s="52" t="s">
        <v>130</v>
      </c>
    </row>
    <row r="126" spans="1:6">
      <c r="B126" s="31" t="s">
        <v>791</v>
      </c>
      <c r="C126" s="72">
        <v>9174679</v>
      </c>
      <c r="F126" s="52" t="s">
        <v>728</v>
      </c>
    </row>
    <row r="127" spans="1:6">
      <c r="B127" s="31" t="s">
        <v>792</v>
      </c>
      <c r="C127" s="72">
        <v>4340773</v>
      </c>
      <c r="F127" s="52" t="s">
        <v>728</v>
      </c>
    </row>
    <row r="128" spans="1:6">
      <c r="B128" s="31" t="s">
        <v>569</v>
      </c>
      <c r="C128" s="72">
        <v>4358839</v>
      </c>
      <c r="F128" s="52" t="s">
        <v>351</v>
      </c>
    </row>
    <row r="129" spans="1:6">
      <c r="B129" s="31" t="s">
        <v>570</v>
      </c>
      <c r="C129" s="72">
        <v>2987605</v>
      </c>
      <c r="F129" s="52" t="s">
        <v>132</v>
      </c>
    </row>
    <row r="130" spans="1:6">
      <c r="B130" s="31" t="s">
        <v>571</v>
      </c>
      <c r="C130" s="72">
        <v>7577284</v>
      </c>
      <c r="F130" s="52" t="s">
        <v>132</v>
      </c>
    </row>
    <row r="131" spans="1:6">
      <c r="B131" s="31" t="s">
        <v>374</v>
      </c>
      <c r="C131" s="72">
        <v>7104114</v>
      </c>
      <c r="F131" s="52" t="s">
        <v>728</v>
      </c>
    </row>
    <row r="132" spans="1:6">
      <c r="B132" s="31" t="s">
        <v>375</v>
      </c>
      <c r="C132" s="72">
        <v>4345491</v>
      </c>
      <c r="F132" s="52" t="s">
        <v>130</v>
      </c>
    </row>
    <row r="133" spans="1:6">
      <c r="B133" s="31" t="s">
        <v>942</v>
      </c>
      <c r="C133" s="72">
        <v>133000</v>
      </c>
      <c r="F133" s="52" t="s">
        <v>130</v>
      </c>
    </row>
    <row r="134" spans="1:6">
      <c r="A134" t="s">
        <v>620</v>
      </c>
      <c r="B134" s="31" t="s">
        <v>945</v>
      </c>
      <c r="C134" s="72">
        <v>7677089</v>
      </c>
      <c r="D134" t="s">
        <v>164</v>
      </c>
      <c r="F134" s="52" t="s">
        <v>134</v>
      </c>
    </row>
    <row r="135" spans="1:6">
      <c r="B135" s="31" t="s">
        <v>946</v>
      </c>
      <c r="C135" s="72">
        <v>2033058</v>
      </c>
      <c r="F135" s="52" t="s">
        <v>134</v>
      </c>
    </row>
    <row r="136" spans="1:6">
      <c r="B136" s="31" t="s">
        <v>947</v>
      </c>
      <c r="C136" s="72">
        <v>1295750</v>
      </c>
      <c r="F136" s="52" t="s">
        <v>209</v>
      </c>
    </row>
    <row r="137" spans="1:6">
      <c r="B137" s="31" t="s">
        <v>620</v>
      </c>
      <c r="C137" s="72">
        <v>4414681</v>
      </c>
      <c r="F137" s="52" t="s">
        <v>209</v>
      </c>
    </row>
    <row r="138" spans="1:6">
      <c r="B138" s="31" t="s">
        <v>948</v>
      </c>
      <c r="C138" s="72">
        <v>1176645</v>
      </c>
      <c r="F138" s="52" t="s">
        <v>209</v>
      </c>
    </row>
    <row r="139" spans="1:6">
      <c r="B139" s="31" t="s">
        <v>949</v>
      </c>
      <c r="C139" s="72">
        <v>3386325</v>
      </c>
      <c r="F139" s="52" t="s">
        <v>134</v>
      </c>
    </row>
    <row r="140" spans="1:6">
      <c r="B140" s="31" t="s">
        <v>756</v>
      </c>
      <c r="C140" s="72">
        <v>2881082</v>
      </c>
      <c r="F140" s="52" t="s">
        <v>134</v>
      </c>
    </row>
    <row r="141" spans="1:6">
      <c r="B141" s="31" t="s">
        <v>757</v>
      </c>
      <c r="C141" s="72">
        <v>2325242</v>
      </c>
      <c r="F141" s="52" t="s">
        <v>209</v>
      </c>
    </row>
    <row r="142" spans="1:6">
      <c r="B142" s="31" t="s">
        <v>758</v>
      </c>
      <c r="C142" s="72">
        <v>2271600</v>
      </c>
      <c r="D142" t="s">
        <v>759</v>
      </c>
      <c r="F142" s="52" t="s">
        <v>350</v>
      </c>
    </row>
    <row r="143" spans="1:6">
      <c r="A143" t="s">
        <v>162</v>
      </c>
      <c r="B143" s="31" t="s">
        <v>760</v>
      </c>
      <c r="C143" s="72">
        <v>10635971</v>
      </c>
      <c r="F143" s="52" t="s">
        <v>209</v>
      </c>
    </row>
    <row r="144" spans="1:6">
      <c r="B144" s="31" t="s">
        <v>714</v>
      </c>
      <c r="C144" s="72">
        <v>5367003</v>
      </c>
      <c r="F144" s="52" t="s">
        <v>118</v>
      </c>
    </row>
    <row r="145" spans="1:6">
      <c r="B145" s="31" t="s">
        <v>715</v>
      </c>
      <c r="C145" s="72">
        <v>2798723</v>
      </c>
      <c r="F145" s="52" t="s">
        <v>350</v>
      </c>
    </row>
    <row r="146" spans="1:6">
      <c r="B146" s="31" t="s">
        <v>716</v>
      </c>
      <c r="C146" s="72">
        <v>2552097</v>
      </c>
      <c r="F146" s="52" t="s">
        <v>350</v>
      </c>
    </row>
    <row r="147" spans="1:6">
      <c r="B147" s="31" t="s">
        <v>717</v>
      </c>
      <c r="C147" s="72">
        <v>2904532</v>
      </c>
      <c r="F147" s="52" t="s">
        <v>134</v>
      </c>
    </row>
    <row r="148" spans="1:6">
      <c r="B148" s="31" t="s">
        <v>718</v>
      </c>
      <c r="C148" s="72">
        <v>1862161</v>
      </c>
      <c r="F148" s="52" t="s">
        <v>350</v>
      </c>
    </row>
    <row r="149" spans="1:6">
      <c r="B149" s="31" t="s">
        <v>719</v>
      </c>
      <c r="C149" s="72">
        <v>1462626</v>
      </c>
      <c r="F149" s="52" t="s">
        <v>350</v>
      </c>
    </row>
    <row r="150" spans="1:6">
      <c r="B150" s="31" t="s">
        <v>938</v>
      </c>
      <c r="C150" s="72">
        <v>1148126</v>
      </c>
      <c r="F150" s="52" t="s">
        <v>350</v>
      </c>
    </row>
    <row r="151" spans="1:6">
      <c r="B151" s="31" t="s">
        <v>939</v>
      </c>
      <c r="C151" s="72">
        <v>920419</v>
      </c>
      <c r="F151" s="52" t="s">
        <v>350</v>
      </c>
    </row>
    <row r="152" spans="1:6">
      <c r="B152" s="31" t="s">
        <v>529</v>
      </c>
      <c r="C152" s="72">
        <v>1058665</v>
      </c>
      <c r="F152" s="52" t="s">
        <v>350</v>
      </c>
    </row>
    <row r="153" spans="1:6">
      <c r="B153" s="31" t="s">
        <v>940</v>
      </c>
      <c r="C153" s="72">
        <v>1673898</v>
      </c>
      <c r="F153" s="52" t="s">
        <v>118</v>
      </c>
    </row>
    <row r="154" spans="1:6">
      <c r="B154" s="31" t="s">
        <v>515</v>
      </c>
      <c r="C154" s="72">
        <v>5416439</v>
      </c>
      <c r="F154" s="52" t="s">
        <v>134</v>
      </c>
    </row>
    <row r="155" spans="1:6">
      <c r="B155" s="31" t="s">
        <v>898</v>
      </c>
      <c r="C155" s="72">
        <v>511564</v>
      </c>
      <c r="F155" s="52" t="s">
        <v>118</v>
      </c>
    </row>
    <row r="156" spans="1:6">
      <c r="A156" t="s">
        <v>568</v>
      </c>
      <c r="B156" s="31" t="s">
        <v>878</v>
      </c>
      <c r="C156" s="72">
        <v>5042565</v>
      </c>
      <c r="F156" s="52" t="s">
        <v>323</v>
      </c>
    </row>
    <row r="157" spans="1:6">
      <c r="B157" s="31" t="s">
        <v>317</v>
      </c>
      <c r="C157" s="72">
        <v>3912312</v>
      </c>
      <c r="D157" s="52"/>
      <c r="F157" s="52" t="s">
        <v>887</v>
      </c>
    </row>
    <row r="158" spans="1:6">
      <c r="B158" s="31" t="s">
        <v>879</v>
      </c>
      <c r="C158" s="72">
        <v>8368440</v>
      </c>
      <c r="F158" s="52" t="s">
        <v>887</v>
      </c>
    </row>
    <row r="159" spans="1:6">
      <c r="B159" s="31" t="s">
        <v>880</v>
      </c>
      <c r="C159" s="72">
        <v>4810340</v>
      </c>
      <c r="F159" s="52" t="s">
        <v>887</v>
      </c>
    </row>
    <row r="160" spans="1:6">
      <c r="B160" s="31" t="s">
        <v>881</v>
      </c>
      <c r="C160" s="72">
        <v>1587477</v>
      </c>
      <c r="F160" s="52" t="s">
        <v>329</v>
      </c>
    </row>
    <row r="161" spans="1:6">
      <c r="B161" s="31" t="s">
        <v>882</v>
      </c>
      <c r="C161" s="72">
        <v>4728763</v>
      </c>
      <c r="F161" s="52" t="s">
        <v>323</v>
      </c>
    </row>
    <row r="162" spans="1:6">
      <c r="B162" s="31" t="s">
        <v>883</v>
      </c>
      <c r="C162" s="72">
        <v>1854510</v>
      </c>
      <c r="F162" s="52" t="s">
        <v>318</v>
      </c>
    </row>
    <row r="163" spans="1:6">
      <c r="B163" s="31" t="s">
        <v>884</v>
      </c>
      <c r="C163" s="72">
        <v>6579714</v>
      </c>
      <c r="F163" s="52" t="s">
        <v>329</v>
      </c>
    </row>
    <row r="164" spans="1:6">
      <c r="B164" s="31" t="s">
        <v>885</v>
      </c>
      <c r="C164" s="72">
        <v>1138873</v>
      </c>
      <c r="F164" s="52" t="s">
        <v>318</v>
      </c>
    </row>
    <row r="165" spans="1:6">
      <c r="B165" s="31" t="s">
        <v>938</v>
      </c>
      <c r="C165" s="72">
        <v>5419575</v>
      </c>
      <c r="F165" s="52" t="s">
        <v>810</v>
      </c>
    </row>
    <row r="166" spans="1:6">
      <c r="B166" s="31" t="s">
        <v>886</v>
      </c>
      <c r="C166" s="72">
        <v>1124906</v>
      </c>
      <c r="F166" s="52" t="s">
        <v>329</v>
      </c>
    </row>
    <row r="167" spans="1:6">
      <c r="A167" t="s">
        <v>131</v>
      </c>
      <c r="B167" s="31" t="s">
        <v>445</v>
      </c>
      <c r="C167" s="72">
        <v>8106171</v>
      </c>
      <c r="F167" s="52" t="s">
        <v>132</v>
      </c>
    </row>
    <row r="168" spans="1:6">
      <c r="B168" s="31" t="s">
        <v>213</v>
      </c>
      <c r="C168" s="72">
        <v>6690432</v>
      </c>
      <c r="F168" s="52" t="s">
        <v>132</v>
      </c>
    </row>
    <row r="169" spans="1:6">
      <c r="B169" s="31" t="s">
        <v>838</v>
      </c>
      <c r="C169" s="72">
        <v>3645884</v>
      </c>
      <c r="F169" s="52" t="s">
        <v>134</v>
      </c>
    </row>
    <row r="170" spans="1:6">
      <c r="B170" s="31" t="s">
        <v>214</v>
      </c>
      <c r="C170" s="72">
        <v>1709538</v>
      </c>
      <c r="F170" s="52" t="s">
        <v>134</v>
      </c>
    </row>
    <row r="171" spans="1:6">
      <c r="B171" s="31" t="s">
        <v>215</v>
      </c>
      <c r="C171" s="72">
        <v>3044641</v>
      </c>
      <c r="F171" s="52" t="s">
        <v>132</v>
      </c>
    </row>
    <row r="172" spans="1:6">
      <c r="B172" s="31" t="s">
        <v>40</v>
      </c>
      <c r="C172" s="72">
        <v>2444697</v>
      </c>
      <c r="F172" s="52" t="s">
        <v>209</v>
      </c>
    </row>
    <row r="173" spans="1:6">
      <c r="B173" s="31" t="s">
        <v>575</v>
      </c>
      <c r="C173" s="72">
        <v>2138090</v>
      </c>
      <c r="F173" s="52" t="s">
        <v>134</v>
      </c>
    </row>
    <row r="174" spans="1:6">
      <c r="B174" s="31" t="s">
        <v>576</v>
      </c>
      <c r="C174" s="72">
        <v>1819339</v>
      </c>
      <c r="F174" s="52" t="s">
        <v>118</v>
      </c>
    </row>
    <row r="175" spans="1:6">
      <c r="B175" s="31" t="s">
        <v>577</v>
      </c>
      <c r="C175" s="72">
        <v>2623541</v>
      </c>
      <c r="F175" s="52" t="s">
        <v>132</v>
      </c>
    </row>
    <row r="176" spans="1:6">
      <c r="B176" s="31" t="s">
        <v>578</v>
      </c>
      <c r="C176" s="72">
        <v>3126463</v>
      </c>
      <c r="F176" s="52" t="s">
        <v>132</v>
      </c>
    </row>
    <row r="177" spans="1:10">
      <c r="B177" s="31" t="s">
        <v>579</v>
      </c>
      <c r="C177" s="72">
        <v>1858768</v>
      </c>
      <c r="F177" s="52" t="s">
        <v>134</v>
      </c>
    </row>
    <row r="178" spans="1:10">
      <c r="B178" s="31" t="s">
        <v>596</v>
      </c>
      <c r="C178" s="72">
        <v>1392493</v>
      </c>
      <c r="F178" s="52" t="s">
        <v>132</v>
      </c>
    </row>
    <row r="179" spans="1:10">
      <c r="B179" s="31" t="s">
        <v>597</v>
      </c>
      <c r="C179" s="72">
        <v>2717732</v>
      </c>
      <c r="F179" s="52" t="s">
        <v>134</v>
      </c>
    </row>
    <row r="180" spans="1:10">
      <c r="B180" s="31" t="s">
        <v>566</v>
      </c>
      <c r="C180" s="72">
        <v>2428534</v>
      </c>
      <c r="F180" s="52" t="s">
        <v>132</v>
      </c>
    </row>
    <row r="181" spans="1:10">
      <c r="A181" t="s">
        <v>321</v>
      </c>
      <c r="B181" s="31" t="s">
        <v>592</v>
      </c>
      <c r="C181" s="72">
        <v>9785392</v>
      </c>
      <c r="F181" s="52" t="s">
        <v>322</v>
      </c>
    </row>
    <row r="182" spans="1:10">
      <c r="B182" s="31" t="s">
        <v>593</v>
      </c>
      <c r="C182" s="72">
        <v>1048672</v>
      </c>
      <c r="F182" s="52" t="s">
        <v>322</v>
      </c>
    </row>
    <row r="183" spans="1:10">
      <c r="B183" s="31" t="s">
        <v>324</v>
      </c>
      <c r="C183" s="72">
        <v>6162072</v>
      </c>
      <c r="F183" s="52" t="s">
        <v>323</v>
      </c>
    </row>
    <row r="184" spans="1:10">
      <c r="B184" s="31" t="s">
        <v>594</v>
      </c>
      <c r="C184" s="72">
        <v>2429318</v>
      </c>
      <c r="F184" s="52" t="s">
        <v>322</v>
      </c>
    </row>
    <row r="185" spans="1:10">
      <c r="B185" s="31" t="s">
        <v>595</v>
      </c>
      <c r="C185" s="72">
        <v>2873687</v>
      </c>
      <c r="F185" s="52" t="s">
        <v>322</v>
      </c>
    </row>
    <row r="186" spans="1:10">
      <c r="B186" s="31" t="s">
        <v>342</v>
      </c>
      <c r="C186" s="72">
        <v>5691707</v>
      </c>
      <c r="F186" s="52" t="s">
        <v>322</v>
      </c>
    </row>
    <row r="187" spans="1:10">
      <c r="B187" s="31" t="s">
        <v>343</v>
      </c>
      <c r="C187" s="72">
        <v>3340843</v>
      </c>
      <c r="D187" s="52"/>
      <c r="F187" s="52" t="s">
        <v>809</v>
      </c>
    </row>
    <row r="188" spans="1:10">
      <c r="B188" s="31" t="s">
        <v>344</v>
      </c>
      <c r="C188" s="72">
        <v>2162222</v>
      </c>
      <c r="F188" s="52" t="s">
        <v>323</v>
      </c>
      <c r="G188" s="66" t="s">
        <v>434</v>
      </c>
      <c r="H188" s="22" t="s">
        <v>435</v>
      </c>
      <c r="I188" s="63">
        <f>SUMIF(China!$F:$F,H188,China!$C:$C)</f>
        <v>36918821</v>
      </c>
      <c r="J188" s="64">
        <f t="shared" ref="J188:J191" si="1">(I188-$E$1)/I188</f>
        <v>1.5407344671163795E-2</v>
      </c>
    </row>
    <row r="189" spans="1:10">
      <c r="B189" s="31" t="s">
        <v>345</v>
      </c>
      <c r="C189" s="72">
        <v>5500307</v>
      </c>
      <c r="F189" s="52" t="s">
        <v>808</v>
      </c>
      <c r="G189" s="67" t="s">
        <v>194</v>
      </c>
      <c r="H189" s="22" t="s">
        <v>195</v>
      </c>
      <c r="I189" s="63">
        <f>SUMIF(China!$F:$F,H189,China!$C:$C)</f>
        <v>35473483</v>
      </c>
      <c r="J189" s="64">
        <f t="shared" si="1"/>
        <v>-2.4709076354301043E-2</v>
      </c>
    </row>
    <row r="190" spans="1:10">
      <c r="B190" s="31" t="s">
        <v>346</v>
      </c>
      <c r="C190" s="72">
        <v>2462583</v>
      </c>
      <c r="F190" s="52" t="s">
        <v>322</v>
      </c>
      <c r="G190" s="65" t="s">
        <v>196</v>
      </c>
      <c r="H190" s="22" t="s">
        <v>197</v>
      </c>
      <c r="I190" s="63">
        <f>SUMIF(China!$F:$F,H190,China!$C:$C)</f>
        <v>35807928</v>
      </c>
      <c r="J190" s="64">
        <f t="shared" si="1"/>
        <v>-1.5138323557844509E-2</v>
      </c>
    </row>
    <row r="191" spans="1:10">
      <c r="B191" s="31" t="s">
        <v>347</v>
      </c>
      <c r="C191" s="72">
        <v>4814542</v>
      </c>
      <c r="F191" s="52" t="s">
        <v>323</v>
      </c>
      <c r="G191" s="62" t="s">
        <v>189</v>
      </c>
      <c r="H191" s="22" t="s">
        <v>167</v>
      </c>
      <c r="I191" s="63">
        <f>SUMIF(China!$F:$F,H191,China!$C:$C)</f>
        <v>34853604</v>
      </c>
      <c r="J191" s="64">
        <f t="shared" si="1"/>
        <v>-4.2933752274226793E-2</v>
      </c>
    </row>
    <row r="192" spans="1:10">
      <c r="B192" s="31" t="s">
        <v>348</v>
      </c>
      <c r="C192" s="72">
        <v>4059686</v>
      </c>
      <c r="F192" s="52" t="s">
        <v>322</v>
      </c>
      <c r="G192" s="66" t="s">
        <v>198</v>
      </c>
      <c r="H192" s="22" t="s">
        <v>168</v>
      </c>
      <c r="I192" s="63">
        <f>SUMIF(China!$F:$F,H192,China!$C:$C)</f>
        <v>37205533</v>
      </c>
      <c r="J192" s="64">
        <f t="shared" ref="J192" si="2">(I192-$E$1)/I192</f>
        <v>2.2994778760460171E-2</v>
      </c>
    </row>
    <row r="193" spans="1:6">
      <c r="B193" s="31" t="s">
        <v>376</v>
      </c>
      <c r="C193" s="72">
        <v>3290294</v>
      </c>
      <c r="D193" s="52"/>
      <c r="F193" s="52" t="s">
        <v>322</v>
      </c>
    </row>
    <row r="194" spans="1:6">
      <c r="B194" s="31" t="s">
        <v>377</v>
      </c>
      <c r="C194" s="72">
        <v>1418913</v>
      </c>
      <c r="F194" s="52" t="s">
        <v>322</v>
      </c>
    </row>
    <row r="195" spans="1:6">
      <c r="B195" s="31" t="s">
        <v>378</v>
      </c>
      <c r="C195" s="72">
        <v>946277</v>
      </c>
      <c r="F195" s="52" t="s">
        <v>322</v>
      </c>
    </row>
    <row r="196" spans="1:6">
      <c r="B196" s="31" t="s">
        <v>379</v>
      </c>
      <c r="C196" s="72">
        <v>1175085</v>
      </c>
      <c r="F196" s="52" t="s">
        <v>322</v>
      </c>
    </row>
    <row r="197" spans="1:6">
      <c r="B197" s="31" t="s">
        <v>352</v>
      </c>
      <c r="C197" s="72">
        <v>76140</v>
      </c>
      <c r="F197" s="52" t="s">
        <v>435</v>
      </c>
    </row>
    <row r="198" spans="1:6">
      <c r="A198" t="s">
        <v>45</v>
      </c>
      <c r="B198" s="31" t="s">
        <v>516</v>
      </c>
      <c r="C198" s="72">
        <v>8004680</v>
      </c>
      <c r="F198" s="52" t="s">
        <v>44</v>
      </c>
    </row>
    <row r="199" spans="1:6">
      <c r="B199" s="31" t="s">
        <v>517</v>
      </c>
      <c r="C199" s="72">
        <v>4571972</v>
      </c>
      <c r="D199" s="72"/>
      <c r="F199" s="52" t="s">
        <v>44</v>
      </c>
    </row>
    <row r="200" spans="1:6">
      <c r="B200" s="31" t="s">
        <v>518</v>
      </c>
      <c r="C200" s="72">
        <v>4799889</v>
      </c>
      <c r="F200" t="s">
        <v>49</v>
      </c>
    </row>
    <row r="201" spans="1:6">
      <c r="B201" s="31" t="s">
        <v>519</v>
      </c>
      <c r="C201" s="72">
        <v>4393914</v>
      </c>
      <c r="D201" s="72"/>
      <c r="F201" s="52" t="s">
        <v>139</v>
      </c>
    </row>
    <row r="202" spans="1:6">
      <c r="B202" s="31" t="s">
        <v>520</v>
      </c>
      <c r="C202" s="72">
        <v>7282835</v>
      </c>
      <c r="F202" s="52" t="s">
        <v>44</v>
      </c>
    </row>
    <row r="203" spans="1:6">
      <c r="B203" s="31" t="s">
        <v>521</v>
      </c>
      <c r="C203" s="72">
        <v>4715553</v>
      </c>
      <c r="D203" s="72"/>
      <c r="F203" t="s">
        <v>49</v>
      </c>
    </row>
    <row r="204" spans="1:6">
      <c r="B204" s="31" t="s">
        <v>522</v>
      </c>
      <c r="C204" s="72">
        <v>10465994</v>
      </c>
      <c r="F204" s="52" t="s">
        <v>331</v>
      </c>
    </row>
    <row r="205" spans="1:6">
      <c r="B205" s="31" t="s">
        <v>523</v>
      </c>
      <c r="C205" s="72">
        <v>4618558</v>
      </c>
      <c r="F205" s="52" t="s">
        <v>44</v>
      </c>
    </row>
    <row r="206" spans="1:6">
      <c r="B206" s="31" t="s">
        <v>524</v>
      </c>
      <c r="C206" s="72">
        <v>6372624</v>
      </c>
      <c r="F206" s="52" t="s">
        <v>44</v>
      </c>
    </row>
    <row r="207" spans="1:6">
      <c r="B207" s="31" t="s">
        <v>525</v>
      </c>
      <c r="C207" s="72">
        <v>8580500</v>
      </c>
      <c r="F207" s="52" t="s">
        <v>47</v>
      </c>
    </row>
    <row r="208" spans="1:6">
      <c r="B208" s="31" t="s">
        <v>50</v>
      </c>
      <c r="C208" s="72">
        <v>7260240</v>
      </c>
      <c r="F208" t="s">
        <v>49</v>
      </c>
    </row>
    <row r="209" spans="1:6">
      <c r="B209" s="31" t="s">
        <v>526</v>
      </c>
      <c r="C209" s="72">
        <v>4459760</v>
      </c>
      <c r="F209" t="s">
        <v>49</v>
      </c>
    </row>
    <row r="210" spans="1:6">
      <c r="B210" s="31" t="s">
        <v>527</v>
      </c>
      <c r="C210" s="72">
        <v>3113384</v>
      </c>
      <c r="F210" s="52" t="s">
        <v>44</v>
      </c>
    </row>
    <row r="211" spans="1:6">
      <c r="A211" t="s">
        <v>46</v>
      </c>
      <c r="B211" s="31" t="s">
        <v>729</v>
      </c>
      <c r="C211" s="72">
        <v>8700400</v>
      </c>
      <c r="F211" s="52" t="s">
        <v>332</v>
      </c>
    </row>
    <row r="212" spans="1:6">
      <c r="B212" s="31" t="s">
        <v>730</v>
      </c>
      <c r="C212" s="72">
        <v>7605700</v>
      </c>
      <c r="F212" s="52" t="s">
        <v>332</v>
      </c>
    </row>
    <row r="213" spans="1:6">
      <c r="B213" s="31" t="s">
        <v>731</v>
      </c>
      <c r="C213" s="72">
        <v>2893500</v>
      </c>
      <c r="F213" s="52" t="s">
        <v>44</v>
      </c>
    </row>
    <row r="214" spans="1:6">
      <c r="B214" s="31" t="s">
        <v>732</v>
      </c>
      <c r="C214" s="72">
        <v>4501700</v>
      </c>
      <c r="F214" s="52" t="s">
        <v>331</v>
      </c>
    </row>
    <row r="215" spans="1:6">
      <c r="B215" s="31" t="s">
        <v>733</v>
      </c>
      <c r="C215" s="72">
        <v>5361600</v>
      </c>
      <c r="F215" s="52" t="s">
        <v>726</v>
      </c>
    </row>
    <row r="216" spans="1:6">
      <c r="B216" s="31" t="s">
        <v>734</v>
      </c>
      <c r="C216" s="72">
        <v>2117000</v>
      </c>
      <c r="F216" s="52" t="s">
        <v>726</v>
      </c>
    </row>
    <row r="217" spans="1:6">
      <c r="B217" s="31" t="s">
        <v>735</v>
      </c>
      <c r="C217" s="72">
        <v>2122700</v>
      </c>
      <c r="F217" s="52" t="s">
        <v>726</v>
      </c>
    </row>
    <row r="218" spans="1:6">
      <c r="B218" s="31" t="s">
        <v>736</v>
      </c>
      <c r="C218" s="72">
        <v>4912200</v>
      </c>
      <c r="F218" s="52" t="s">
        <v>332</v>
      </c>
    </row>
    <row r="219" spans="1:6">
      <c r="B219" s="31" t="s">
        <v>523</v>
      </c>
      <c r="C219" s="72">
        <v>5968800</v>
      </c>
      <c r="F219" s="52" t="s">
        <v>726</v>
      </c>
    </row>
    <row r="220" spans="1:6">
      <c r="B220" s="31" t="s">
        <v>328</v>
      </c>
      <c r="C220" s="72">
        <v>9122100</v>
      </c>
      <c r="F220" s="52" t="s">
        <v>329</v>
      </c>
    </row>
    <row r="221" spans="1:6">
      <c r="B221" s="31" t="s">
        <v>737</v>
      </c>
      <c r="C221" s="72">
        <v>1121300</v>
      </c>
      <c r="F221" s="52" t="s">
        <v>332</v>
      </c>
    </row>
    <row r="222" spans="1:6">
      <c r="A222" t="s">
        <v>43</v>
      </c>
      <c r="B222" s="31" t="s">
        <v>624</v>
      </c>
      <c r="C222" s="72">
        <v>6814000</v>
      </c>
      <c r="F222" s="52" t="s">
        <v>42</v>
      </c>
    </row>
    <row r="223" spans="1:6">
      <c r="B223" s="31" t="s">
        <v>625</v>
      </c>
      <c r="C223" s="72">
        <v>8715100</v>
      </c>
      <c r="F223" s="52" t="s">
        <v>139</v>
      </c>
    </row>
    <row r="224" spans="1:6">
      <c r="B224" s="31" t="s">
        <v>626</v>
      </c>
      <c r="C224" s="72">
        <v>3748500</v>
      </c>
      <c r="F224" s="52" t="s">
        <v>42</v>
      </c>
    </row>
    <row r="225" spans="1:6">
      <c r="B225" s="31" t="s">
        <v>627</v>
      </c>
      <c r="C225" s="72">
        <v>5568200</v>
      </c>
      <c r="F225" s="52" t="s">
        <v>42</v>
      </c>
    </row>
    <row r="226" spans="1:6">
      <c r="B226" s="31" t="s">
        <v>628</v>
      </c>
      <c r="C226" s="72">
        <v>2035300</v>
      </c>
      <c r="F226" s="52" t="s">
        <v>42</v>
      </c>
    </row>
    <row r="227" spans="1:6">
      <c r="B227" s="31" t="s">
        <v>48</v>
      </c>
      <c r="C227" s="72">
        <v>8287800</v>
      </c>
      <c r="F227" s="52" t="s">
        <v>47</v>
      </c>
    </row>
    <row r="228" spans="1:6">
      <c r="B228" s="31" t="s">
        <v>629</v>
      </c>
      <c r="C228" s="72">
        <v>8091900</v>
      </c>
      <c r="F228" s="52" t="s">
        <v>47</v>
      </c>
    </row>
    <row r="229" spans="1:6">
      <c r="B229" s="31" t="s">
        <v>630</v>
      </c>
      <c r="C229" s="72">
        <v>1298500</v>
      </c>
      <c r="F229" s="52" t="s">
        <v>47</v>
      </c>
    </row>
    <row r="230" spans="1:6">
      <c r="B230" s="31" t="s">
        <v>631</v>
      </c>
      <c r="C230" s="72">
        <v>5789900</v>
      </c>
      <c r="F230" s="52" t="s">
        <v>42</v>
      </c>
    </row>
    <row r="231" spans="1:6">
      <c r="B231" s="31" t="s">
        <v>632</v>
      </c>
      <c r="C231" s="72">
        <v>10039400</v>
      </c>
      <c r="F231" s="52" t="s">
        <v>139</v>
      </c>
    </row>
    <row r="232" spans="1:6">
      <c r="B232" s="31" t="s">
        <v>633</v>
      </c>
      <c r="C232" s="72">
        <v>2801100</v>
      </c>
      <c r="F232" s="52" t="s">
        <v>139</v>
      </c>
    </row>
    <row r="233" spans="1:6">
      <c r="B233" s="31" t="s">
        <v>634</v>
      </c>
      <c r="C233" s="72">
        <v>5494200</v>
      </c>
      <c r="F233" s="52" t="s">
        <v>47</v>
      </c>
    </row>
    <row r="234" spans="1:6">
      <c r="B234" s="31" t="s">
        <v>800</v>
      </c>
      <c r="C234" s="72">
        <v>9086200</v>
      </c>
      <c r="F234" s="52" t="s">
        <v>42</v>
      </c>
    </row>
    <row r="235" spans="1:6">
      <c r="B235" s="31" t="s">
        <v>801</v>
      </c>
      <c r="C235" s="72">
        <v>2804800</v>
      </c>
      <c r="F235" s="52" t="s">
        <v>139</v>
      </c>
    </row>
    <row r="236" spans="1:6">
      <c r="B236" s="31" t="s">
        <v>802</v>
      </c>
      <c r="C236" s="72">
        <v>6968200</v>
      </c>
      <c r="F236" s="52" t="s">
        <v>139</v>
      </c>
    </row>
    <row r="237" spans="1:6">
      <c r="B237" s="31" t="s">
        <v>803</v>
      </c>
      <c r="C237" s="72">
        <v>3729300</v>
      </c>
      <c r="F237" s="52" t="s">
        <v>47</v>
      </c>
    </row>
    <row r="238" spans="1:6">
      <c r="B238" s="31" t="s">
        <v>804</v>
      </c>
      <c r="C238" s="72">
        <v>4530600</v>
      </c>
      <c r="D238" s="72"/>
      <c r="F238" s="52" t="s">
        <v>42</v>
      </c>
    </row>
    <row r="239" spans="1:6">
      <c r="A239" t="s">
        <v>339</v>
      </c>
      <c r="B239" s="31" t="s">
        <v>727</v>
      </c>
      <c r="C239" s="72">
        <v>7457000</v>
      </c>
      <c r="F239" s="52" t="s">
        <v>51</v>
      </c>
    </row>
    <row r="240" spans="1:6">
      <c r="B240" s="31" t="s">
        <v>738</v>
      </c>
      <c r="C240" s="72">
        <v>5311000</v>
      </c>
      <c r="D240" s="72"/>
      <c r="F240" s="52" t="s">
        <v>323</v>
      </c>
    </row>
    <row r="241" spans="1:6">
      <c r="B241" s="31" t="s">
        <v>739</v>
      </c>
      <c r="C241" s="72">
        <v>3164400</v>
      </c>
      <c r="F241" s="52" t="s">
        <v>49</v>
      </c>
    </row>
    <row r="242" spans="1:6">
      <c r="B242" s="31" t="s">
        <v>740</v>
      </c>
      <c r="C242" s="72">
        <v>4851000</v>
      </c>
      <c r="F242" s="52" t="s">
        <v>49</v>
      </c>
    </row>
    <row r="243" spans="1:6">
      <c r="B243" s="31" t="s">
        <v>741</v>
      </c>
      <c r="C243" s="72">
        <v>2533000</v>
      </c>
      <c r="F243" t="s">
        <v>332</v>
      </c>
    </row>
    <row r="244" spans="1:6">
      <c r="B244" s="31" t="s">
        <v>742</v>
      </c>
      <c r="C244" s="72">
        <v>1403000</v>
      </c>
      <c r="D244" s="72"/>
      <c r="F244" s="52" t="s">
        <v>323</v>
      </c>
    </row>
    <row r="245" spans="1:6">
      <c r="B245" s="31" t="s">
        <v>743</v>
      </c>
      <c r="C245" s="72">
        <v>3938000</v>
      </c>
      <c r="F245" t="s">
        <v>332</v>
      </c>
    </row>
    <row r="246" spans="1:6">
      <c r="B246" s="31" t="s">
        <v>744</v>
      </c>
      <c r="C246" s="72">
        <v>7600000</v>
      </c>
      <c r="F246" s="52" t="s">
        <v>51</v>
      </c>
    </row>
    <row r="247" spans="1:6">
      <c r="B247" s="31" t="s">
        <v>745</v>
      </c>
      <c r="C247" s="72">
        <v>2114000</v>
      </c>
      <c r="F247" s="52" t="s">
        <v>49</v>
      </c>
    </row>
    <row r="248" spans="1:6">
      <c r="B248" s="31" t="s">
        <v>746</v>
      </c>
      <c r="C248" s="72">
        <v>2334000</v>
      </c>
      <c r="D248" s="72"/>
      <c r="F248" s="52" t="s">
        <v>51</v>
      </c>
    </row>
    <row r="249" spans="1:6">
      <c r="B249" s="31" t="s">
        <v>747</v>
      </c>
      <c r="C249" s="72">
        <v>1359000</v>
      </c>
      <c r="D249" s="72"/>
      <c r="F249" s="52" t="s">
        <v>329</v>
      </c>
    </row>
    <row r="250" spans="1:6">
      <c r="B250" s="31" t="s">
        <v>748</v>
      </c>
      <c r="C250" s="72">
        <v>5612000</v>
      </c>
      <c r="D250" s="72"/>
      <c r="F250" s="52" t="s">
        <v>51</v>
      </c>
    </row>
    <row r="251" spans="1:6">
      <c r="B251" s="31" t="s">
        <v>749</v>
      </c>
      <c r="C251" s="72">
        <v>2304000</v>
      </c>
      <c r="D251" s="72"/>
      <c r="F251" t="s">
        <v>332</v>
      </c>
    </row>
    <row r="252" spans="1:6">
      <c r="B252" s="31" t="s">
        <v>522</v>
      </c>
      <c r="C252" s="72">
        <v>5353000</v>
      </c>
      <c r="D252" s="72"/>
      <c r="F252" s="52" t="s">
        <v>49</v>
      </c>
    </row>
    <row r="253" spans="1:6">
      <c r="B253" s="31" t="s">
        <v>750</v>
      </c>
      <c r="C253" s="72">
        <v>724000</v>
      </c>
      <c r="D253" s="72"/>
      <c r="F253" t="s">
        <v>332</v>
      </c>
    </row>
    <row r="254" spans="1:6">
      <c r="B254" s="31" t="s">
        <v>751</v>
      </c>
      <c r="C254" s="72">
        <v>3443000</v>
      </c>
      <c r="D254" s="72"/>
      <c r="F254" t="s">
        <v>332</v>
      </c>
    </row>
    <row r="255" spans="1:6">
      <c r="A255" t="s">
        <v>53</v>
      </c>
      <c r="B255" s="31" t="s">
        <v>340</v>
      </c>
      <c r="C255" s="72">
        <v>8626505</v>
      </c>
      <c r="D255" s="72"/>
      <c r="F255" t="s">
        <v>234</v>
      </c>
    </row>
    <row r="256" spans="1:6">
      <c r="B256" s="31" t="s">
        <v>341</v>
      </c>
      <c r="C256" s="72">
        <v>5172834</v>
      </c>
      <c r="D256" s="72"/>
      <c r="F256" t="s">
        <v>728</v>
      </c>
    </row>
    <row r="257" spans="2:6">
      <c r="B257" s="31" t="s">
        <v>220</v>
      </c>
      <c r="C257" s="72">
        <v>1569100</v>
      </c>
      <c r="D257" s="72"/>
      <c r="F257" t="s">
        <v>728</v>
      </c>
    </row>
    <row r="258" spans="2:6">
      <c r="B258" s="31" t="s">
        <v>221</v>
      </c>
      <c r="C258" s="72">
        <v>3539860</v>
      </c>
      <c r="D258" s="72"/>
      <c r="F258" t="s">
        <v>234</v>
      </c>
    </row>
    <row r="259" spans="2:6">
      <c r="B259" s="31" t="s">
        <v>222</v>
      </c>
      <c r="C259" s="72">
        <v>4676159</v>
      </c>
      <c r="D259" s="72"/>
      <c r="F259" t="s">
        <v>234</v>
      </c>
    </row>
    <row r="260" spans="2:6">
      <c r="B260" s="31" t="s">
        <v>223</v>
      </c>
      <c r="C260" s="72">
        <v>2544103</v>
      </c>
      <c r="D260" s="72"/>
      <c r="F260" t="s">
        <v>54</v>
      </c>
    </row>
    <row r="261" spans="2:6">
      <c r="B261" s="31" t="s">
        <v>224</v>
      </c>
      <c r="C261" s="72">
        <v>6549486</v>
      </c>
      <c r="D261" s="72"/>
      <c r="F261" t="s">
        <v>54</v>
      </c>
    </row>
    <row r="262" spans="2:6">
      <c r="B262" s="31" t="s">
        <v>225</v>
      </c>
      <c r="C262" s="72">
        <v>10263006</v>
      </c>
      <c r="D262" s="72"/>
      <c r="F262" t="s">
        <v>54</v>
      </c>
    </row>
    <row r="263" spans="2:6">
      <c r="B263" s="31" t="s">
        <v>226</v>
      </c>
      <c r="C263" s="72">
        <v>4904367</v>
      </c>
      <c r="D263" s="72"/>
      <c r="F263" t="s">
        <v>54</v>
      </c>
    </row>
    <row r="264" spans="2:6">
      <c r="B264" s="31" t="s">
        <v>227</v>
      </c>
      <c r="C264" s="72">
        <v>3598494</v>
      </c>
      <c r="D264" s="72"/>
      <c r="F264" t="s">
        <v>728</v>
      </c>
    </row>
    <row r="265" spans="2:6">
      <c r="B265" s="31" t="s">
        <v>228</v>
      </c>
      <c r="C265" s="72">
        <v>2233872</v>
      </c>
      <c r="D265" s="72"/>
      <c r="F265" t="s">
        <v>54</v>
      </c>
    </row>
    <row r="266" spans="2:6">
      <c r="B266" s="31" t="s">
        <v>229</v>
      </c>
      <c r="C266" s="72">
        <v>7362472</v>
      </c>
      <c r="D266" s="72"/>
      <c r="F266" t="s">
        <v>234</v>
      </c>
    </row>
    <row r="267" spans="2:6">
      <c r="B267" s="31" t="s">
        <v>230</v>
      </c>
      <c r="C267" s="72">
        <v>5707801</v>
      </c>
      <c r="D267" s="72"/>
      <c r="F267" t="s">
        <v>728</v>
      </c>
    </row>
    <row r="268" spans="2:6">
      <c r="B268" s="31" t="s">
        <v>231</v>
      </c>
      <c r="C268" s="72">
        <v>6108683</v>
      </c>
      <c r="D268" s="72"/>
      <c r="F268" t="s">
        <v>51</v>
      </c>
    </row>
    <row r="269" spans="2:6">
      <c r="B269" s="31" t="s">
        <v>232</v>
      </c>
      <c r="C269" s="72">
        <v>4307199</v>
      </c>
      <c r="D269" s="72"/>
      <c r="F269" t="s">
        <v>234</v>
      </c>
    </row>
    <row r="270" spans="2:6">
      <c r="B270" s="31" t="s">
        <v>233</v>
      </c>
      <c r="C270" s="72">
        <v>8953172</v>
      </c>
      <c r="D270" s="72"/>
      <c r="F270" t="s">
        <v>234</v>
      </c>
    </row>
    <row r="271" spans="2:6">
      <c r="B271" s="31" t="s">
        <v>457</v>
      </c>
      <c r="C271" s="72">
        <v>7320744</v>
      </c>
      <c r="F271" t="s">
        <v>51</v>
      </c>
    </row>
    <row r="272" spans="2:6">
      <c r="B272" s="31" t="s">
        <v>458</v>
      </c>
      <c r="C272" s="72">
        <v>675710</v>
      </c>
      <c r="F272" t="s">
        <v>234</v>
      </c>
    </row>
    <row r="273" spans="1:6">
      <c r="A273" t="s">
        <v>152</v>
      </c>
      <c r="B273" s="31" t="s">
        <v>153</v>
      </c>
      <c r="C273" s="72">
        <v>6536370</v>
      </c>
    </row>
    <row r="274" spans="1:6">
      <c r="B274" s="31" t="s">
        <v>154</v>
      </c>
      <c r="C274" s="72">
        <v>6127009</v>
      </c>
    </row>
    <row r="275" spans="1:6">
      <c r="B275" s="31" t="s">
        <v>155</v>
      </c>
      <c r="C275" s="72">
        <v>3092365</v>
      </c>
    </row>
    <row r="276" spans="1:6">
      <c r="B276" s="31" t="s">
        <v>156</v>
      </c>
      <c r="C276" s="72">
        <v>2851180</v>
      </c>
    </row>
    <row r="277" spans="1:6">
      <c r="B277" s="31" t="s">
        <v>157</v>
      </c>
      <c r="C277" s="72">
        <v>2297339</v>
      </c>
    </row>
    <row r="278" spans="1:6">
      <c r="B278" s="31" t="s">
        <v>158</v>
      </c>
      <c r="C278" s="72">
        <v>4324561</v>
      </c>
    </row>
    <row r="279" spans="1:6">
      <c r="B279" s="31" t="s">
        <v>159</v>
      </c>
      <c r="C279" s="72">
        <v>2805857</v>
      </c>
    </row>
    <row r="280" spans="1:6">
      <c r="B280" s="31" t="s">
        <v>160</v>
      </c>
      <c r="C280" s="72">
        <v>3231161</v>
      </c>
    </row>
    <row r="281" spans="1:6">
      <c r="B281" s="31" t="s">
        <v>161</v>
      </c>
      <c r="C281" s="72">
        <v>3480626</v>
      </c>
    </row>
    <row r="282" spans="1:6">
      <c r="A282" t="s">
        <v>28</v>
      </c>
      <c r="B282" s="31" t="s">
        <v>29</v>
      </c>
      <c r="C282" s="72">
        <v>2208708</v>
      </c>
      <c r="F282" s="52" t="s">
        <v>528</v>
      </c>
    </row>
    <row r="283" spans="1:6">
      <c r="B283" s="31" t="s">
        <v>30</v>
      </c>
      <c r="C283" s="72">
        <v>1396846</v>
      </c>
      <c r="F283" s="52" t="s">
        <v>37</v>
      </c>
    </row>
    <row r="284" spans="1:6">
      <c r="B284" s="31" t="s">
        <v>31</v>
      </c>
      <c r="C284" s="72">
        <v>489338</v>
      </c>
      <c r="F284" s="52" t="s">
        <v>37</v>
      </c>
    </row>
    <row r="285" spans="1:6">
      <c r="B285" s="31" t="s">
        <v>32</v>
      </c>
      <c r="C285" s="72">
        <v>273304</v>
      </c>
      <c r="F285" s="52" t="s">
        <v>528</v>
      </c>
    </row>
    <row r="286" spans="1:6">
      <c r="B286" s="31" t="s">
        <v>33</v>
      </c>
      <c r="C286" s="72">
        <v>411689</v>
      </c>
      <c r="F286" s="52" t="s">
        <v>37</v>
      </c>
    </row>
    <row r="287" spans="1:6">
      <c r="B287" s="31" t="s">
        <v>34</v>
      </c>
      <c r="C287" s="72">
        <v>256716</v>
      </c>
      <c r="F287" s="52" t="s">
        <v>37</v>
      </c>
    </row>
    <row r="288" spans="1:6">
      <c r="B288" s="31" t="s">
        <v>35</v>
      </c>
      <c r="C288" s="72">
        <v>378439</v>
      </c>
      <c r="F288" s="52" t="s">
        <v>37</v>
      </c>
    </row>
    <row r="289" spans="1:6">
      <c r="B289" s="31" t="s">
        <v>36</v>
      </c>
      <c r="C289" s="72">
        <v>181682</v>
      </c>
      <c r="F289" s="52" t="s">
        <v>37</v>
      </c>
    </row>
    <row r="290" spans="1:6">
      <c r="A290" t="s">
        <v>389</v>
      </c>
      <c r="B290" s="31" t="s">
        <v>390</v>
      </c>
      <c r="C290" s="72">
        <v>10143645</v>
      </c>
      <c r="F290" s="52" t="s">
        <v>117</v>
      </c>
    </row>
    <row r="291" spans="1:6">
      <c r="B291" s="31" t="s">
        <v>391</v>
      </c>
      <c r="C291" s="72">
        <v>3527635</v>
      </c>
      <c r="D291" s="72"/>
      <c r="F291" s="52" t="s">
        <v>350</v>
      </c>
    </row>
    <row r="292" spans="1:6">
      <c r="B292" s="31" t="s">
        <v>392</v>
      </c>
      <c r="C292" s="72">
        <v>2501588</v>
      </c>
      <c r="F292" s="52" t="s">
        <v>350</v>
      </c>
    </row>
    <row r="293" spans="1:6">
      <c r="B293" s="31" t="s">
        <v>393</v>
      </c>
      <c r="C293" s="72">
        <v>2966216</v>
      </c>
      <c r="F293" s="52" t="s">
        <v>117</v>
      </c>
    </row>
    <row r="294" spans="1:6">
      <c r="B294" s="31" t="s">
        <v>394</v>
      </c>
      <c r="C294" s="72">
        <v>1472910</v>
      </c>
      <c r="F294" s="52" t="s">
        <v>117</v>
      </c>
    </row>
    <row r="295" spans="1:6">
      <c r="B295" s="31" t="s">
        <v>395</v>
      </c>
      <c r="C295" s="72">
        <v>1532811</v>
      </c>
      <c r="D295" s="72"/>
      <c r="F295" s="52" t="s">
        <v>117</v>
      </c>
    </row>
    <row r="296" spans="1:6">
      <c r="B296" s="31" t="s">
        <v>396</v>
      </c>
      <c r="C296" s="72">
        <v>1156480</v>
      </c>
      <c r="F296" s="52" t="s">
        <v>350</v>
      </c>
    </row>
    <row r="297" spans="1:6">
      <c r="B297" s="31" t="s">
        <v>397</v>
      </c>
      <c r="C297" s="72">
        <v>122153</v>
      </c>
      <c r="F297" s="52" t="s">
        <v>117</v>
      </c>
    </row>
    <row r="298" spans="1:6">
      <c r="B298" s="31" t="s">
        <v>398</v>
      </c>
      <c r="C298" s="72">
        <v>12234630</v>
      </c>
      <c r="F298" s="52" t="s">
        <v>117</v>
      </c>
    </row>
    <row r="299" spans="1:6">
      <c r="B299" s="31" t="s">
        <v>399</v>
      </c>
      <c r="C299" s="72">
        <v>1542263</v>
      </c>
      <c r="D299" s="72"/>
      <c r="F299" s="52" t="s">
        <v>350</v>
      </c>
    </row>
    <row r="300" spans="1:6">
      <c r="B300" s="31" t="s">
        <v>400</v>
      </c>
      <c r="C300" s="72">
        <v>1572732</v>
      </c>
      <c r="F300" s="52" t="s">
        <v>350</v>
      </c>
    </row>
    <row r="301" spans="1:6">
      <c r="B301" s="31" t="s">
        <v>401</v>
      </c>
      <c r="C301" s="72">
        <v>2047631</v>
      </c>
      <c r="F301" s="52" t="s">
        <v>117</v>
      </c>
    </row>
    <row r="302" spans="1:6">
      <c r="B302" s="31" t="s">
        <v>402</v>
      </c>
      <c r="C302" s="72">
        <v>1872965</v>
      </c>
      <c r="F302" s="52" t="s">
        <v>117</v>
      </c>
    </row>
    <row r="303" spans="1:6">
      <c r="B303" s="31" t="s">
        <v>403</v>
      </c>
      <c r="C303" s="72">
        <v>1907172</v>
      </c>
      <c r="F303" s="52" t="s">
        <v>117</v>
      </c>
    </row>
    <row r="304" spans="1:6">
      <c r="B304" s="31" t="s">
        <v>404</v>
      </c>
      <c r="C304" s="72">
        <v>2699440</v>
      </c>
      <c r="F304" s="52" t="s">
        <v>350</v>
      </c>
    </row>
    <row r="305" spans="1:6">
      <c r="B305" s="31" t="s">
        <v>405</v>
      </c>
      <c r="C305" s="72">
        <v>3333820</v>
      </c>
      <c r="F305" s="52" t="s">
        <v>117</v>
      </c>
    </row>
    <row r="306" spans="1:6">
      <c r="B306" s="31" t="s">
        <v>635</v>
      </c>
      <c r="C306" s="72">
        <v>593806</v>
      </c>
      <c r="F306" s="52" t="s">
        <v>350</v>
      </c>
    </row>
    <row r="307" spans="1:6">
      <c r="A307" t="s">
        <v>636</v>
      </c>
      <c r="B307" s="31" t="s">
        <v>637</v>
      </c>
      <c r="C307" s="72">
        <v>3255288</v>
      </c>
      <c r="D307">
        <v>2008</v>
      </c>
      <c r="F307" s="52" t="s">
        <v>209</v>
      </c>
    </row>
    <row r="308" spans="1:6">
      <c r="B308" s="31" t="s">
        <v>638</v>
      </c>
      <c r="C308" s="72">
        <v>196954</v>
      </c>
      <c r="D308">
        <v>2008</v>
      </c>
      <c r="F308" s="52" t="s">
        <v>350</v>
      </c>
    </row>
    <row r="309" spans="1:6">
      <c r="B309" s="31" t="s">
        <v>639</v>
      </c>
      <c r="C309" s="72">
        <v>4051696</v>
      </c>
      <c r="D309">
        <v>2008</v>
      </c>
      <c r="F309" s="52" t="s">
        <v>209</v>
      </c>
    </row>
    <row r="310" spans="1:6">
      <c r="B310" s="31" t="s">
        <v>640</v>
      </c>
      <c r="C310" s="72">
        <v>2728662</v>
      </c>
      <c r="D310">
        <v>2008</v>
      </c>
      <c r="F310" s="52" t="s">
        <v>209</v>
      </c>
    </row>
    <row r="311" spans="1:6">
      <c r="B311" s="31" t="s">
        <v>641</v>
      </c>
      <c r="C311" s="72">
        <v>1299830</v>
      </c>
      <c r="D311">
        <v>2008</v>
      </c>
      <c r="F311" s="52" t="s">
        <v>209</v>
      </c>
    </row>
    <row r="312" spans="1:6">
      <c r="B312" s="31" t="s">
        <v>572</v>
      </c>
      <c r="C312" s="72">
        <v>2310485</v>
      </c>
      <c r="D312">
        <v>2008</v>
      </c>
      <c r="F312" s="52" t="s">
        <v>209</v>
      </c>
    </row>
    <row r="313" spans="1:6">
      <c r="B313" s="31" t="s">
        <v>839</v>
      </c>
      <c r="C313" s="72">
        <v>2113672</v>
      </c>
      <c r="D313">
        <v>2008</v>
      </c>
      <c r="F313" s="52" t="s">
        <v>350</v>
      </c>
    </row>
    <row r="314" spans="1:6">
      <c r="B314" s="31" t="s">
        <v>840</v>
      </c>
      <c r="C314" s="72">
        <v>1477582</v>
      </c>
      <c r="D314">
        <v>2008</v>
      </c>
      <c r="F314" s="52" t="s">
        <v>350</v>
      </c>
    </row>
    <row r="315" spans="1:6">
      <c r="B315" s="31" t="s">
        <v>841</v>
      </c>
      <c r="C315" s="72">
        <v>3066013</v>
      </c>
      <c r="D315">
        <v>2008</v>
      </c>
      <c r="F315" s="52" t="s">
        <v>350</v>
      </c>
    </row>
    <row r="316" spans="1:6">
      <c r="B316" s="31" t="s">
        <v>842</v>
      </c>
      <c r="C316" s="72">
        <v>2327362</v>
      </c>
      <c r="D316">
        <v>2008</v>
      </c>
      <c r="F316" s="52"/>
    </row>
    <row r="317" spans="1:6">
      <c r="B317" s="31" t="s">
        <v>843</v>
      </c>
      <c r="C317" s="72">
        <v>719269</v>
      </c>
      <c r="D317">
        <v>2008</v>
      </c>
      <c r="F317" s="52" t="s">
        <v>350</v>
      </c>
    </row>
    <row r="318" spans="1:6">
      <c r="A318" t="s">
        <v>805</v>
      </c>
      <c r="B318" s="31" t="s">
        <v>191</v>
      </c>
      <c r="C318" s="72">
        <v>3032743</v>
      </c>
      <c r="F318" s="52" t="s">
        <v>118</v>
      </c>
    </row>
    <row r="319" spans="1:6">
      <c r="B319" s="31" t="s">
        <v>359</v>
      </c>
      <c r="C319" s="72">
        <v>7061200</v>
      </c>
      <c r="F319" s="52" t="s">
        <v>312</v>
      </c>
    </row>
    <row r="320" spans="1:6">
      <c r="B320" s="31" t="s">
        <v>806</v>
      </c>
      <c r="C320" s="72">
        <v>552300</v>
      </c>
      <c r="F320" s="52" t="s">
        <v>807</v>
      </c>
    </row>
  </sheetData>
  <phoneticPr fontId="4" type="noConversion"/>
  <conditionalFormatting sqref="J188:J192 J108:J109">
    <cfRule type="cellIs" dxfId="5" priority="0" stopIfTrue="1" operator="greaterThanOrEqual">
      <formula>0.02</formula>
    </cfRule>
    <cfRule type="cellIs" dxfId="4" priority="0" stopIfTrue="1" operator="lessThanOrEqual">
      <formula>-0.02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9"/>
  <sheetViews>
    <sheetView view="pageLayout" topLeftCell="A2" zoomScale="150" workbookViewId="0">
      <selection activeCell="D26" sqref="D26"/>
    </sheetView>
  </sheetViews>
  <sheetFormatPr baseColWidth="10" defaultRowHeight="13"/>
  <cols>
    <col min="1" max="1" width="19.42578125" customWidth="1"/>
    <col min="2" max="2" width="6.28515625" customWidth="1"/>
    <col min="3" max="3" width="10" style="56" customWidth="1"/>
    <col min="4" max="4" width="9" style="57" customWidth="1"/>
    <col min="5" max="5" width="12" bestFit="1" customWidth="1"/>
  </cols>
  <sheetData>
    <row r="1" spans="1:5">
      <c r="A1" s="58" t="s">
        <v>22</v>
      </c>
      <c r="B1" s="59">
        <f>COUNTA(B2:B49)</f>
        <v>39</v>
      </c>
      <c r="C1" s="60"/>
      <c r="D1" s="61" t="s">
        <v>200</v>
      </c>
      <c r="E1" s="53">
        <f>All!G3</f>
        <v>36350000</v>
      </c>
    </row>
    <row r="2" spans="1:5">
      <c r="A2" s="62" t="s">
        <v>189</v>
      </c>
      <c r="B2" s="22" t="s">
        <v>190</v>
      </c>
      <c r="C2" s="63">
        <f>SUMIF(China!$F:$F,'China summary'!B2,China!$C:$C)</f>
        <v>34853604</v>
      </c>
      <c r="D2" s="64">
        <f>(C2-$E$1)/C2</f>
        <v>-4.2933752274226793E-2</v>
      </c>
      <c r="E2" s="56">
        <f>All!H3</f>
        <v>34532500</v>
      </c>
    </row>
    <row r="3" spans="1:5">
      <c r="A3" s="65" t="s">
        <v>191</v>
      </c>
      <c r="B3" s="22" t="s">
        <v>151</v>
      </c>
      <c r="C3" s="63">
        <f>SUMIF(China!$F:$F,'China summary'!B3,China!$C:$C)</f>
        <v>37110868</v>
      </c>
      <c r="D3" s="64">
        <f t="shared" ref="D3:D10" si="0">(C3-$E$1)/C3</f>
        <v>2.0502565447943714E-2</v>
      </c>
      <c r="E3" s="56">
        <f>All!I3</f>
        <v>38167500</v>
      </c>
    </row>
    <row r="4" spans="1:5">
      <c r="A4" s="66" t="s">
        <v>192</v>
      </c>
      <c r="B4" s="22" t="s">
        <v>193</v>
      </c>
      <c r="C4" s="63">
        <f>SUMIF(China!$F:$F,'China summary'!B4,China!$C:$C)</f>
        <v>36842741</v>
      </c>
      <c r="D4" s="64">
        <f t="shared" si="0"/>
        <v>1.3374167790610368E-2</v>
      </c>
    </row>
    <row r="5" spans="1:5">
      <c r="A5" s="67" t="s">
        <v>194</v>
      </c>
      <c r="B5" s="22" t="s">
        <v>195</v>
      </c>
      <c r="C5" s="63">
        <f>SUMIF(China!$F:$F,'China summary'!B5,China!$C:$C)</f>
        <v>35473483</v>
      </c>
      <c r="D5" s="64">
        <f t="shared" si="0"/>
        <v>-2.4709076354301043E-2</v>
      </c>
      <c r="E5" s="72"/>
    </row>
    <row r="6" spans="1:5">
      <c r="A6" s="65" t="s">
        <v>196</v>
      </c>
      <c r="B6" s="22" t="s">
        <v>197</v>
      </c>
      <c r="C6" s="63">
        <f>SUMIF(China!$F:$F,'China summary'!B6,China!$C:$C)</f>
        <v>35807928</v>
      </c>
      <c r="D6" s="64">
        <f t="shared" si="0"/>
        <v>-1.5138323557844509E-2</v>
      </c>
    </row>
    <row r="7" spans="1:5">
      <c r="A7" s="66" t="s">
        <v>198</v>
      </c>
      <c r="B7" s="22" t="s">
        <v>199</v>
      </c>
      <c r="C7" s="63">
        <f>SUMIF(China!$F:$F,'China summary'!B7,China!$C:$C)</f>
        <v>37205533</v>
      </c>
      <c r="D7" s="64">
        <f t="shared" si="0"/>
        <v>2.2994778760460171E-2</v>
      </c>
      <c r="E7" s="56"/>
    </row>
    <row r="8" spans="1:5">
      <c r="A8" s="62" t="s">
        <v>432</v>
      </c>
      <c r="B8" s="22" t="s">
        <v>433</v>
      </c>
      <c r="C8" s="63">
        <f>SUMIF(China!$F:$F,'China summary'!B8,China!$C:$C)</f>
        <v>37327378</v>
      </c>
      <c r="D8" s="64">
        <f t="shared" si="0"/>
        <v>2.6183944663887189E-2</v>
      </c>
    </row>
    <row r="9" spans="1:5">
      <c r="A9" s="66" t="s">
        <v>434</v>
      </c>
      <c r="B9" s="22" t="s">
        <v>435</v>
      </c>
      <c r="C9" s="63">
        <f>SUMIF(China!$F:$F,'China summary'!B9,China!$C:$C)</f>
        <v>36918821</v>
      </c>
      <c r="D9" s="64">
        <f t="shared" si="0"/>
        <v>1.5407344671163795E-2</v>
      </c>
    </row>
    <row r="10" spans="1:5">
      <c r="A10" s="67" t="s">
        <v>141</v>
      </c>
      <c r="B10" s="22" t="s">
        <v>142</v>
      </c>
      <c r="C10" s="63">
        <f>SUMIF(China!$F:$F,'China summary'!B10,China!$C:$C)</f>
        <v>34943675</v>
      </c>
      <c r="D10" s="64">
        <f t="shared" si="0"/>
        <v>-4.0245480762970694E-2</v>
      </c>
    </row>
    <row r="11" spans="1:5">
      <c r="A11" s="68"/>
      <c r="B11" s="22"/>
      <c r="C11" s="63"/>
      <c r="D11" s="64"/>
    </row>
    <row r="12" spans="1:5">
      <c r="A12" s="68"/>
      <c r="B12" s="22"/>
      <c r="C12" s="63"/>
      <c r="D12" s="64"/>
    </row>
    <row r="13" spans="1:5">
      <c r="A13" s="68" t="s">
        <v>143</v>
      </c>
      <c r="B13" s="22"/>
      <c r="C13" s="63"/>
      <c r="D13" s="64"/>
    </row>
    <row r="14" spans="1:5">
      <c r="A14" s="62" t="s">
        <v>144</v>
      </c>
      <c r="B14" s="22" t="s">
        <v>145</v>
      </c>
      <c r="C14" s="63">
        <f>SUMIF(China!$F:$F,'China summary'!B14,China!$C:$C)</f>
        <v>34928329</v>
      </c>
      <c r="D14" s="64">
        <f>(C14-$E$1)/C14</f>
        <v>-4.0702519722601103E-2</v>
      </c>
    </row>
    <row r="15" spans="1:5">
      <c r="A15" s="65" t="s">
        <v>147</v>
      </c>
      <c r="B15" s="22" t="s">
        <v>148</v>
      </c>
      <c r="C15" s="63">
        <f>SUMIF(China!$F:$F,'China summary'!B15,China!$C:$C)</f>
        <v>35294022</v>
      </c>
      <c r="D15" s="64">
        <f t="shared" ref="D15:D21" si="1">(C15-$E$1)/C15</f>
        <v>-2.9919457748397164E-2</v>
      </c>
    </row>
    <row r="16" spans="1:5">
      <c r="A16" s="67" t="s">
        <v>149</v>
      </c>
      <c r="B16" s="22" t="s">
        <v>150</v>
      </c>
      <c r="C16" s="63">
        <f>SUMIF(China!$F:$F,'China summary'!B16,China!$C:$C)</f>
        <v>34943675</v>
      </c>
      <c r="D16" s="64">
        <f t="shared" si="1"/>
        <v>-4.0245480762970694E-2</v>
      </c>
    </row>
    <row r="17" spans="1:4">
      <c r="A17" s="62" t="s">
        <v>311</v>
      </c>
      <c r="B17" s="22" t="s">
        <v>312</v>
      </c>
      <c r="C17" s="63">
        <f>SUMIF(China!$F:$F,'China summary'!B17,China!$C:$C)</f>
        <v>35469790</v>
      </c>
      <c r="D17" s="64">
        <f t="shared" si="1"/>
        <v>-2.4815765754463166E-2</v>
      </c>
    </row>
    <row r="18" spans="1:4">
      <c r="A18" s="65" t="s">
        <v>313</v>
      </c>
      <c r="B18" s="22" t="s">
        <v>314</v>
      </c>
      <c r="C18" s="63">
        <f>SUMIF(China!$F:$F,'China summary'!B18,China!$C:$C)</f>
        <v>35106024</v>
      </c>
      <c r="D18" s="64">
        <f t="shared" si="1"/>
        <v>-3.543483021603358E-2</v>
      </c>
    </row>
    <row r="19" spans="1:4">
      <c r="A19" s="62" t="s">
        <v>315</v>
      </c>
      <c r="B19" s="22" t="s">
        <v>316</v>
      </c>
      <c r="C19" s="63">
        <f>SUMIF(China!$F:$F,'China summary'!B19,China!$C:$C)</f>
        <v>36894216</v>
      </c>
      <c r="D19" s="64">
        <f t="shared" si="1"/>
        <v>1.4750713228328256E-2</v>
      </c>
    </row>
    <row r="20" spans="1:4">
      <c r="A20" s="67" t="s">
        <v>317</v>
      </c>
      <c r="B20" s="22" t="s">
        <v>318</v>
      </c>
      <c r="C20" s="63">
        <f>SUMIF(China!$F:$F,'China summary'!B20,China!$C:$C)</f>
        <v>38070237</v>
      </c>
      <c r="D20" s="64">
        <f t="shared" si="1"/>
        <v>4.5185875780074602E-2</v>
      </c>
    </row>
    <row r="21" spans="1:4">
      <c r="A21" s="65" t="s">
        <v>319</v>
      </c>
      <c r="B21" s="22" t="s">
        <v>320</v>
      </c>
      <c r="C21" s="63">
        <f>SUMIF(China!$F:$F,'China summary'!B21,China!$C:$C)</f>
        <v>35134260</v>
      </c>
      <c r="D21" s="64">
        <f t="shared" si="1"/>
        <v>-3.4602692642452124E-2</v>
      </c>
    </row>
    <row r="22" spans="1:4">
      <c r="A22" s="68"/>
      <c r="B22" s="22"/>
      <c r="C22" s="63"/>
      <c r="D22" s="64"/>
    </row>
    <row r="23" spans="1:4">
      <c r="A23" s="68"/>
      <c r="B23" s="22"/>
      <c r="C23" s="63"/>
      <c r="D23" s="64"/>
    </row>
    <row r="24" spans="1:4">
      <c r="A24" s="68"/>
      <c r="B24" s="22"/>
      <c r="C24" s="63"/>
      <c r="D24" s="64"/>
    </row>
    <row r="25" spans="1:4">
      <c r="A25" s="68" t="s">
        <v>327</v>
      </c>
      <c r="B25" s="22"/>
      <c r="C25" s="63"/>
      <c r="D25" s="64"/>
    </row>
    <row r="26" spans="1:4">
      <c r="A26" s="67" t="s">
        <v>321</v>
      </c>
      <c r="B26" s="22" t="s">
        <v>322</v>
      </c>
      <c r="C26" s="63">
        <f>SUMIF(China!$F:$F,'China summary'!B26,China!$C:$C)</f>
        <v>35181614</v>
      </c>
      <c r="D26" s="64">
        <f>(C26-$E$1)/C26</f>
        <v>-3.3210130723394328E-2</v>
      </c>
    </row>
    <row r="27" spans="1:4">
      <c r="A27" s="66" t="s">
        <v>325</v>
      </c>
      <c r="B27" s="22" t="s">
        <v>326</v>
      </c>
      <c r="C27" s="63">
        <f>SUMIF(China!$F:$F,'China summary'!B27,China!$C:$C)</f>
        <v>35043739</v>
      </c>
      <c r="D27" s="64">
        <f t="shared" ref="D27:D40" si="2">(C27-$E$1)/C27</f>
        <v>-3.7275160621416566E-2</v>
      </c>
    </row>
    <row r="28" spans="1:4">
      <c r="A28" s="65" t="s">
        <v>328</v>
      </c>
      <c r="B28" s="22" t="s">
        <v>329</v>
      </c>
      <c r="C28" s="63">
        <f>SUMIF(China!$F:$F,'China summary'!B28,China!$C:$C)</f>
        <v>35343297</v>
      </c>
      <c r="D28" s="64">
        <f t="shared" si="2"/>
        <v>-2.8483562243782744E-2</v>
      </c>
    </row>
    <row r="29" spans="1:4">
      <c r="A29" s="65" t="s">
        <v>330</v>
      </c>
      <c r="B29" s="22" t="s">
        <v>331</v>
      </c>
      <c r="C29" s="63">
        <f>SUMIF(China!$F:$F,'China summary'!B29,China!$C:$C)</f>
        <v>37986842</v>
      </c>
      <c r="D29" s="64">
        <f t="shared" si="2"/>
        <v>4.3089709852690568E-2</v>
      </c>
    </row>
    <row r="30" spans="1:4">
      <c r="A30" s="67" t="s">
        <v>46</v>
      </c>
      <c r="B30" s="22" t="s">
        <v>332</v>
      </c>
      <c r="C30" s="63">
        <f>SUMIF(China!$F:$F,'China summary'!B30,China!$C:$C)</f>
        <v>35281600</v>
      </c>
      <c r="D30" s="64">
        <f t="shared" si="2"/>
        <v>-3.0282073375357127E-2</v>
      </c>
    </row>
    <row r="31" spans="1:4">
      <c r="A31" s="62" t="s">
        <v>45</v>
      </c>
      <c r="B31" s="22" t="s">
        <v>44</v>
      </c>
      <c r="C31" s="63">
        <f>SUMIF(China!$F:$F,'China summary'!B31,China!$C:$C)</f>
        <v>36857553</v>
      </c>
      <c r="D31" s="64">
        <f t="shared" si="2"/>
        <v>1.3770664590782791E-2</v>
      </c>
    </row>
    <row r="32" spans="1:4">
      <c r="A32" s="67" t="s">
        <v>55</v>
      </c>
      <c r="B32" s="22" t="s">
        <v>120</v>
      </c>
      <c r="C32" s="63">
        <f>SUMIF(China!$F:$F,'China summary'!B32,China!$C:$C)</f>
        <v>35335984</v>
      </c>
      <c r="D32" s="64">
        <f t="shared" si="2"/>
        <v>-2.8696413265299193E-2</v>
      </c>
    </row>
    <row r="33" spans="1:4">
      <c r="A33" s="65" t="s">
        <v>53</v>
      </c>
      <c r="B33" s="22" t="s">
        <v>121</v>
      </c>
      <c r="C33" s="63">
        <f>SUMIF(China!$F:$F,'China summary'!B33,China!$C:$C)</f>
        <v>38141077</v>
      </c>
      <c r="D33" s="64">
        <f t="shared" si="2"/>
        <v>4.6959266514681797E-2</v>
      </c>
    </row>
    <row r="34" spans="1:4">
      <c r="A34" s="62" t="s">
        <v>52</v>
      </c>
      <c r="B34" s="22" t="s">
        <v>51</v>
      </c>
      <c r="C34" s="63">
        <f>SUMIF(China!$F:$F,'China summary'!B34,China!$C:$C)</f>
        <v>36432427</v>
      </c>
      <c r="D34" s="64">
        <f t="shared" si="2"/>
        <v>2.262462503527421E-3</v>
      </c>
    </row>
    <row r="35" spans="1:4">
      <c r="A35" s="66" t="s">
        <v>50</v>
      </c>
      <c r="B35" s="22" t="s">
        <v>122</v>
      </c>
      <c r="C35" s="63">
        <f>SUMIF(China!$F:$F,'China summary'!B35,China!$C:$C)</f>
        <v>36717842</v>
      </c>
      <c r="D35" s="64">
        <f t="shared" si="2"/>
        <v>1.00180724128613E-2</v>
      </c>
    </row>
    <row r="36" spans="1:4">
      <c r="A36" s="66" t="s">
        <v>123</v>
      </c>
      <c r="B36" s="22" t="s">
        <v>124</v>
      </c>
      <c r="C36" s="63">
        <f>SUMIF(China!$F:$F,'China summary'!B36,China!$C:$C)</f>
        <v>35712111</v>
      </c>
      <c r="D36" s="64">
        <f t="shared" si="2"/>
        <v>-1.7861979651664948E-2</v>
      </c>
    </row>
    <row r="37" spans="1:4">
      <c r="A37" s="67" t="s">
        <v>48</v>
      </c>
      <c r="B37" s="22" t="s">
        <v>47</v>
      </c>
      <c r="C37" s="63">
        <f>SUMIF(China!$F:$F,'China summary'!B37,China!$C:$C)</f>
        <v>35482200</v>
      </c>
      <c r="D37" s="64">
        <f t="shared" si="2"/>
        <v>-2.4457333536251982E-2</v>
      </c>
    </row>
    <row r="38" spans="1:4">
      <c r="A38" s="66" t="s">
        <v>43</v>
      </c>
      <c r="B38" s="22" t="s">
        <v>42</v>
      </c>
      <c r="C38" s="63">
        <f>SUMIF(China!$F:$F,'China summary'!B38,China!$C:$C)</f>
        <v>37572700</v>
      </c>
      <c r="D38" s="64">
        <f t="shared" si="2"/>
        <v>3.2542244768142825E-2</v>
      </c>
    </row>
    <row r="39" spans="1:4">
      <c r="A39" s="65" t="s">
        <v>125</v>
      </c>
      <c r="B39" s="22" t="s">
        <v>126</v>
      </c>
      <c r="C39" s="63">
        <f>SUMIF(China!$F:$F,'China summary'!B39,China!$C:$C)</f>
        <v>35722514</v>
      </c>
      <c r="D39" s="64">
        <f t="shared" si="2"/>
        <v>-1.7565561035261964E-2</v>
      </c>
    </row>
    <row r="40" spans="1:4">
      <c r="A40" s="62" t="s">
        <v>889</v>
      </c>
      <c r="B40" s="22" t="s">
        <v>890</v>
      </c>
      <c r="C40" s="63">
        <f>SUMIF(China!$F:$F,'China summary'!B40,China!$C:$C)</f>
        <v>36667795</v>
      </c>
      <c r="D40" s="64">
        <f t="shared" si="2"/>
        <v>8.6668696604199954E-3</v>
      </c>
    </row>
    <row r="41" spans="1:4">
      <c r="A41" s="68"/>
      <c r="B41" s="22"/>
      <c r="C41" s="63"/>
      <c r="D41" s="64"/>
    </row>
    <row r="42" spans="1:4">
      <c r="A42" s="68" t="s">
        <v>127</v>
      </c>
      <c r="B42" s="22"/>
      <c r="C42" s="63"/>
      <c r="D42" s="64"/>
    </row>
    <row r="43" spans="1:4">
      <c r="A43" s="67" t="s">
        <v>128</v>
      </c>
      <c r="B43" s="22" t="s">
        <v>130</v>
      </c>
      <c r="C43" s="63">
        <f>SUMIF(China!$F:$F,'China summary'!B43,China!$C:$C)</f>
        <v>34662807</v>
      </c>
      <c r="D43" s="64">
        <f>(C43-$E$1)/C43</f>
        <v>-4.8674448090715791E-2</v>
      </c>
    </row>
    <row r="44" spans="1:4">
      <c r="A44" s="66" t="s">
        <v>129</v>
      </c>
      <c r="B44" s="22" t="s">
        <v>351</v>
      </c>
      <c r="C44" s="63">
        <f>SUMIF(China!$F:$F,'China summary'!B44,China!$C:$C)</f>
        <v>36909431</v>
      </c>
      <c r="D44" s="64">
        <f t="shared" ref="D44:D49" si="3">(C44-$E$1)/C44</f>
        <v>1.5156857877326801E-2</v>
      </c>
    </row>
    <row r="45" spans="1:4">
      <c r="A45" s="62" t="s">
        <v>131</v>
      </c>
      <c r="B45" s="22" t="s">
        <v>132</v>
      </c>
      <c r="C45" s="63">
        <f>SUMIF(China!$F:$F,'China summary'!B45,China!$C:$C)</f>
        <v>37977164</v>
      </c>
      <c r="D45" s="64">
        <f t="shared" si="3"/>
        <v>4.2845853365985939E-2</v>
      </c>
    </row>
    <row r="46" spans="1:4">
      <c r="A46" s="66" t="s">
        <v>133</v>
      </c>
      <c r="B46" s="22" t="s">
        <v>134</v>
      </c>
      <c r="C46" s="63">
        <f>SUMIF(China!$F:$F,'China summary'!B46,China!$C:$C)</f>
        <v>36368537</v>
      </c>
      <c r="D46" s="64">
        <f t="shared" si="3"/>
        <v>5.0969880916573577E-4</v>
      </c>
    </row>
    <row r="47" spans="1:4">
      <c r="A47" s="67" t="s">
        <v>135</v>
      </c>
      <c r="B47" s="22" t="s">
        <v>136</v>
      </c>
      <c r="C47" s="63">
        <f>SUMIF(China!$F:$F,'China summary'!B47,China!$C:$C)</f>
        <v>35938947</v>
      </c>
      <c r="D47" s="64">
        <f t="shared" si="3"/>
        <v>-1.1437535996811481E-2</v>
      </c>
    </row>
    <row r="48" spans="1:4">
      <c r="A48" s="66" t="s">
        <v>137</v>
      </c>
      <c r="B48" s="22" t="s">
        <v>138</v>
      </c>
      <c r="C48" s="63">
        <f>SUMIF(China!$F:$F,'China summary'!B48,China!$C:$C)</f>
        <v>37633953</v>
      </c>
      <c r="D48" s="64">
        <f t="shared" si="3"/>
        <v>3.4116878447501914E-2</v>
      </c>
    </row>
    <row r="49" spans="1:4" ht="14" thickBot="1">
      <c r="A49" s="69" t="s">
        <v>349</v>
      </c>
      <c r="B49" s="70" t="s">
        <v>350</v>
      </c>
      <c r="C49" s="63">
        <f>SUMIF(China!$F:$F,'China summary'!B49,China!$C:$C)</f>
        <v>35241851</v>
      </c>
      <c r="D49" s="71">
        <f t="shared" si="3"/>
        <v>-3.1444120230801724E-2</v>
      </c>
    </row>
  </sheetData>
  <phoneticPr fontId="4" type="noConversion"/>
  <conditionalFormatting sqref="D2:D1048576">
    <cfRule type="cellIs" dxfId="3" priority="0" stopIfTrue="1" operator="greaterThanOrEqual">
      <formula>0.02</formula>
    </cfRule>
    <cfRule type="cellIs" dxfId="2" priority="0" stopIfTrue="1" operator="lessThanOrEqual">
      <formula>-0.02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Burlington NJ</vt:lpstr>
      <vt:lpstr>China</vt:lpstr>
      <vt:lpstr>China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Van Gerven</cp:lastModifiedBy>
  <cp:lastPrinted>2015-09-10T22:09:54Z</cp:lastPrinted>
  <dcterms:created xsi:type="dcterms:W3CDTF">2012-04-09T17:55:56Z</dcterms:created>
  <dcterms:modified xsi:type="dcterms:W3CDTF">2015-09-14T20:52:32Z</dcterms:modified>
</cp:coreProperties>
</file>